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.helali\Desktop\"/>
    </mc:Choice>
  </mc:AlternateContent>
  <xr:revisionPtr revIDLastSave="0" documentId="13_ncr:1_{DDAA4B3C-EEC8-458F-A25D-CCEBF8313075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0 " sheetId="22" r:id="rId1"/>
    <sheet name="صورت وضعیت" sheetId="1" state="hidden" r:id="rId2"/>
    <sheet name="سهام" sheetId="2" r:id="rId3"/>
    <sheet name="اوراق مشتقه" sheetId="3" r:id="rId4"/>
    <sheet name="واحدهای صندوق" sheetId="4" r:id="rId5"/>
    <sheet name="اوراق" sheetId="5" r:id="rId6"/>
    <sheet name="تعدیل قیمت" sheetId="6" state="hidden" r:id="rId7"/>
    <sheet name="سپرده " sheetId="23" r:id="rId8"/>
    <sheet name="سپرده" sheetId="7" state="hidden" r:id="rId9"/>
    <sheet name="درآمد" sheetId="8" r:id="rId10"/>
    <sheet name="درآمد سرمایه گذاری در سهام" sheetId="9" r:id="rId11"/>
    <sheet name="درآمد سرمایه گذاری در صندوق" sheetId="10" r:id="rId12"/>
    <sheet name="درآمد سرمایه گذاری در اوراق به" sheetId="11" r:id="rId13"/>
    <sheet name="مبالغ تخصیصی اوراق" sheetId="12" state="hidden" r:id="rId14"/>
    <sheet name="درآمد سپرده بانکی" sheetId="13" state="hidden" r:id="rId15"/>
    <sheet name=".مبالغ تخصیصی اوراق" sheetId="26" r:id="rId16"/>
    <sheet name="درآمد سپرده بانکی " sheetId="24" r:id="rId17"/>
    <sheet name="سایر درآمدها" sheetId="14" r:id="rId18"/>
    <sheet name="درآمد سود سهام" sheetId="15" r:id="rId19"/>
    <sheet name="درآمد سود صندوق" sheetId="16" state="hidden" r:id="rId20"/>
    <sheet name="سود اوراق بهادار" sheetId="17" r:id="rId21"/>
    <sheet name="سود سپرده بانکی" sheetId="18" state="hidden" r:id="rId22"/>
    <sheet name="سود سپرده بانکی " sheetId="25" r:id="rId23"/>
    <sheet name="درآمد اعمال اختیار" sheetId="20" state="hidden" r:id="rId24"/>
    <sheet name="درآمد ناشی از فروش" sheetId="19" r:id="rId25"/>
    <sheet name="درآمد ناشی از تغییر قیمت اوراق" sheetId="21" r:id="rId26"/>
  </sheets>
  <externalReferences>
    <externalReference r:id="rId27"/>
  </externalReferences>
  <definedNames>
    <definedName name="_xlnm._FilterDatabase" localSheetId="14" hidden="1">'درآمد سپرده بانکی'!$A$7:$J$138</definedName>
    <definedName name="_xlnm._FilterDatabase" localSheetId="8" hidden="1">سپرده!$A$8:$L$107</definedName>
    <definedName name="_xlnm.Print_Area" localSheetId="15">'.مبالغ تخصیصی اوراق'!$A$1:$O$13</definedName>
    <definedName name="_xlnm.Print_Area" localSheetId="0">'0 '!$A$1:$E$22</definedName>
    <definedName name="_xlnm.Print_Area" localSheetId="5">اوراق!$A$1:$AI$21</definedName>
    <definedName name="_xlnm.Print_Area" localSheetId="3">'اوراق مشتقه'!$A$1:$AX$15</definedName>
    <definedName name="_xlnm.Print_Area" localSheetId="6">'تعدیل قیمت'!$A$1:$N$8</definedName>
    <definedName name="_xlnm.Print_Area" localSheetId="9">درآمد!$A$1:$K$13</definedName>
    <definedName name="_xlnm.Print_Area" localSheetId="23">'درآمد اعمال اختیار'!$A$1:$Z$8</definedName>
    <definedName name="_xlnm.Print_Area" localSheetId="14">'درآمد سپرده بانکی'!$A$1:$K$138</definedName>
    <definedName name="_xlnm.Print_Area" localSheetId="16">'درآمد سپرده بانکی '!$A$1:$K$10</definedName>
    <definedName name="_xlnm.Print_Area" localSheetId="12">'درآمد سرمایه گذاری در اوراق به'!$A$1:$S$21</definedName>
    <definedName name="_xlnm.Print_Area" localSheetId="10">'درآمد سرمایه گذاری در سهام'!$A$1:$X$16</definedName>
    <definedName name="_xlnm.Print_Area" localSheetId="11">'درآمد سرمایه گذاری در صندوق'!$A$1:$X$22</definedName>
    <definedName name="_xlnm.Print_Area" localSheetId="18">'درآمد سود سهام'!$A$1:$T$11</definedName>
    <definedName name="_xlnm.Print_Area" localSheetId="19">'درآمد سود صندوق'!$A$1:$L$7</definedName>
    <definedName name="_xlnm.Print_Area" localSheetId="25">'درآمد ناشی از تغییر قیمت اوراق'!$A$1:$Q$33</definedName>
    <definedName name="_xlnm.Print_Area" localSheetId="24">'درآمد ناشی از فروش'!$A$1:$Q$22</definedName>
    <definedName name="_xlnm.Print_Area" localSheetId="17">'سایر درآمدها'!$A$1:$G$11</definedName>
    <definedName name="_xlnm.Print_Area" localSheetId="8">سپرده!$A$1:$M$107</definedName>
    <definedName name="_xlnm.Print_Area" localSheetId="7">'سپرده '!$A$1:$L$10</definedName>
    <definedName name="_xlnm.Print_Area" localSheetId="2">سهام!$A$1:$AC$18</definedName>
    <definedName name="_xlnm.Print_Area" localSheetId="20">'سود اوراق بهادار'!$A$1:$N$17</definedName>
    <definedName name="_xlnm.Print_Area" localSheetId="21">'سود سپرده بانکی'!$A$1:$N$153</definedName>
    <definedName name="_xlnm.Print_Area" localSheetId="22">'سود سپرده بانکی '!$A$1:$N$9</definedName>
    <definedName name="_xlnm.Print_Area" localSheetId="1">'صورت وضعیت'!$A$1:$C$6</definedName>
    <definedName name="_xlnm.Print_Area" localSheetId="13">'مبالغ تخصیصی اوراق'!$A$1:$R$23</definedName>
    <definedName name="_xlnm.Print_Area" localSheetId="4">'واحدهای صندوق'!$A$1:$AB$23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Q33" i="21" l="1"/>
  <c r="Q10" i="21"/>
  <c r="Q11" i="21"/>
  <c r="Q12" i="21"/>
  <c r="Q13" i="21"/>
  <c r="Q14" i="21"/>
  <c r="Q15" i="21"/>
  <c r="Q16" i="21"/>
  <c r="Q17" i="21"/>
  <c r="Q18" i="21"/>
  <c r="Q19" i="21"/>
  <c r="Q20" i="21"/>
  <c r="Q21" i="21"/>
  <c r="Q22" i="21"/>
  <c r="Q23" i="21"/>
  <c r="Q24" i="21"/>
  <c r="Q25" i="21"/>
  <c r="Q26" i="21"/>
  <c r="Q27" i="21"/>
  <c r="Q28" i="21"/>
  <c r="Q29" i="21"/>
  <c r="Q30" i="21"/>
  <c r="Q31" i="21"/>
  <c r="Q32" i="21"/>
  <c r="Q9" i="21"/>
  <c r="Q8" i="21"/>
  <c r="I33" i="21"/>
  <c r="I10" i="21"/>
  <c r="I11" i="21"/>
  <c r="I12" i="21"/>
  <c r="I13" i="21"/>
  <c r="I14" i="21"/>
  <c r="I15" i="21"/>
  <c r="I16" i="21"/>
  <c r="I17" i="21"/>
  <c r="I18" i="21"/>
  <c r="I19" i="21"/>
  <c r="I20" i="21"/>
  <c r="I21" i="21"/>
  <c r="I22" i="21"/>
  <c r="I23" i="21"/>
  <c r="I24" i="21"/>
  <c r="I25" i="21"/>
  <c r="I26" i="21"/>
  <c r="I27" i="21"/>
  <c r="I28" i="21"/>
  <c r="I29" i="21"/>
  <c r="I30" i="21"/>
  <c r="I31" i="21"/>
  <c r="I32" i="21"/>
  <c r="I9" i="21"/>
  <c r="I8" i="21"/>
  <c r="I8" i="19"/>
  <c r="E33" i="21"/>
  <c r="Q22" i="19"/>
  <c r="O22" i="19"/>
  <c r="M22" i="19"/>
  <c r="I22" i="19"/>
  <c r="G22" i="19"/>
  <c r="E22" i="19"/>
  <c r="C9" i="25"/>
  <c r="M8" i="17"/>
  <c r="M17" i="17"/>
  <c r="I17" i="17"/>
  <c r="G17" i="17"/>
  <c r="E17" i="17"/>
  <c r="C17" i="17"/>
  <c r="S8" i="15"/>
  <c r="S11" i="15"/>
  <c r="Q11" i="15"/>
  <c r="O11" i="15"/>
  <c r="F11" i="14"/>
  <c r="D11" i="14"/>
  <c r="R21" i="11"/>
  <c r="P21" i="11"/>
  <c r="N21" i="11"/>
  <c r="L21" i="11"/>
  <c r="J21" i="11"/>
  <c r="H21" i="11"/>
  <c r="F21" i="11"/>
  <c r="D21" i="11"/>
  <c r="R20" i="11"/>
  <c r="R9" i="11"/>
  <c r="J20" i="11"/>
  <c r="J9" i="11"/>
  <c r="W22" i="10"/>
  <c r="U22" i="10"/>
  <c r="S22" i="10"/>
  <c r="Q22" i="10"/>
  <c r="J22" i="10"/>
  <c r="H22" i="10"/>
  <c r="F22" i="10"/>
  <c r="L9" i="10"/>
  <c r="W9" i="10"/>
  <c r="U9" i="10"/>
  <c r="J9" i="10"/>
  <c r="W10" i="9"/>
  <c r="U16" i="9"/>
  <c r="U12" i="9"/>
  <c r="U13" i="9"/>
  <c r="U14" i="9"/>
  <c r="Z14" i="9" s="1"/>
  <c r="U15" i="9"/>
  <c r="U11" i="9"/>
  <c r="U10" i="9"/>
  <c r="Z10" i="9" s="1"/>
  <c r="J16" i="9"/>
  <c r="J12" i="9"/>
  <c r="J13" i="9"/>
  <c r="J14" i="9"/>
  <c r="J15" i="9"/>
  <c r="J11" i="9"/>
  <c r="J10" i="9"/>
  <c r="AA9" i="10"/>
  <c r="Z11" i="9"/>
  <c r="Z12" i="9"/>
  <c r="Z13" i="9"/>
  <c r="Z15" i="9"/>
  <c r="D10" i="23"/>
  <c r="Z16" i="9" l="1"/>
  <c r="W11" i="9" l="1"/>
  <c r="W12" i="9"/>
  <c r="W13" i="9"/>
  <c r="W14" i="9"/>
  <c r="W15" i="9"/>
  <c r="W16" i="9" l="1"/>
  <c r="AA16" i="9"/>
  <c r="AB12" i="2" l="1"/>
  <c r="AB18" i="2"/>
  <c r="Z18" i="2"/>
  <c r="X18" i="2"/>
  <c r="T18" i="2"/>
  <c r="R18" i="2"/>
  <c r="P18" i="2"/>
  <c r="N18" i="2"/>
  <c r="L18" i="2"/>
  <c r="J18" i="2"/>
  <c r="H18" i="2"/>
  <c r="F18" i="2"/>
  <c r="R11" i="11"/>
  <c r="R12" i="11"/>
  <c r="R13" i="11"/>
  <c r="R14" i="11"/>
  <c r="R15" i="11"/>
  <c r="R16" i="11"/>
  <c r="R17" i="11"/>
  <c r="R18" i="11"/>
  <c r="R19" i="11"/>
  <c r="R10" i="11"/>
  <c r="J19" i="11"/>
  <c r="J18" i="11"/>
  <c r="J17" i="11"/>
  <c r="J16" i="11"/>
  <c r="J15" i="11"/>
  <c r="J14" i="11"/>
  <c r="J13" i="11"/>
  <c r="J12" i="11"/>
  <c r="J11" i="11"/>
  <c r="J10" i="11"/>
  <c r="U11" i="10"/>
  <c r="U12" i="10"/>
  <c r="U13" i="10"/>
  <c r="U14" i="10"/>
  <c r="U15" i="10"/>
  <c r="U16" i="10"/>
  <c r="U17" i="10"/>
  <c r="U18" i="10"/>
  <c r="U19" i="10"/>
  <c r="U20" i="10"/>
  <c r="U21" i="10"/>
  <c r="U10" i="10"/>
  <c r="P21" i="10"/>
  <c r="P20" i="10"/>
  <c r="P19" i="10"/>
  <c r="J21" i="10"/>
  <c r="J20" i="10"/>
  <c r="J19" i="10"/>
  <c r="J18" i="10"/>
  <c r="J17" i="10"/>
  <c r="J16" i="10"/>
  <c r="J15" i="10"/>
  <c r="J14" i="10"/>
  <c r="J13" i="10"/>
  <c r="J12" i="10"/>
  <c r="J11" i="10"/>
  <c r="J10" i="10"/>
  <c r="K17" i="17"/>
  <c r="M10" i="17"/>
  <c r="M11" i="17"/>
  <c r="M12" i="17"/>
  <c r="M13" i="17"/>
  <c r="M14" i="17"/>
  <c r="M15" i="17"/>
  <c r="M16" i="17"/>
  <c r="M9" i="17"/>
  <c r="G10" i="17"/>
  <c r="G11" i="17"/>
  <c r="G12" i="17"/>
  <c r="G13" i="17"/>
  <c r="G14" i="17"/>
  <c r="G15" i="17"/>
  <c r="G16" i="17"/>
  <c r="G9" i="17"/>
  <c r="G8" i="17"/>
  <c r="S10" i="15"/>
  <c r="S9" i="15"/>
  <c r="AL9" i="5" l="1"/>
  <c r="AH20" i="5" s="1"/>
  <c r="AF27" i="5"/>
  <c r="X25" i="5"/>
  <c r="AA23" i="4"/>
  <c r="AA22" i="4"/>
  <c r="AA11" i="4"/>
  <c r="O13" i="26"/>
  <c r="AB14" i="2"/>
  <c r="AB13" i="2"/>
  <c r="AB17" i="2"/>
  <c r="AB16" i="2"/>
  <c r="X17" i="2"/>
  <c r="Z17" i="2"/>
  <c r="J17" i="2"/>
  <c r="H17" i="2"/>
  <c r="F17" i="2"/>
  <c r="A17" i="2"/>
  <c r="Q14" i="19" l="1"/>
  <c r="I21" i="19"/>
  <c r="I20" i="19"/>
  <c r="I19" i="19"/>
  <c r="I18" i="19"/>
  <c r="I17" i="19"/>
  <c r="I16" i="19"/>
  <c r="I15" i="19"/>
  <c r="I14" i="19"/>
  <c r="I13" i="19"/>
  <c r="I12" i="19"/>
  <c r="I11" i="19"/>
  <c r="I10" i="19"/>
  <c r="I9" i="19"/>
  <c r="Q13" i="19"/>
  <c r="Q15" i="19"/>
  <c r="Q16" i="19"/>
  <c r="Q17" i="19"/>
  <c r="Q18" i="19"/>
  <c r="Q19" i="19"/>
  <c r="Q20" i="19"/>
  <c r="Q21" i="19"/>
  <c r="Q12" i="19"/>
  <c r="Q11" i="19"/>
  <c r="Q10" i="19"/>
  <c r="Q9" i="19"/>
  <c r="Q8" i="19"/>
  <c r="F11" i="8" l="1"/>
  <c r="E9" i="25"/>
  <c r="G9" i="25"/>
  <c r="I9" i="25"/>
  <c r="K9" i="25"/>
  <c r="M9" i="25"/>
  <c r="M8" i="25"/>
  <c r="G8" i="25"/>
  <c r="L9" i="25"/>
  <c r="J9" i="25"/>
  <c r="H9" i="25"/>
  <c r="F9" i="25"/>
  <c r="D9" i="25"/>
  <c r="F10" i="24" l="1"/>
  <c r="F9" i="24"/>
  <c r="F8" i="24"/>
  <c r="J10" i="24"/>
  <c r="N22" i="24"/>
  <c r="Q22" i="24" s="1"/>
  <c r="Q23" i="24" s="1"/>
  <c r="N20" i="24"/>
  <c r="N16" i="24"/>
  <c r="N14" i="24"/>
  <c r="E138" i="13"/>
  <c r="F138" i="13"/>
  <c r="G138" i="13"/>
  <c r="H138" i="13"/>
  <c r="D10" i="24"/>
  <c r="H10" i="24"/>
  <c r="Q16" i="24"/>
  <c r="Q17" i="24" s="1"/>
  <c r="J8" i="24" s="1"/>
  <c r="S20" i="24"/>
  <c r="F9" i="23"/>
  <c r="G9" i="23"/>
  <c r="H9" i="23"/>
  <c r="H10" i="23" s="1"/>
  <c r="I9" i="23"/>
  <c r="J9" i="23"/>
  <c r="D9" i="23"/>
  <c r="E109" i="7"/>
  <c r="F109" i="7"/>
  <c r="G109" i="7"/>
  <c r="H109" i="7"/>
  <c r="I109" i="7"/>
  <c r="J109" i="7"/>
  <c r="D109" i="7"/>
  <c r="J10" i="23"/>
  <c r="G10" i="23"/>
  <c r="F10" i="23"/>
  <c r="O6" i="23"/>
  <c r="O33" i="21"/>
  <c r="M33" i="21"/>
  <c r="G33" i="21"/>
  <c r="M11" i="15"/>
  <c r="K11" i="15"/>
  <c r="I11" i="15"/>
  <c r="F12" i="8"/>
  <c r="F10" i="8"/>
  <c r="AC10" i="10"/>
  <c r="AC11" i="10"/>
  <c r="AC12" i="10"/>
  <c r="AC13" i="10"/>
  <c r="AC14" i="10"/>
  <c r="AC15" i="10"/>
  <c r="AC16" i="10"/>
  <c r="AC17" i="10"/>
  <c r="AC18" i="10"/>
  <c r="AC19" i="10"/>
  <c r="AC20" i="10"/>
  <c r="AC21" i="10"/>
  <c r="AC9" i="10"/>
  <c r="AA10" i="10"/>
  <c r="AA11" i="10"/>
  <c r="AA12" i="10"/>
  <c r="AA13" i="10"/>
  <c r="AA14" i="10"/>
  <c r="AA15" i="10"/>
  <c r="AA16" i="10"/>
  <c r="AA17" i="10"/>
  <c r="AA18" i="10"/>
  <c r="AA19" i="10"/>
  <c r="AA20" i="10"/>
  <c r="AA21" i="10"/>
  <c r="N22" i="10"/>
  <c r="F9" i="8"/>
  <c r="D22" i="10"/>
  <c r="S16" i="9"/>
  <c r="Q16" i="9"/>
  <c r="N16" i="9"/>
  <c r="L16" i="9"/>
  <c r="F8" i="8"/>
  <c r="H16" i="9"/>
  <c r="F16" i="9"/>
  <c r="D16" i="9"/>
  <c r="AF21" i="5"/>
  <c r="AD21" i="5"/>
  <c r="Z21" i="5"/>
  <c r="X21" i="5"/>
  <c r="V21" i="5"/>
  <c r="T21" i="5"/>
  <c r="R21" i="5"/>
  <c r="P21" i="5"/>
  <c r="N21" i="5"/>
  <c r="L21" i="5"/>
  <c r="AE8" i="4"/>
  <c r="Y23" i="4"/>
  <c r="W23" i="4"/>
  <c r="S23" i="4"/>
  <c r="Q23" i="4"/>
  <c r="O23" i="4"/>
  <c r="M23" i="4"/>
  <c r="K23" i="4"/>
  <c r="I23" i="4"/>
  <c r="G23" i="4"/>
  <c r="D23" i="4"/>
  <c r="AB15" i="2"/>
  <c r="F13" i="8" l="1"/>
  <c r="AC22" i="10"/>
  <c r="W12" i="10"/>
  <c r="W16" i="10"/>
  <c r="W20" i="10"/>
  <c r="W14" i="10"/>
  <c r="AD22" i="10"/>
  <c r="W11" i="10"/>
  <c r="W19" i="10"/>
  <c r="W18" i="10"/>
  <c r="W15" i="10"/>
  <c r="W10" i="10"/>
  <c r="W21" i="10"/>
  <c r="W17" i="10"/>
  <c r="W13" i="10"/>
  <c r="AA22" i="10"/>
  <c r="L10" i="10" s="1"/>
  <c r="AA20" i="4"/>
  <c r="AA14" i="4"/>
  <c r="AA18" i="4"/>
  <c r="AA13" i="4"/>
  <c r="AA17" i="4"/>
  <c r="AA21" i="4"/>
  <c r="AA16" i="4"/>
  <c r="AA12" i="4"/>
  <c r="AA19" i="4"/>
  <c r="AA15" i="4"/>
  <c r="N23" i="24"/>
  <c r="N17" i="24"/>
  <c r="J9" i="24"/>
  <c r="H8" i="8" l="1"/>
  <c r="H12" i="8"/>
  <c r="H11" i="8"/>
  <c r="H10" i="8"/>
  <c r="L14" i="10"/>
  <c r="L18" i="10"/>
  <c r="L19" i="10"/>
  <c r="L12" i="10"/>
  <c r="L16" i="10"/>
  <c r="L15" i="10"/>
  <c r="L20" i="10"/>
  <c r="L13" i="10"/>
  <c r="L17" i="10"/>
  <c r="L21" i="10"/>
  <c r="H9" i="8"/>
  <c r="L11" i="10"/>
  <c r="O6" i="8"/>
  <c r="AH12" i="5"/>
  <c r="AH14" i="5"/>
  <c r="AH17" i="5"/>
  <c r="O7" i="23"/>
  <c r="AH13" i="5"/>
  <c r="AH11" i="5"/>
  <c r="AH18" i="5"/>
  <c r="AH15" i="5"/>
  <c r="AH16" i="5"/>
  <c r="AH19" i="5"/>
  <c r="J8" i="8"/>
  <c r="J12" i="8"/>
  <c r="J11" i="8"/>
  <c r="J9" i="8"/>
  <c r="J10" i="8"/>
  <c r="J13" i="8" l="1"/>
  <c r="H13" i="8"/>
  <c r="L22" i="10"/>
  <c r="AL21" i="5"/>
  <c r="AH21" i="5"/>
  <c r="L9" i="23"/>
  <c r="L8" i="23"/>
  <c r="L10" i="23" l="1"/>
</calcChain>
</file>

<file path=xl/sharedStrings.xml><?xml version="1.0" encoding="utf-8"?>
<sst xmlns="http://schemas.openxmlformats.org/spreadsheetml/2006/main" count="849" uniqueCount="334">
  <si>
    <t>صندوق قابل معامله با درآمد ثابت ماهور</t>
  </si>
  <si>
    <t>صورت وضعیت پرتفوی</t>
  </si>
  <si>
    <t>برای ماه منتهی به 1405/05/31</t>
  </si>
  <si>
    <t>-1</t>
  </si>
  <si>
    <t>سرمایه گذاری ها</t>
  </si>
  <si>
    <t>-1-1</t>
  </si>
  <si>
    <t>سرمایه گذاری در سهام و حق تقدم سهام</t>
  </si>
  <si>
    <t>1405/04/31</t>
  </si>
  <si>
    <t>تغییرات طی دوره</t>
  </si>
  <si>
    <t>1405/05/31</t>
  </si>
  <si>
    <t>خرید طی دوره</t>
  </si>
  <si>
    <t>فروش طی دوره</t>
  </si>
  <si>
    <t>نام شرکت</t>
  </si>
  <si>
    <t>تعداد</t>
  </si>
  <si>
    <t>بهای تمام شده</t>
  </si>
  <si>
    <t>خالص ارزش فروش</t>
  </si>
  <si>
    <t>مبلغ فروش</t>
  </si>
  <si>
    <t>قیمت بازار هر سهم</t>
  </si>
  <si>
    <t>درصد به کل دارایی ها</t>
  </si>
  <si>
    <t>شمش طلا GoldBar</t>
  </si>
  <si>
    <t>شمش نقره SilverBar</t>
  </si>
  <si>
    <t>فولاد هرمزگان جنوب</t>
  </si>
  <si>
    <t>گروه توسعه مالی مهرآیندگان</t>
  </si>
  <si>
    <t>کربن‌ ایران‌</t>
  </si>
  <si>
    <t>جمع</t>
  </si>
  <si>
    <t>اطلاعات آماری مرتبط با اوراق اختیار فروش تبعی خریداری شده توسط صندوق سرمایه گذاری:</t>
  </si>
  <si>
    <t>نام سهام</t>
  </si>
  <si>
    <t>تعداد اوراق تبعی</t>
  </si>
  <si>
    <t>قیمت اعمال</t>
  </si>
  <si>
    <t>تاریخ اعمال</t>
  </si>
  <si>
    <t>اختیارف.ت.هرمز-2193-050818</t>
  </si>
  <si>
    <t>1405/08/18</t>
  </si>
  <si>
    <t>اطلاعات آماری مرتبط با موقعیت های اخذ شده در اوراق اختیار معامله توسط صندوق سرمایه گذاری:</t>
  </si>
  <si>
    <t>نوع اختیار</t>
  </si>
  <si>
    <t>نوع موقعیت</t>
  </si>
  <si>
    <t>تعداد اوراق</t>
  </si>
  <si>
    <t>اختیارخ.ت.هرمز-2243-050918</t>
  </si>
  <si>
    <t>اختیار خرید</t>
  </si>
  <si>
    <t>موقعیت فروش</t>
  </si>
  <si>
    <t>1405/09/18</t>
  </si>
  <si>
    <t>-2-1</t>
  </si>
  <si>
    <t>سرمایه‌گذاری در واحدهای صندوق های سرمایه گذاری</t>
  </si>
  <si>
    <t>خرید/صدور طی دوره</t>
  </si>
  <si>
    <t>فروش/ابطال طی دوره</t>
  </si>
  <si>
    <t>صندوق</t>
  </si>
  <si>
    <t>تعداد واحد</t>
  </si>
  <si>
    <t>قیمت ابطال / بازار هر واحد</t>
  </si>
  <si>
    <t>صندوق س اندیشه خبرگان-سهام</t>
  </si>
  <si>
    <t>صندوق س اهرمی نارنج - واحدهای عادی صندوق</t>
  </si>
  <si>
    <t>صندوق س.بخشی صنایع معیار-ب</t>
  </si>
  <si>
    <t>صندوق س.پشتوانه طلا دنای زاگرس</t>
  </si>
  <si>
    <t>صندوق س.پشتوانه طلای رز</t>
  </si>
  <si>
    <t>صندوق س.سهام آوای معیار-س</t>
  </si>
  <si>
    <t>صندوق س.كالاي آبان</t>
  </si>
  <si>
    <t>صندوق س.كالاي ديباي ليان</t>
  </si>
  <si>
    <t>صندوق طلای عیار مفید</t>
  </si>
  <si>
    <t>صندوق س صنایع پاسارگاد1-بخشی</t>
  </si>
  <si>
    <t>صندوق س. کالای دیبای معیار1</t>
  </si>
  <si>
    <t>صندوق س صنایع کارآمد1-بخشی</t>
  </si>
  <si>
    <t>-3-1</t>
  </si>
  <si>
    <t>سرمایه‌گذاری در اوراق بهادار با درآمد ثابت یا علی‌الحساب</t>
  </si>
  <si>
    <t>نام اوراق</t>
  </si>
  <si>
    <t>دارای مجوز از سازمان</t>
  </si>
  <si>
    <t>پذیرفته شده در بورس یا فرابورس</t>
  </si>
  <si>
    <t>تاریخ انتشار اوراق</t>
  </si>
  <si>
    <t>تاریخ سررسید</t>
  </si>
  <si>
    <t>سلف گندله سنگ آهن صبانور</t>
  </si>
  <si>
    <t>بله</t>
  </si>
  <si>
    <t>1404/01/20</t>
  </si>
  <si>
    <t>1406/01/20</t>
  </si>
  <si>
    <t>سلف موازی هیدروکربن آفتاب062</t>
  </si>
  <si>
    <t>1404/03/12</t>
  </si>
  <si>
    <t>1406/03/12</t>
  </si>
  <si>
    <t>اسنادخزانه-م3بودجه02-050818</t>
  </si>
  <si>
    <t>1402/08/15</t>
  </si>
  <si>
    <t>صکوک مرابحه سپید507-بدون ضامن</t>
  </si>
  <si>
    <t>1403/07/08</t>
  </si>
  <si>
    <t>1405/07/08</t>
  </si>
  <si>
    <t>مرابحه آرگون نورد ایران080714</t>
  </si>
  <si>
    <t>1404/07/14</t>
  </si>
  <si>
    <t>1408/07/14</t>
  </si>
  <si>
    <t>مرابحه عام دولت244-ش.خ070913</t>
  </si>
  <si>
    <t>1404/08/13</t>
  </si>
  <si>
    <t>1407/09/13</t>
  </si>
  <si>
    <t>مرابحه عام دولت245-ش.خ070813</t>
  </si>
  <si>
    <t>1407/08/13</t>
  </si>
  <si>
    <t>مرابحه عام دولت254-ش.خ070911</t>
  </si>
  <si>
    <t>1404/09/11</t>
  </si>
  <si>
    <t>1407/09/11</t>
  </si>
  <si>
    <t>مرابحه عام دولت265-ش.خ070430</t>
  </si>
  <si>
    <t>1404/10/30</t>
  </si>
  <si>
    <t>1407/04/30</t>
  </si>
  <si>
    <t>مشارکت ش تبریز062-3ماهه20.5%</t>
  </si>
  <si>
    <t>1402/12/28</t>
  </si>
  <si>
    <t>1406/12/28</t>
  </si>
  <si>
    <t>اوراق بهاداری که ارزش آنها در تاریخ گزارش تعدیل شده</t>
  </si>
  <si>
    <t>(بر اساس دستورالعمل نحوه تعیین قیمت خرید و فروش اوراق بهادار در صندوق های سرمایه گذاری)</t>
  </si>
  <si>
    <t>نام اوراق بهادار</t>
  </si>
  <si>
    <t>قیمت پایانی</t>
  </si>
  <si>
    <t>قیمت تعدیل شده</t>
  </si>
  <si>
    <t>درصد تعدیل</t>
  </si>
  <si>
    <t>خالص ارزش فروش تعدیل شده</t>
  </si>
  <si>
    <t>دلیل تعدیل</t>
  </si>
  <si>
    <t>-4-1</t>
  </si>
  <si>
    <t>سرمایه‌گذاری در  سپرده‌ بانکی</t>
  </si>
  <si>
    <t>سپرده های بانکی</t>
  </si>
  <si>
    <t>مبلغ</t>
  </si>
  <si>
    <t>افزایش</t>
  </si>
  <si>
    <t>کاهش</t>
  </si>
  <si>
    <t>سپرده کوتاه مدت موسسه اعتباری ملل بلوار دریا ( کوتاه مدت)</t>
  </si>
  <si>
    <t>0.00%</t>
  </si>
  <si>
    <t>سپرده کوتاه مدت بانک گردشگری قیطریه(کوتاه مدت)</t>
  </si>
  <si>
    <t>سپرده کوتاه مدت بانک گردشگری مرکزی( کوتاه مدت)</t>
  </si>
  <si>
    <t>سپرده کوتاه مدت بانک صادرات شریعتی( کوتاه مدت)</t>
  </si>
  <si>
    <t>سپرده کوتاه مدت بانک خاورمیانه مهستان (کوتاه مدت)</t>
  </si>
  <si>
    <t>0.06%</t>
  </si>
  <si>
    <t>سپرده کوتاه مدت بانک ملت پونک ( کوتاه مدت)</t>
  </si>
  <si>
    <t>حساب جاری بانک تجارت نجات الهی شمالی ( حساب جاری)</t>
  </si>
  <si>
    <t>سپرده کوتاه مدت بانک تجارت نجات الهی شمالی (کوتاه مدت)</t>
  </si>
  <si>
    <t>حساب جاری بانک ملت پونک (حساب جاری)</t>
  </si>
  <si>
    <t>سپرده کوتاه مدت بانک صادرات بورس کالا ( کوتاه مدت)</t>
  </si>
  <si>
    <t>سپرده کوتاه مدت بانک گردشگری قلهک (کوتاه مدت)</t>
  </si>
  <si>
    <t>سپرده کوتاه مدت بانک ملی 22 بهمن (کوتاه مدت)</t>
  </si>
  <si>
    <t>سپرده کوتاه مدت بانک شهر اطباء تبریز (کوتاه مدت)</t>
  </si>
  <si>
    <t>سپرده کوتاه مدت بانک تجارت سه راه آذری(کوتاه مدت)</t>
  </si>
  <si>
    <t>سپرده کوتاه مدت بانک صادرات بیست متری افسریه( کوتاه مدت)</t>
  </si>
  <si>
    <t>سپرده کوتاه مدت موسسه اعتباری ملل جنت آباد( کوتاه مدت)</t>
  </si>
  <si>
    <t>سپرده بلند مدت بانک گردشگری قیطریه</t>
  </si>
  <si>
    <t>0.34%</t>
  </si>
  <si>
    <t>سپرده بلند مدت بانک صادرات 15 متری اول افسریه</t>
  </si>
  <si>
    <t>1.38%</t>
  </si>
  <si>
    <t>سپرده بلند مدت بانک صادرات بیست متری افسریه</t>
  </si>
  <si>
    <t>0.62%</t>
  </si>
  <si>
    <t>0.13%</t>
  </si>
  <si>
    <t>سپرده کوتاه مدت بانک شهر بازار مبل یافت آباد(کوتاه مدت)</t>
  </si>
  <si>
    <t>0.18%</t>
  </si>
  <si>
    <t>سپرده کوتاه مدت بانک گردشگری آرژانتین(کوتاه مدت)</t>
  </si>
  <si>
    <t>سپرده کوتاه مدت بانک ملت موزه ملی قرآن کریم ( کوتاه مدت)</t>
  </si>
  <si>
    <t>سپرده کوتاه مدت بانک پاسارگاد دیباجی شمال ( کوتاه مدت)</t>
  </si>
  <si>
    <t>سپرده بلند مدت بانک شهر بازار مبل یافت آباد</t>
  </si>
  <si>
    <t>0.26%</t>
  </si>
  <si>
    <t>2.19%</t>
  </si>
  <si>
    <t>سپرده بلند مدت بانک گردشگری آرژانتین</t>
  </si>
  <si>
    <t>سپرده کوتاه مدت بانک صادرات گرگان( کوتاه مدت)</t>
  </si>
  <si>
    <t>0.08%</t>
  </si>
  <si>
    <t>سپرده بلند مدت بانک صادرات شهید مخبر</t>
  </si>
  <si>
    <t>0.68%</t>
  </si>
  <si>
    <t>0.10%</t>
  </si>
  <si>
    <t>سپرده بلند مدت بانک صادرات خيابان پيروزي</t>
  </si>
  <si>
    <t>سپرده بلند مدت موسسه اعتباری ملل شریعتی</t>
  </si>
  <si>
    <t>1.53%</t>
  </si>
  <si>
    <t>سپرده بلند مدت موسسه اعتباری ملل جنت آباد</t>
  </si>
  <si>
    <t>1.60%</t>
  </si>
  <si>
    <t>سپرده بلند مدت موسسه اعتباری ملل پارک وی</t>
  </si>
  <si>
    <t>3.07%</t>
  </si>
  <si>
    <t>1.01%</t>
  </si>
  <si>
    <t>6.24%</t>
  </si>
  <si>
    <t>3.36%</t>
  </si>
  <si>
    <t>0.54%</t>
  </si>
  <si>
    <t>0.89%</t>
  </si>
  <si>
    <t>0.14%</t>
  </si>
  <si>
    <t>1.71%</t>
  </si>
  <si>
    <t>0.28%</t>
  </si>
  <si>
    <t>0.73%</t>
  </si>
  <si>
    <t>سپرده بلند مدت بانک پاسارگاد دیباجی شمالی</t>
  </si>
  <si>
    <t>0.61%</t>
  </si>
  <si>
    <t>3.55%</t>
  </si>
  <si>
    <t>1.28%</t>
  </si>
  <si>
    <t>1.85%</t>
  </si>
  <si>
    <t>سپرده بلند مدت بانک صادرات شهید رضاپور</t>
  </si>
  <si>
    <t>1.82%</t>
  </si>
  <si>
    <t>سپرده بلند مدت بانک صادرات گرگان</t>
  </si>
  <si>
    <t>1.23%</t>
  </si>
  <si>
    <t>سپرده بلند مدت موسسه اعتباری ملل زعفرانیه</t>
  </si>
  <si>
    <t>0.31%</t>
  </si>
  <si>
    <t>سپرده بلند مدت موسسه اعتباری ملل امیرآباد</t>
  </si>
  <si>
    <t>0.96%</t>
  </si>
  <si>
    <t>سپرده بلند مدت موسسه اعتباری ملل بلوار دریا</t>
  </si>
  <si>
    <t>0.93%</t>
  </si>
  <si>
    <t>0.79%</t>
  </si>
  <si>
    <t>0.24%</t>
  </si>
  <si>
    <t>2.06%</t>
  </si>
  <si>
    <t>0.77%</t>
  </si>
  <si>
    <t>2.00%</t>
  </si>
  <si>
    <t>1.58%</t>
  </si>
  <si>
    <t>0.75%</t>
  </si>
  <si>
    <t>1.63%</t>
  </si>
  <si>
    <t>0.09%</t>
  </si>
  <si>
    <t>0.01%</t>
  </si>
  <si>
    <t>0.07%</t>
  </si>
  <si>
    <t>0.51%</t>
  </si>
  <si>
    <t>0.16%</t>
  </si>
  <si>
    <t>0.15%</t>
  </si>
  <si>
    <t>1.84%</t>
  </si>
  <si>
    <t>صورت وضعیت درآمدها</t>
  </si>
  <si>
    <t>-2</t>
  </si>
  <si>
    <t>درآمد حاصل از سرمایه گذاری ها</t>
  </si>
  <si>
    <t>شرح</t>
  </si>
  <si>
    <t>یادداشت</t>
  </si>
  <si>
    <t>درصد از کل درآمدها</t>
  </si>
  <si>
    <t>درصد از کل دارایی ها</t>
  </si>
  <si>
    <t>درآمد حاصل از سرمایه گذاری در سهام و حق تقدم سهام</t>
  </si>
  <si>
    <t>1-2</t>
  </si>
  <si>
    <t>درآمد حاصل از سرمایه گذاری در واحدهای صندوق های سرمایه گذاری</t>
  </si>
  <si>
    <t>2-2</t>
  </si>
  <si>
    <t>درآمد حاصل از سرمایه گذاری در اوراق بهادار با درآمد ثابت</t>
  </si>
  <si>
    <t>3-2</t>
  </si>
  <si>
    <t>درآمد حاصل از سرمایه گذاری در سپرده بانکی و گواهی سپرده</t>
  </si>
  <si>
    <t>4-2</t>
  </si>
  <si>
    <t>سایر درآمدها</t>
  </si>
  <si>
    <t>5-2</t>
  </si>
  <si>
    <t>-1-2</t>
  </si>
  <si>
    <t>درآمد حاصل از سرمایه­گذاری در سهام و حق تقدم سهام</t>
  </si>
  <si>
    <t>طی ماه</t>
  </si>
  <si>
    <t>از ابتدای سال مالی</t>
  </si>
  <si>
    <t>سهام</t>
  </si>
  <si>
    <t>درآمد سود سهام</t>
  </si>
  <si>
    <t>درآمد تغییر ارزش</t>
  </si>
  <si>
    <t>درآمد فروش</t>
  </si>
  <si>
    <t>شرکت کیسون</t>
  </si>
  <si>
    <t>-2-2</t>
  </si>
  <si>
    <t>درآمد حاصل از سرمایه­گذاری در واحدهای صندوق</t>
  </si>
  <si>
    <t>درآمد سود صندوق</t>
  </si>
  <si>
    <t>صندوق س شاخصی شفق رابین</t>
  </si>
  <si>
    <t>-3-2</t>
  </si>
  <si>
    <t>درآمد حاصل از سرمایه­گذاری در اوراق بهادار با درآمد ثابت:</t>
  </si>
  <si>
    <t>عنوان</t>
  </si>
  <si>
    <t>درآمد سود اوراق</t>
  </si>
  <si>
    <t>مرابحه تولید اصفهان مقدم050201</t>
  </si>
  <si>
    <t>مرابحه عام دولت259-ش.خ070502</t>
  </si>
  <si>
    <t>-1-3-2</t>
  </si>
  <si>
    <t>مبالغ تخصیص یافته بابت خرید و نگهداری اوراق بهادار با درآمد ثابت (نرخ سود ترجیحی)</t>
  </si>
  <si>
    <t>مبلغ شناسایی شده بابت قرارداد خرید و نگهداری اوراق بهادار</t>
  </si>
  <si>
    <t>میانگین نرخ بازده تا سررسید قراردادهای منعقده</t>
  </si>
  <si>
    <t>طرف معامله</t>
  </si>
  <si>
    <t>نوع وابستگی</t>
  </si>
  <si>
    <t>نام ورقه بهادار</t>
  </si>
  <si>
    <t>بهای تمام شده اوراق</t>
  </si>
  <si>
    <t>نرخ اسمی</t>
  </si>
  <si>
    <t>شرکت...</t>
  </si>
  <si>
    <t>مدیر صندوق</t>
  </si>
  <si>
    <t>ورقه الف</t>
  </si>
  <si>
    <t>ورقه ب</t>
  </si>
  <si>
    <t>شرکت مادر</t>
  </si>
  <si>
    <t>ورقه د</t>
  </si>
  <si>
    <t>صندوق  سرمایه­گذاری اختصاصی بازارگردانی …</t>
  </si>
  <si>
    <t>صندوق­ سرمایه­گذاری اختصاصی بازارگردانی تحت مدیریت مدیر صندوق یا اشخاص تحت کنترل یا وابسته *</t>
  </si>
  <si>
    <t>ورقه ج</t>
  </si>
  <si>
    <t>سایر</t>
  </si>
  <si>
    <t>ورقه ح</t>
  </si>
  <si>
    <t>ورقه ط</t>
  </si>
  <si>
    <t>ورقه ی</t>
  </si>
  <si>
    <t>ورقه س</t>
  </si>
  <si>
    <t>*به تفکیک هر یک از صندوق­های سرمایه­گذاری اختصاصی بازارگردانی طرف قرارداد افشا گردد.</t>
  </si>
  <si>
    <t>-4-2</t>
  </si>
  <si>
    <t>درآمد حاصل از سرمایه­گذاری در سپرده بانکی و گواهی سپرده</t>
  </si>
  <si>
    <t>نام سپرده بانکی</t>
  </si>
  <si>
    <t>سود سپرده بانکی و گواهی سپرده</t>
  </si>
  <si>
    <t>درصد سود به میانگین سپرده</t>
  </si>
  <si>
    <t>-5-2</t>
  </si>
  <si>
    <t>معین برای سایر درآمدهای تنزیل سود بانک</t>
  </si>
  <si>
    <t>تعدیل کارمزد کارگزار</t>
  </si>
  <si>
    <t>اطلاعات مجمع</t>
  </si>
  <si>
    <t>تاریخ تشکیل مجمع</t>
  </si>
  <si>
    <t>تعداد سهام متعلقه در زمان مجمع</t>
  </si>
  <si>
    <t>سود متعلق به هر سهم</t>
  </si>
  <si>
    <t>جمع درآمد سود سهام</t>
  </si>
  <si>
    <t>هزینه تنزیل</t>
  </si>
  <si>
    <t>خالص درآمد سود سهام</t>
  </si>
  <si>
    <t>1405/04/21</t>
  </si>
  <si>
    <t>1405/03/27</t>
  </si>
  <si>
    <t>1405/04/27</t>
  </si>
  <si>
    <t>نام صندوق</t>
  </si>
  <si>
    <t>تاریخ تقسیم سود</t>
  </si>
  <si>
    <t>تعداد واحد صندوق در زمان تقسیم سود</t>
  </si>
  <si>
    <t>سود متعلق به هر واحد</t>
  </si>
  <si>
    <t>خالص درآمد سود صندوق</t>
  </si>
  <si>
    <t>سود اوراق بهادار با درآمد ثابت</t>
  </si>
  <si>
    <t>درآمد سود</t>
  </si>
  <si>
    <t>خالص درآمد</t>
  </si>
  <si>
    <t>سود سپرده بانکی</t>
  </si>
  <si>
    <t>سود(زیان) حاصل از فروش اوراق بهادار</t>
  </si>
  <si>
    <t>خالص بهای فروش</t>
  </si>
  <si>
    <t>ارزش دفتری</t>
  </si>
  <si>
    <t>سود و زیان ناشی از فروش</t>
  </si>
  <si>
    <t>سود (زیان) ناشی از اعمال اختیار معامله سهام</t>
  </si>
  <si>
    <t>نام سهم</t>
  </si>
  <si>
    <t>نام اختیار</t>
  </si>
  <si>
    <t>ارزش اعمال</t>
  </si>
  <si>
    <t>ارزش دفتری اختیار</t>
  </si>
  <si>
    <t>بهای تمام شده سهم</t>
  </si>
  <si>
    <t>کارمزد اعمال</t>
  </si>
  <si>
    <t>مالیات اعمال</t>
  </si>
  <si>
    <t>کارمزد فروش اختیار</t>
  </si>
  <si>
    <t>سود(زیان)اعمال</t>
  </si>
  <si>
    <t>درآمد ناشی از تغییر قیمت اوراق بهادار</t>
  </si>
  <si>
    <t>سود و زیان ناشی از تغییر قیمت</t>
  </si>
  <si>
    <t>ظهرمز05091</t>
  </si>
  <si>
    <t>صندوق سرمایه‌گذاری در اوراق بهادار بادرآمد ثابت ماهور</t>
  </si>
  <si>
    <t>‫صورت وضعیت پورتفوی</t>
  </si>
  <si>
    <t>برای ماه منتهی به 31 مرداد ماه  1405</t>
  </si>
  <si>
    <t>گواهی سپرده</t>
  </si>
  <si>
    <t>کد 30-11</t>
  </si>
  <si>
    <t>شش ستونه بزاریم</t>
  </si>
  <si>
    <t>مانده بس</t>
  </si>
  <si>
    <t>مانده بدهکار</t>
  </si>
  <si>
    <t>سپرده بانکی</t>
  </si>
  <si>
    <t xml:space="preserve">گواهی ‫سپرده بانکی </t>
  </si>
  <si>
    <t>طی ماه/ماه قبل</t>
  </si>
  <si>
    <t>کوتاه مدت</t>
  </si>
  <si>
    <t>1405/02/31</t>
  </si>
  <si>
    <t>اول دوره</t>
  </si>
  <si>
    <t>1404/01/01 تا 1404/01/01</t>
  </si>
  <si>
    <t>1405.01.01</t>
  </si>
  <si>
    <t>11-30</t>
  </si>
  <si>
    <t>انتها دوره</t>
  </si>
  <si>
    <t>میانگین</t>
  </si>
  <si>
    <t>گواهی سپردها</t>
  </si>
  <si>
    <t>سود سپرده بانک</t>
  </si>
  <si>
    <t xml:space="preserve"> 1-3-2مبالغ تخصیص یافته بابت خرید و نگهداری اوراق بهادار با درآمد ثابت (نرخ سود ترجیحی)</t>
  </si>
  <si>
    <t>بازارگردانی آسمان زاگرس</t>
  </si>
  <si>
    <t>صکوک مرابحه سپید</t>
  </si>
  <si>
    <t>صندوق سرمایه گذاری اختصاصی بازارگردانی معیار</t>
  </si>
  <si>
    <t>بازارگردان صندوق</t>
  </si>
  <si>
    <t>تبریز</t>
  </si>
  <si>
    <t>عصبانور11</t>
  </si>
  <si>
    <t xml:space="preserve">سلف موازی استاندارد هیروکربن سبک شرکت پالایش نفت آفتاب </t>
  </si>
  <si>
    <t>سهیدرو</t>
  </si>
  <si>
    <t>آرگون081</t>
  </si>
  <si>
    <t>اوراق اختیار فروش تبعی فولاد هرمزگان جنوب</t>
  </si>
  <si>
    <t>هرمز1</t>
  </si>
  <si>
    <t>اراد 245</t>
  </si>
  <si>
    <t>اراد2651</t>
  </si>
  <si>
    <t xml:space="preserve">گزارش سود سهام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</si>
</sst>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(* #,##0.00_);_(* \(#,##0.00\);_(* &quot;-&quot;??_);_(@_)"/>
    <numFmt numFmtId="164" formatCode="0.0%"/>
    <numFmt numFmtId="165" formatCode="_(* #,##0_);_(* \(#,##0\);_(* &quot;-&quot;??_);_(@_)"/>
  </numFmts>
  <fonts count="35">
    <font>
      <sz val="10"/>
      <color rgb="FF000000"/>
      <name val="Arial"/>
      <charset val="1"/>
    </font>
    <font>
      <b/>
      <sz val="15"/>
      <color rgb="FF000000"/>
      <name val="B Nazanin"/>
      <charset val="178"/>
    </font>
    <font>
      <sz val="8"/>
      <color rgb="FF000000"/>
      <name val="Arial"/>
      <charset val="1"/>
    </font>
    <font>
      <b/>
      <sz val="14"/>
      <color rgb="FF1E90FF"/>
      <name val="B Nazanin"/>
      <charset val="178"/>
    </font>
    <font>
      <b/>
      <sz val="12"/>
      <color rgb="FF000000"/>
      <name val="B Nazanin"/>
      <charset val="178"/>
    </font>
    <font>
      <sz val="12"/>
      <color rgb="FF000000"/>
      <name val="B Nazanin"/>
      <charset val="178"/>
    </font>
    <font>
      <sz val="10"/>
      <color rgb="FF000000"/>
      <name val="Arial"/>
      <charset val="1"/>
    </font>
    <font>
      <sz val="11"/>
      <name val="Calibri"/>
      <family val="2"/>
    </font>
    <font>
      <b/>
      <sz val="14"/>
      <name val="B Nazanin"/>
      <charset val="178"/>
    </font>
    <font>
      <sz val="14"/>
      <name val="B Nazanin"/>
      <charset val="178"/>
    </font>
    <font>
      <b/>
      <sz val="10"/>
      <color rgb="FF000000"/>
      <name val="Arial"/>
      <family val="2"/>
    </font>
    <font>
      <sz val="10"/>
      <color rgb="FF000000"/>
      <name val="Arial"/>
      <family val="2"/>
    </font>
    <font>
      <b/>
      <sz val="16"/>
      <color rgb="FF000000"/>
      <name val="B Nazanin"/>
      <charset val="178"/>
    </font>
    <font>
      <sz val="16"/>
      <color rgb="FF000000"/>
      <name val="Arial"/>
      <family val="2"/>
    </font>
    <font>
      <b/>
      <sz val="16"/>
      <color rgb="FF1E90FF"/>
      <name val="B Nazanin"/>
      <charset val="178"/>
    </font>
    <font>
      <sz val="16"/>
      <color theme="0" tint="-0.34998626667073579"/>
      <name val="Arial"/>
      <family val="2"/>
    </font>
    <font>
      <b/>
      <sz val="16"/>
      <color theme="1"/>
      <name val="B Nazanin"/>
      <charset val="178"/>
    </font>
    <font>
      <b/>
      <sz val="16"/>
      <color theme="0" tint="-0.34998626667073579"/>
      <name val="B Nazanin"/>
      <charset val="178"/>
    </font>
    <font>
      <sz val="16"/>
      <color theme="1"/>
      <name val="Arial"/>
      <family val="2"/>
    </font>
    <font>
      <sz val="16"/>
      <color rgb="FF000000"/>
      <name val="B Nazanin"/>
      <charset val="178"/>
    </font>
    <font>
      <sz val="10"/>
      <color rgb="FF000000"/>
      <name val="B Nazanin"/>
      <charset val="178"/>
    </font>
    <font>
      <b/>
      <sz val="12"/>
      <name val="B Nazanin"/>
      <charset val="178"/>
    </font>
    <font>
      <b/>
      <sz val="14"/>
      <color rgb="FF000000"/>
      <name val="B Nazanin"/>
      <charset val="178"/>
    </font>
    <font>
      <b/>
      <sz val="10"/>
      <color rgb="FF000000"/>
      <name val="B Nazanin"/>
      <charset val="178"/>
    </font>
    <font>
      <sz val="11"/>
      <color rgb="FF000000"/>
      <name val="B Nazanin"/>
      <charset val="178"/>
    </font>
    <font>
      <sz val="10"/>
      <color rgb="FF333333"/>
      <name val="IRANSans"/>
    </font>
    <font>
      <b/>
      <sz val="16"/>
      <color theme="0" tint="-0.499984740745262"/>
      <name val="B Nazanin"/>
      <charset val="178"/>
    </font>
    <font>
      <sz val="10"/>
      <color theme="0" tint="-0.34998626667073579"/>
      <name val="Arial"/>
      <family val="2"/>
    </font>
    <font>
      <b/>
      <sz val="10"/>
      <color theme="0" tint="-0.34998626667073579"/>
      <name val="Arial"/>
      <family val="2"/>
    </font>
    <font>
      <b/>
      <sz val="12"/>
      <color theme="0" tint="-0.34998626667073579"/>
      <name val="B Nazanin"/>
      <charset val="178"/>
    </font>
    <font>
      <sz val="10"/>
      <color theme="0" tint="-0.34998626667073579"/>
      <name val="IRANSans"/>
    </font>
    <font>
      <sz val="16"/>
      <color theme="0" tint="-0.34998626667073579"/>
      <name val="B Nazanin"/>
      <charset val="178"/>
    </font>
    <font>
      <b/>
      <sz val="11"/>
      <color theme="0" tint="-0.34998626667073579"/>
      <name val="B Nazanin"/>
      <charset val="178"/>
    </font>
    <font>
      <sz val="10"/>
      <color theme="0" tint="-0.34998626667073579"/>
      <name val="B Nazanin"/>
      <charset val="178"/>
    </font>
    <font>
      <b/>
      <sz val="10"/>
      <color theme="0" tint="-0.34998626667073579"/>
      <name val="B Nazanin"/>
      <charset val="178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8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double">
        <color rgb="FF000000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6">
    <xf numFmtId="0" fontId="0" fillId="0" borderId="0"/>
    <xf numFmtId="9" fontId="6" fillId="0" borderId="0" applyFont="0" applyFill="0" applyBorder="0" applyAlignment="0" applyProtection="0"/>
    <xf numFmtId="0" fontId="7" fillId="0" borderId="0"/>
    <xf numFmtId="0" fontId="11" fillId="0" borderId="0"/>
    <xf numFmtId="9" fontId="11" fillId="0" borderId="0" applyFont="0" applyFill="0" applyBorder="0" applyAlignment="0" applyProtection="0"/>
    <xf numFmtId="43" fontId="11" fillId="0" borderId="0" applyFont="0" applyFill="0" applyBorder="0" applyAlignment="0" applyProtection="0"/>
  </cellStyleXfs>
  <cellXfs count="264">
    <xf numFmtId="0" fontId="0" fillId="0" borderId="0" xfId="0" applyAlignment="1">
      <alignment horizontal="left"/>
    </xf>
    <xf numFmtId="0" fontId="1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horizontal="right" vertical="center"/>
    </xf>
    <xf numFmtId="0" fontId="4" fillId="0" borderId="1" xfId="0" applyFont="1" applyFill="1" applyBorder="1" applyAlignment="1">
      <alignment horizontal="center" vertical="center"/>
    </xf>
    <xf numFmtId="0" fontId="0" fillId="0" borderId="2" xfId="0" applyBorder="1" applyAlignment="1">
      <alignment horizontal="left"/>
    </xf>
    <xf numFmtId="0" fontId="4" fillId="0" borderId="3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right" vertical="top"/>
    </xf>
    <xf numFmtId="3" fontId="5" fillId="0" borderId="2" xfId="0" applyNumberFormat="1" applyFont="1" applyFill="1" applyBorder="1" applyAlignment="1">
      <alignment horizontal="right" vertical="top"/>
    </xf>
    <xf numFmtId="4" fontId="5" fillId="0" borderId="2" xfId="0" applyNumberFormat="1" applyFont="1" applyFill="1" applyBorder="1" applyAlignment="1">
      <alignment horizontal="right" vertical="top"/>
    </xf>
    <xf numFmtId="0" fontId="5" fillId="0" borderId="0" xfId="0" applyFont="1" applyFill="1" applyAlignment="1">
      <alignment horizontal="right" vertical="top"/>
    </xf>
    <xf numFmtId="3" fontId="5" fillId="0" borderId="0" xfId="0" applyNumberFormat="1" applyFont="1" applyFill="1" applyAlignment="1">
      <alignment horizontal="right" vertical="top"/>
    </xf>
    <xf numFmtId="4" fontId="5" fillId="0" borderId="0" xfId="0" applyNumberFormat="1" applyFont="1" applyFill="1" applyAlignment="1">
      <alignment horizontal="right" vertical="top"/>
    </xf>
    <xf numFmtId="0" fontId="5" fillId="0" borderId="4" xfId="0" applyFont="1" applyFill="1" applyBorder="1" applyAlignment="1">
      <alignment horizontal="right" vertical="top"/>
    </xf>
    <xf numFmtId="3" fontId="5" fillId="0" borderId="4" xfId="0" applyNumberFormat="1" applyFont="1" applyFill="1" applyBorder="1" applyAlignment="1">
      <alignment horizontal="right" vertical="top"/>
    </xf>
    <xf numFmtId="4" fontId="5" fillId="0" borderId="4" xfId="0" applyNumberFormat="1" applyFont="1" applyFill="1" applyBorder="1" applyAlignment="1">
      <alignment horizontal="right" vertical="top"/>
    </xf>
    <xf numFmtId="0" fontId="4" fillId="0" borderId="5" xfId="0" applyFont="1" applyFill="1" applyBorder="1" applyAlignment="1">
      <alignment horizontal="center" vertical="center"/>
    </xf>
    <xf numFmtId="3" fontId="5" fillId="0" borderId="5" xfId="0" applyNumberFormat="1" applyFont="1" applyFill="1" applyBorder="1" applyAlignment="1">
      <alignment horizontal="right" vertical="top"/>
    </xf>
    <xf numFmtId="4" fontId="5" fillId="0" borderId="5" xfId="0" applyNumberFormat="1" applyFont="1" applyFill="1" applyBorder="1" applyAlignment="1">
      <alignment horizontal="right" vertical="top"/>
    </xf>
    <xf numFmtId="0" fontId="4" fillId="0" borderId="1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8" fillId="0" borderId="0" xfId="2" applyFont="1" applyAlignment="1">
      <alignment vertical="center"/>
    </xf>
    <xf numFmtId="0" fontId="8" fillId="0" borderId="0" xfId="2" applyFont="1"/>
    <xf numFmtId="0" fontId="7" fillId="0" borderId="0" xfId="2"/>
    <xf numFmtId="0" fontId="9" fillId="0" borderId="0" xfId="2" applyFont="1" applyAlignment="1">
      <alignment vertical="center"/>
    </xf>
    <xf numFmtId="0" fontId="9" fillId="0" borderId="0" xfId="2" applyFont="1"/>
    <xf numFmtId="0" fontId="4" fillId="0" borderId="1" xfId="0" applyFont="1" applyFill="1" applyBorder="1" applyAlignment="1">
      <alignment vertical="center"/>
    </xf>
    <xf numFmtId="0" fontId="10" fillId="0" borderId="0" xfId="0" applyFont="1" applyAlignment="1">
      <alignment horizontal="left"/>
    </xf>
    <xf numFmtId="0" fontId="10" fillId="0" borderId="0" xfId="0" applyFont="1" applyAlignment="1">
      <alignment horizontal="center"/>
    </xf>
    <xf numFmtId="0" fontId="10" fillId="0" borderId="2" xfId="0" applyFont="1" applyBorder="1" applyAlignment="1">
      <alignment horizontal="center"/>
    </xf>
    <xf numFmtId="3" fontId="4" fillId="0" borderId="2" xfId="0" applyNumberFormat="1" applyFont="1" applyFill="1" applyBorder="1" applyAlignment="1">
      <alignment horizontal="center" vertical="top"/>
    </xf>
    <xf numFmtId="4" fontId="4" fillId="0" borderId="2" xfId="0" applyNumberFormat="1" applyFont="1" applyFill="1" applyBorder="1" applyAlignment="1">
      <alignment horizontal="center" vertical="top"/>
    </xf>
    <xf numFmtId="3" fontId="4" fillId="0" borderId="0" xfId="0" applyNumberFormat="1" applyFont="1" applyFill="1" applyAlignment="1">
      <alignment horizontal="center" vertical="top"/>
    </xf>
    <xf numFmtId="4" fontId="4" fillId="0" borderId="0" xfId="0" applyNumberFormat="1" applyFont="1" applyFill="1" applyAlignment="1">
      <alignment horizontal="center" vertical="top"/>
    </xf>
    <xf numFmtId="3" fontId="4" fillId="0" borderId="4" xfId="0" applyNumberFormat="1" applyFont="1" applyFill="1" applyBorder="1" applyAlignment="1">
      <alignment horizontal="center" vertical="top"/>
    </xf>
    <xf numFmtId="4" fontId="4" fillId="0" borderId="4" xfId="0" applyNumberFormat="1" applyFont="1" applyFill="1" applyBorder="1" applyAlignment="1">
      <alignment horizontal="center" vertical="top"/>
    </xf>
    <xf numFmtId="3" fontId="4" fillId="0" borderId="5" xfId="0" applyNumberFormat="1" applyFont="1" applyFill="1" applyBorder="1" applyAlignment="1">
      <alignment horizontal="center" vertical="top"/>
    </xf>
    <xf numFmtId="4" fontId="4" fillId="0" borderId="5" xfId="0" applyNumberFormat="1" applyFont="1" applyFill="1" applyBorder="1" applyAlignment="1">
      <alignment horizontal="center" vertical="top"/>
    </xf>
    <xf numFmtId="0" fontId="10" fillId="0" borderId="2" xfId="0" applyFont="1" applyBorder="1" applyAlignment="1">
      <alignment horizontal="left"/>
    </xf>
    <xf numFmtId="0" fontId="4" fillId="0" borderId="2" xfId="0" applyFont="1" applyFill="1" applyBorder="1" applyAlignment="1">
      <alignment horizontal="right" vertical="top"/>
    </xf>
    <xf numFmtId="0" fontId="4" fillId="0" borderId="0" xfId="0" applyFont="1" applyFill="1" applyAlignment="1">
      <alignment horizontal="right" vertical="top"/>
    </xf>
    <xf numFmtId="0" fontId="4" fillId="0" borderId="4" xfId="0" applyFont="1" applyFill="1" applyBorder="1" applyAlignment="1">
      <alignment horizontal="right" vertical="top"/>
    </xf>
    <xf numFmtId="0" fontId="10" fillId="0" borderId="0" xfId="0" applyFont="1" applyAlignment="1">
      <alignment horizontal="left" vertical="center"/>
    </xf>
    <xf numFmtId="0" fontId="10" fillId="0" borderId="0" xfId="0" applyFont="1" applyAlignment="1">
      <alignment horizontal="center" vertical="center"/>
    </xf>
    <xf numFmtId="0" fontId="10" fillId="0" borderId="2" xfId="0" applyFont="1" applyBorder="1" applyAlignment="1">
      <alignment horizontal="center" vertical="center"/>
    </xf>
    <xf numFmtId="3" fontId="4" fillId="0" borderId="2" xfId="0" applyNumberFormat="1" applyFont="1" applyFill="1" applyBorder="1" applyAlignment="1">
      <alignment horizontal="center" vertical="center"/>
    </xf>
    <xf numFmtId="3" fontId="4" fillId="0" borderId="0" xfId="0" applyNumberFormat="1" applyFont="1" applyFill="1" applyAlignment="1">
      <alignment horizontal="center" vertical="center"/>
    </xf>
    <xf numFmtId="3" fontId="4" fillId="0" borderId="4" xfId="0" applyNumberFormat="1" applyFont="1" applyFill="1" applyBorder="1" applyAlignment="1">
      <alignment horizontal="center" vertical="center"/>
    </xf>
    <xf numFmtId="3" fontId="4" fillId="0" borderId="5" xfId="0" applyNumberFormat="1" applyFont="1" applyFill="1" applyBorder="1" applyAlignment="1">
      <alignment horizontal="center" vertical="center"/>
    </xf>
    <xf numFmtId="10" fontId="4" fillId="0" borderId="0" xfId="1" applyNumberFormat="1" applyFont="1" applyFill="1" applyAlignment="1">
      <alignment horizontal="center" vertical="center"/>
    </xf>
    <xf numFmtId="10" fontId="10" fillId="0" borderId="0" xfId="0" applyNumberFormat="1" applyFont="1" applyAlignment="1">
      <alignment horizontal="left"/>
    </xf>
    <xf numFmtId="10" fontId="4" fillId="0" borderId="5" xfId="1" applyNumberFormat="1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top"/>
    </xf>
    <xf numFmtId="0" fontId="4" fillId="0" borderId="0" xfId="0" applyFont="1" applyFill="1" applyBorder="1" applyAlignment="1">
      <alignment horizontal="center" vertical="top"/>
    </xf>
    <xf numFmtId="3" fontId="4" fillId="0" borderId="0" xfId="0" applyNumberFormat="1" applyFont="1" applyFill="1" applyBorder="1" applyAlignment="1">
      <alignment horizontal="center" vertical="top"/>
    </xf>
    <xf numFmtId="4" fontId="4" fillId="0" borderId="0" xfId="0" applyNumberFormat="1" applyFont="1" applyFill="1" applyBorder="1" applyAlignment="1">
      <alignment horizontal="center" vertical="top"/>
    </xf>
    <xf numFmtId="0" fontId="4" fillId="0" borderId="0" xfId="0" applyFont="1" applyFill="1" applyBorder="1" applyAlignment="1">
      <alignment vertical="center"/>
    </xf>
    <xf numFmtId="4" fontId="4" fillId="0" borderId="0" xfId="0" applyNumberFormat="1" applyFont="1" applyFill="1" applyBorder="1" applyAlignment="1">
      <alignment vertical="top"/>
    </xf>
    <xf numFmtId="0" fontId="4" fillId="0" borderId="0" xfId="0" applyFont="1" applyFill="1" applyBorder="1" applyAlignment="1">
      <alignment vertical="top"/>
    </xf>
    <xf numFmtId="0" fontId="4" fillId="0" borderId="4" xfId="0" applyFont="1" applyFill="1" applyBorder="1" applyAlignment="1">
      <alignment horizontal="center" vertical="center"/>
    </xf>
    <xf numFmtId="0" fontId="10" fillId="0" borderId="0" xfId="0" applyFont="1" applyBorder="1" applyAlignment="1">
      <alignment horizontal="center"/>
    </xf>
    <xf numFmtId="3" fontId="10" fillId="0" borderId="0" xfId="0" applyNumberFormat="1" applyFont="1" applyAlignment="1">
      <alignment horizontal="left"/>
    </xf>
    <xf numFmtId="10" fontId="4" fillId="0" borderId="0" xfId="1" applyNumberFormat="1" applyFont="1" applyFill="1" applyAlignment="1">
      <alignment horizontal="center" vertical="top"/>
    </xf>
    <xf numFmtId="9" fontId="4" fillId="0" borderId="5" xfId="1" applyFont="1" applyFill="1" applyBorder="1" applyAlignment="1">
      <alignment horizontal="center" vertical="top"/>
    </xf>
    <xf numFmtId="10" fontId="4" fillId="0" borderId="5" xfId="1" applyNumberFormat="1" applyFont="1" applyFill="1" applyBorder="1" applyAlignment="1">
      <alignment horizontal="center" vertical="top"/>
    </xf>
    <xf numFmtId="0" fontId="4" fillId="0" borderId="0" xfId="0" applyFont="1" applyFill="1" applyAlignment="1">
      <alignment horizontal="center" vertical="top"/>
    </xf>
    <xf numFmtId="0" fontId="4" fillId="0" borderId="4" xfId="0" applyFont="1" applyFill="1" applyBorder="1" applyAlignment="1">
      <alignment horizontal="center" vertical="top"/>
    </xf>
    <xf numFmtId="0" fontId="3" fillId="0" borderId="0" xfId="0" applyFont="1" applyFill="1" applyAlignment="1">
      <alignment horizontal="center" vertical="center"/>
    </xf>
    <xf numFmtId="3" fontId="10" fillId="0" borderId="0" xfId="0" applyNumberFormat="1" applyFont="1" applyAlignment="1">
      <alignment horizontal="center"/>
    </xf>
    <xf numFmtId="9" fontId="4" fillId="0" borderId="5" xfId="1" applyNumberFormat="1" applyFont="1" applyFill="1" applyBorder="1" applyAlignment="1">
      <alignment horizontal="center" vertical="top"/>
    </xf>
    <xf numFmtId="0" fontId="0" fillId="0" borderId="0" xfId="0" applyAlignment="1">
      <alignment horizontal="center" vertical="center"/>
    </xf>
    <xf numFmtId="10" fontId="4" fillId="0" borderId="2" xfId="1" applyNumberFormat="1" applyFont="1" applyFill="1" applyBorder="1" applyAlignment="1">
      <alignment horizontal="center" vertical="top"/>
    </xf>
    <xf numFmtId="0" fontId="13" fillId="0" borderId="0" xfId="3" applyFont="1" applyAlignment="1">
      <alignment horizontal="left"/>
    </xf>
    <xf numFmtId="0" fontId="14" fillId="0" borderId="0" xfId="3" applyFont="1" applyAlignment="1">
      <alignment horizontal="right" vertical="center"/>
    </xf>
    <xf numFmtId="0" fontId="15" fillId="0" borderId="0" xfId="3" applyFont="1" applyAlignment="1">
      <alignment horizontal="left"/>
    </xf>
    <xf numFmtId="0" fontId="12" fillId="0" borderId="4" xfId="3" applyFont="1" applyBorder="1" applyAlignment="1">
      <alignment horizontal="center" vertical="center"/>
    </xf>
    <xf numFmtId="0" fontId="13" fillId="0" borderId="0" xfId="3" applyFont="1" applyAlignment="1">
      <alignment horizontal="center" vertical="center"/>
    </xf>
    <xf numFmtId="0" fontId="17" fillId="0" borderId="0" xfId="3" applyFont="1" applyAlignment="1">
      <alignment horizontal="center" vertical="center"/>
    </xf>
    <xf numFmtId="3" fontId="17" fillId="0" borderId="0" xfId="3" applyNumberFormat="1" applyFont="1" applyAlignment="1">
      <alignment horizontal="center" vertical="center"/>
    </xf>
    <xf numFmtId="0" fontId="12" fillId="0" borderId="0" xfId="3" applyFont="1" applyAlignment="1">
      <alignment vertical="center"/>
    </xf>
    <xf numFmtId="3" fontId="12" fillId="0" borderId="0" xfId="3" applyNumberFormat="1" applyFont="1" applyAlignment="1">
      <alignment horizontal="center" vertical="center"/>
    </xf>
    <xf numFmtId="10" fontId="12" fillId="0" borderId="0" xfId="4" applyNumberFormat="1" applyFont="1" applyAlignment="1">
      <alignment horizontal="center" vertical="center"/>
    </xf>
    <xf numFmtId="0" fontId="18" fillId="0" borderId="0" xfId="3" applyFont="1" applyAlignment="1">
      <alignment horizontal="left"/>
    </xf>
    <xf numFmtId="164" fontId="12" fillId="0" borderId="0" xfId="4" applyNumberFormat="1" applyFont="1" applyFill="1" applyAlignment="1">
      <alignment horizontal="center" vertical="center"/>
    </xf>
    <xf numFmtId="0" fontId="12" fillId="0" borderId="0" xfId="3" applyFont="1" applyAlignment="1">
      <alignment horizontal="center" vertical="center"/>
    </xf>
    <xf numFmtId="3" fontId="12" fillId="0" borderId="5" xfId="3" applyNumberFormat="1" applyFont="1" applyBorder="1" applyAlignment="1">
      <alignment horizontal="center" vertical="center"/>
    </xf>
    <xf numFmtId="164" fontId="12" fillId="0" borderId="7" xfId="4" applyNumberFormat="1" applyFont="1" applyFill="1" applyBorder="1" applyAlignment="1">
      <alignment horizontal="center" vertical="center"/>
    </xf>
    <xf numFmtId="3" fontId="13" fillId="0" borderId="0" xfId="3" applyNumberFormat="1" applyFont="1" applyAlignment="1">
      <alignment horizontal="center" vertical="center"/>
    </xf>
    <xf numFmtId="3" fontId="13" fillId="0" borderId="0" xfId="3" applyNumberFormat="1" applyFont="1" applyAlignment="1">
      <alignment horizontal="left"/>
    </xf>
    <xf numFmtId="3" fontId="19" fillId="0" borderId="0" xfId="3" applyNumberFormat="1" applyFont="1" applyAlignment="1">
      <alignment horizontal="right" vertical="top"/>
    </xf>
    <xf numFmtId="3" fontId="12" fillId="0" borderId="0" xfId="3" applyNumberFormat="1" applyFont="1" applyAlignment="1">
      <alignment horizontal="center" vertical="top"/>
    </xf>
    <xf numFmtId="165" fontId="20" fillId="0" borderId="0" xfId="5" applyNumberFormat="1" applyFont="1" applyAlignment="1">
      <alignment horizontal="center" vertical="center"/>
    </xf>
    <xf numFmtId="165" fontId="3" fillId="0" borderId="0" xfId="5" applyNumberFormat="1" applyFont="1" applyFill="1" applyAlignment="1">
      <alignment horizontal="center" vertical="center"/>
    </xf>
    <xf numFmtId="165" fontId="4" fillId="0" borderId="3" xfId="5" applyNumberFormat="1" applyFont="1" applyFill="1" applyBorder="1" applyAlignment="1">
      <alignment horizontal="center" vertical="center" wrapText="1"/>
    </xf>
    <xf numFmtId="165" fontId="20" fillId="0" borderId="2" xfId="5" applyNumberFormat="1" applyFont="1" applyBorder="1" applyAlignment="1">
      <alignment horizontal="center" vertical="center"/>
    </xf>
    <xf numFmtId="3" fontId="4" fillId="0" borderId="0" xfId="3" applyNumberFormat="1" applyFont="1" applyAlignment="1">
      <alignment horizontal="center" vertical="center"/>
    </xf>
    <xf numFmtId="165" fontId="4" fillId="0" borderId="0" xfId="5" applyNumberFormat="1" applyFont="1" applyBorder="1" applyAlignment="1">
      <alignment horizontal="center" vertical="center"/>
    </xf>
    <xf numFmtId="10" fontId="4" fillId="0" borderId="0" xfId="5" applyNumberFormat="1" applyFont="1" applyFill="1" applyBorder="1" applyAlignment="1">
      <alignment horizontal="center" vertical="center" wrapText="1"/>
    </xf>
    <xf numFmtId="165" fontId="5" fillId="0" borderId="0" xfId="5" applyNumberFormat="1" applyFont="1" applyAlignment="1">
      <alignment horizontal="center" vertical="center"/>
    </xf>
    <xf numFmtId="3" fontId="4" fillId="0" borderId="5" xfId="3" applyNumberFormat="1" applyFont="1" applyBorder="1" applyAlignment="1">
      <alignment horizontal="center" vertical="center"/>
    </xf>
    <xf numFmtId="165" fontId="5" fillId="0" borderId="0" xfId="5" applyNumberFormat="1" applyFont="1" applyBorder="1" applyAlignment="1">
      <alignment horizontal="center" vertical="center"/>
    </xf>
    <xf numFmtId="10" fontId="4" fillId="0" borderId="5" xfId="3" applyNumberFormat="1" applyFont="1" applyBorder="1" applyAlignment="1">
      <alignment horizontal="center" vertical="center"/>
    </xf>
    <xf numFmtId="165" fontId="23" fillId="0" borderId="0" xfId="5" applyNumberFormat="1" applyFont="1" applyAlignment="1">
      <alignment horizontal="center" vertical="center"/>
    </xf>
    <xf numFmtId="3" fontId="5" fillId="0" borderId="0" xfId="3" applyNumberFormat="1" applyFont="1" applyAlignment="1">
      <alignment horizontal="center" vertical="center"/>
    </xf>
    <xf numFmtId="165" fontId="20" fillId="0" borderId="0" xfId="5" applyNumberFormat="1" applyFont="1" applyBorder="1" applyAlignment="1">
      <alignment horizontal="center" vertical="center"/>
    </xf>
    <xf numFmtId="0" fontId="10" fillId="0" borderId="0" xfId="3" applyFont="1" applyAlignment="1">
      <alignment horizontal="left"/>
    </xf>
    <xf numFmtId="3" fontId="24" fillId="0" borderId="0" xfId="3" applyNumberFormat="1" applyFont="1" applyAlignment="1">
      <alignment horizontal="center" vertical="center"/>
    </xf>
    <xf numFmtId="0" fontId="11" fillId="0" borderId="0" xfId="3" applyAlignment="1">
      <alignment horizontal="center" vertical="center"/>
    </xf>
    <xf numFmtId="3" fontId="5" fillId="0" borderId="0" xfId="3" applyNumberFormat="1" applyFont="1" applyAlignment="1">
      <alignment horizontal="right" vertical="top"/>
    </xf>
    <xf numFmtId="0" fontId="4" fillId="0" borderId="0" xfId="0" applyFont="1" applyFill="1" applyAlignment="1">
      <alignment horizontal="right" vertical="top"/>
    </xf>
    <xf numFmtId="3" fontId="4" fillId="0" borderId="0" xfId="0" applyNumberFormat="1" applyFont="1" applyFill="1" applyAlignment="1">
      <alignment horizontal="center" vertical="top"/>
    </xf>
    <xf numFmtId="2" fontId="20" fillId="0" borderId="0" xfId="5" applyNumberFormat="1" applyFont="1" applyAlignment="1">
      <alignment horizontal="left"/>
    </xf>
    <xf numFmtId="2" fontId="20" fillId="0" borderId="0" xfId="5" applyNumberFormat="1" applyFont="1" applyAlignment="1">
      <alignment horizontal="center" vertical="center"/>
    </xf>
    <xf numFmtId="2" fontId="4" fillId="0" borderId="3" xfId="5" applyNumberFormat="1" applyFont="1" applyFill="1" applyBorder="1" applyAlignment="1">
      <alignment horizontal="center" vertical="center" wrapText="1"/>
    </xf>
    <xf numFmtId="2" fontId="22" fillId="0" borderId="0" xfId="5" applyNumberFormat="1" applyFont="1" applyAlignment="1">
      <alignment horizontal="right" vertical="center"/>
    </xf>
    <xf numFmtId="0" fontId="4" fillId="0" borderId="5" xfId="3" applyFont="1" applyBorder="1" applyAlignment="1">
      <alignment horizontal="right" vertical="center"/>
    </xf>
    <xf numFmtId="2" fontId="20" fillId="0" borderId="0" xfId="5" applyNumberFormat="1" applyFont="1" applyBorder="1" applyAlignment="1">
      <alignment horizontal="left"/>
    </xf>
    <xf numFmtId="2" fontId="4" fillId="0" borderId="0" xfId="5" applyNumberFormat="1" applyFont="1" applyFill="1" applyBorder="1" applyAlignment="1">
      <alignment horizontal="center" vertical="center" wrapText="1"/>
    </xf>
    <xf numFmtId="2" fontId="20" fillId="0" borderId="0" xfId="5" applyNumberFormat="1" applyFont="1" applyBorder="1" applyAlignment="1">
      <alignment horizontal="center" vertical="center"/>
    </xf>
    <xf numFmtId="2" fontId="20" fillId="0" borderId="0" xfId="5" applyNumberFormat="1" applyFont="1" applyFill="1" applyAlignment="1">
      <alignment horizontal="center" vertical="center"/>
    </xf>
    <xf numFmtId="2" fontId="20" fillId="0" borderId="0" xfId="5" applyNumberFormat="1" applyFont="1" applyFill="1" applyBorder="1" applyAlignment="1">
      <alignment horizontal="center" vertical="center"/>
    </xf>
    <xf numFmtId="3" fontId="0" fillId="0" borderId="0" xfId="0" applyNumberFormat="1" applyAlignment="1">
      <alignment horizontal="left"/>
    </xf>
    <xf numFmtId="3" fontId="4" fillId="0" borderId="0" xfId="0" applyNumberFormat="1" applyFont="1" applyAlignment="1">
      <alignment horizontal="center" vertical="top"/>
    </xf>
    <xf numFmtId="0" fontId="10" fillId="0" borderId="0" xfId="0" applyFont="1" applyBorder="1" applyAlignment="1">
      <alignment horizontal="left"/>
    </xf>
    <xf numFmtId="10" fontId="4" fillId="0" borderId="0" xfId="1" applyNumberFormat="1" applyFont="1" applyFill="1" applyBorder="1" applyAlignment="1">
      <alignment horizontal="center" vertical="center"/>
    </xf>
    <xf numFmtId="3" fontId="4" fillId="0" borderId="0" xfId="0" applyNumberFormat="1" applyFont="1" applyFill="1" applyBorder="1" applyAlignment="1">
      <alignment vertical="center"/>
    </xf>
    <xf numFmtId="165" fontId="12" fillId="0" borderId="0" xfId="5" applyNumberFormat="1" applyFont="1" applyAlignment="1">
      <alignment horizontal="left"/>
    </xf>
    <xf numFmtId="165" fontId="16" fillId="0" borderId="0" xfId="5" applyNumberFormat="1" applyFont="1" applyFill="1" applyAlignment="1">
      <alignment vertical="center"/>
    </xf>
    <xf numFmtId="165" fontId="12" fillId="0" borderId="0" xfId="5" applyNumberFormat="1" applyFont="1" applyAlignment="1">
      <alignment horizontal="center" vertical="center"/>
    </xf>
    <xf numFmtId="165" fontId="12" fillId="0" borderId="4" xfId="5" applyNumberFormat="1" applyFont="1" applyFill="1" applyBorder="1" applyAlignment="1">
      <alignment horizontal="right" vertical="center"/>
    </xf>
    <xf numFmtId="165" fontId="12" fillId="0" borderId="0" xfId="5" applyNumberFormat="1" applyFont="1" applyFill="1" applyBorder="1" applyAlignment="1">
      <alignment vertical="center"/>
    </xf>
    <xf numFmtId="165" fontId="12" fillId="0" borderId="4" xfId="5" applyNumberFormat="1" applyFont="1" applyFill="1" applyBorder="1" applyAlignment="1">
      <alignment horizontal="center" vertical="center"/>
    </xf>
    <xf numFmtId="165" fontId="12" fillId="0" borderId="0" xfId="5" applyNumberFormat="1" applyFont="1" applyBorder="1" applyAlignment="1">
      <alignment horizontal="left"/>
    </xf>
    <xf numFmtId="165" fontId="12" fillId="0" borderId="0" xfId="5" applyNumberFormat="1" applyFont="1" applyFill="1" applyBorder="1" applyAlignment="1">
      <alignment horizontal="right" vertical="center"/>
    </xf>
    <xf numFmtId="165" fontId="12" fillId="0" borderId="0" xfId="5" applyNumberFormat="1" applyFont="1" applyFill="1" applyAlignment="1">
      <alignment horizontal="center" vertical="center"/>
    </xf>
    <xf numFmtId="9" fontId="12" fillId="0" borderId="0" xfId="4" applyFont="1" applyFill="1" applyAlignment="1">
      <alignment horizontal="center" vertical="center"/>
    </xf>
    <xf numFmtId="10" fontId="12" fillId="0" borderId="0" xfId="4" applyNumberFormat="1" applyFont="1" applyFill="1" applyAlignment="1">
      <alignment horizontal="center" vertical="center" wrapText="1"/>
    </xf>
    <xf numFmtId="165" fontId="12" fillId="0" borderId="0" xfId="5" applyNumberFormat="1" applyFont="1" applyFill="1" applyBorder="1" applyAlignment="1">
      <alignment horizontal="right" vertical="center" wrapText="1"/>
    </xf>
    <xf numFmtId="165" fontId="12" fillId="0" borderId="0" xfId="5" applyNumberFormat="1" applyFont="1" applyFill="1" applyBorder="1" applyAlignment="1">
      <alignment vertical="center" wrapText="1"/>
    </xf>
    <xf numFmtId="164" fontId="12" fillId="0" borderId="0" xfId="4" applyNumberFormat="1" applyFont="1" applyFill="1" applyAlignment="1">
      <alignment horizontal="center" vertical="center" wrapText="1"/>
    </xf>
    <xf numFmtId="165" fontId="12" fillId="0" borderId="0" xfId="5" applyNumberFormat="1" applyFont="1" applyAlignment="1">
      <alignment horizontal="center"/>
    </xf>
    <xf numFmtId="165" fontId="12" fillId="0" borderId="0" xfId="5" applyNumberFormat="1" applyFont="1" applyAlignment="1">
      <alignment horizontal="right" vertical="center"/>
    </xf>
    <xf numFmtId="165" fontId="12" fillId="0" borderId="0" xfId="5" applyNumberFormat="1" applyFont="1" applyFill="1" applyAlignment="1">
      <alignment horizontal="right" vertical="center"/>
    </xf>
    <xf numFmtId="9" fontId="12" fillId="0" borderId="0" xfId="4" applyFont="1" applyFill="1" applyBorder="1" applyAlignment="1">
      <alignment horizontal="center" vertical="center"/>
    </xf>
    <xf numFmtId="164" fontId="12" fillId="0" borderId="0" xfId="4" applyNumberFormat="1" applyFont="1" applyFill="1" applyBorder="1" applyAlignment="1">
      <alignment horizontal="center" vertical="center"/>
    </xf>
    <xf numFmtId="165" fontId="12" fillId="0" borderId="0" xfId="5" applyNumberFormat="1" applyFont="1" applyBorder="1" applyAlignment="1">
      <alignment horizontal="right" vertical="center"/>
    </xf>
    <xf numFmtId="165" fontId="17" fillId="0" borderId="0" xfId="5" applyNumberFormat="1" applyFont="1" applyBorder="1" applyAlignment="1">
      <alignment horizontal="right" vertical="center"/>
    </xf>
    <xf numFmtId="165" fontId="17" fillId="0" borderId="0" xfId="5" applyNumberFormat="1" applyFont="1" applyAlignment="1">
      <alignment horizontal="left"/>
    </xf>
    <xf numFmtId="165" fontId="17" fillId="0" borderId="0" xfId="5" applyNumberFormat="1" applyFont="1" applyFill="1" applyAlignment="1">
      <alignment horizontal="center" vertical="center"/>
    </xf>
    <xf numFmtId="165" fontId="17" fillId="0" borderId="0" xfId="5" applyNumberFormat="1" applyFont="1" applyAlignment="1">
      <alignment horizontal="center"/>
    </xf>
    <xf numFmtId="9" fontId="17" fillId="0" borderId="0" xfId="4" applyFont="1" applyFill="1" applyBorder="1" applyAlignment="1">
      <alignment horizontal="center" vertical="center"/>
    </xf>
    <xf numFmtId="164" fontId="17" fillId="0" borderId="0" xfId="4" applyNumberFormat="1" applyFont="1" applyFill="1" applyBorder="1" applyAlignment="1">
      <alignment horizontal="center" vertical="center"/>
    </xf>
    <xf numFmtId="3" fontId="26" fillId="0" borderId="0" xfId="3" applyNumberFormat="1" applyFont="1" applyAlignment="1">
      <alignment horizontal="center" vertical="center"/>
    </xf>
    <xf numFmtId="165" fontId="26" fillId="0" borderId="0" xfId="5" applyNumberFormat="1" applyFont="1" applyAlignment="1">
      <alignment horizontal="left"/>
    </xf>
    <xf numFmtId="165" fontId="26" fillId="0" borderId="0" xfId="5" applyNumberFormat="1" applyFont="1" applyAlignment="1">
      <alignment horizontal="center" vertical="center"/>
    </xf>
    <xf numFmtId="3" fontId="4" fillId="0" borderId="0" xfId="0" applyNumberFormat="1" applyFont="1" applyFill="1" applyAlignment="1">
      <alignment horizontal="center" vertical="top"/>
    </xf>
    <xf numFmtId="3" fontId="4" fillId="0" borderId="0" xfId="0" applyNumberFormat="1" applyFont="1" applyFill="1" applyAlignment="1">
      <alignment horizontal="center" vertical="center"/>
    </xf>
    <xf numFmtId="3" fontId="4" fillId="0" borderId="0" xfId="0" applyNumberFormat="1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3" fontId="4" fillId="0" borderId="2" xfId="0" applyNumberFormat="1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/>
    </xf>
    <xf numFmtId="3" fontId="4" fillId="0" borderId="2" xfId="0" applyNumberFormat="1" applyFont="1" applyFill="1" applyBorder="1" applyAlignment="1">
      <alignment horizontal="center" vertical="top"/>
    </xf>
    <xf numFmtId="3" fontId="4" fillId="0" borderId="0" xfId="0" applyNumberFormat="1" applyFont="1" applyFill="1" applyAlignment="1">
      <alignment horizontal="center" vertical="top"/>
    </xf>
    <xf numFmtId="3" fontId="4" fillId="0" borderId="4" xfId="0" applyNumberFormat="1" applyFont="1" applyFill="1" applyBorder="1" applyAlignment="1">
      <alignment horizontal="center" vertical="top"/>
    </xf>
    <xf numFmtId="3" fontId="4" fillId="0" borderId="5" xfId="0" applyNumberFormat="1" applyFont="1" applyFill="1" applyBorder="1" applyAlignment="1">
      <alignment horizontal="center" vertical="top"/>
    </xf>
    <xf numFmtId="0" fontId="4" fillId="0" borderId="3" xfId="0" applyFont="1" applyFill="1" applyBorder="1" applyAlignment="1">
      <alignment horizontal="center" vertical="center" wrapText="1"/>
    </xf>
    <xf numFmtId="165" fontId="12" fillId="0" borderId="0" xfId="5" applyNumberFormat="1" applyFont="1" applyFill="1" applyAlignment="1">
      <alignment horizontal="center" vertical="center"/>
    </xf>
    <xf numFmtId="0" fontId="8" fillId="0" borderId="0" xfId="2" applyFont="1" applyAlignment="1">
      <alignment horizontal="center"/>
    </xf>
    <xf numFmtId="0" fontId="8" fillId="0" borderId="0" xfId="2" applyFont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left" vertical="top"/>
    </xf>
    <xf numFmtId="3" fontId="4" fillId="0" borderId="0" xfId="0" applyNumberFormat="1" applyFont="1" applyFill="1" applyBorder="1" applyAlignment="1">
      <alignment horizontal="center" vertical="center"/>
    </xf>
    <xf numFmtId="0" fontId="3" fillId="0" borderId="0" xfId="0" applyFont="1" applyFill="1" applyAlignment="1">
      <alignment horizontal="right" vertical="center"/>
    </xf>
    <xf numFmtId="0" fontId="4" fillId="0" borderId="1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right" vertical="top"/>
    </xf>
    <xf numFmtId="3" fontId="4" fillId="0" borderId="2" xfId="0" applyNumberFormat="1" applyFont="1" applyFill="1" applyBorder="1" applyAlignment="1">
      <alignment horizontal="center" vertical="center"/>
    </xf>
    <xf numFmtId="0" fontId="4" fillId="0" borderId="0" xfId="0" applyFont="1" applyFill="1" applyAlignment="1">
      <alignment horizontal="right" vertical="top"/>
    </xf>
    <xf numFmtId="3" fontId="4" fillId="0" borderId="0" xfId="0" applyNumberFormat="1" applyFont="1" applyFill="1" applyAlignment="1">
      <alignment horizontal="center" vertical="center"/>
    </xf>
    <xf numFmtId="0" fontId="4" fillId="0" borderId="5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right" vertical="top"/>
    </xf>
    <xf numFmtId="0" fontId="4" fillId="0" borderId="4" xfId="0" applyFont="1" applyFill="1" applyBorder="1" applyAlignment="1">
      <alignment horizontal="right" vertical="top"/>
    </xf>
    <xf numFmtId="0" fontId="4" fillId="0" borderId="2" xfId="0" applyFont="1" applyFill="1" applyBorder="1" applyAlignment="1">
      <alignment horizontal="center" vertical="top"/>
    </xf>
    <xf numFmtId="3" fontId="4" fillId="0" borderId="2" xfId="0" applyNumberFormat="1" applyFont="1" applyFill="1" applyBorder="1" applyAlignment="1">
      <alignment horizontal="center" vertical="top"/>
    </xf>
    <xf numFmtId="0" fontId="4" fillId="0" borderId="6" xfId="0" applyFont="1" applyFill="1" applyBorder="1" applyAlignment="1">
      <alignment horizontal="center" vertical="center"/>
    </xf>
    <xf numFmtId="0" fontId="4" fillId="0" borderId="4" xfId="0" applyFont="1" applyFill="1" applyBorder="1" applyAlignment="1">
      <alignment horizontal="center" vertical="center"/>
    </xf>
    <xf numFmtId="3" fontId="4" fillId="0" borderId="0" xfId="0" applyNumberFormat="1" applyFont="1" applyFill="1" applyAlignment="1">
      <alignment horizontal="center" vertical="top"/>
    </xf>
    <xf numFmtId="3" fontId="4" fillId="0" borderId="4" xfId="0" applyNumberFormat="1" applyFont="1" applyFill="1" applyBorder="1" applyAlignment="1">
      <alignment horizontal="center" vertical="top"/>
    </xf>
    <xf numFmtId="3" fontId="4" fillId="0" borderId="5" xfId="0" applyNumberFormat="1" applyFont="1" applyFill="1" applyBorder="1" applyAlignment="1">
      <alignment horizontal="center" vertical="top"/>
    </xf>
    <xf numFmtId="0" fontId="12" fillId="0" borderId="4" xfId="3" applyFont="1" applyBorder="1" applyAlignment="1">
      <alignment horizontal="center" vertical="center"/>
    </xf>
    <xf numFmtId="0" fontId="12" fillId="0" borderId="2" xfId="3" applyFont="1" applyBorder="1" applyAlignment="1">
      <alignment horizontal="right" vertical="center"/>
    </xf>
    <xf numFmtId="0" fontId="12" fillId="0" borderId="0" xfId="3" applyFont="1" applyAlignment="1">
      <alignment horizontal="right" vertical="center"/>
    </xf>
    <xf numFmtId="0" fontId="12" fillId="0" borderId="0" xfId="3" applyFont="1" applyAlignment="1">
      <alignment horizontal="center" vertical="center"/>
    </xf>
    <xf numFmtId="0" fontId="14" fillId="0" borderId="0" xfId="3" applyFont="1" applyAlignment="1">
      <alignment horizontal="right" vertical="center"/>
    </xf>
    <xf numFmtId="0" fontId="5" fillId="0" borderId="2" xfId="0" applyFont="1" applyFill="1" applyBorder="1" applyAlignment="1">
      <alignment horizontal="right" vertical="top"/>
    </xf>
    <xf numFmtId="0" fontId="5" fillId="0" borderId="0" xfId="0" applyFont="1" applyFill="1" applyAlignment="1">
      <alignment horizontal="right" vertical="top"/>
    </xf>
    <xf numFmtId="0" fontId="5" fillId="0" borderId="4" xfId="0" applyFont="1" applyFill="1" applyBorder="1" applyAlignment="1">
      <alignment horizontal="right" vertical="top"/>
    </xf>
    <xf numFmtId="0" fontId="4" fillId="0" borderId="1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4" fillId="0" borderId="0" xfId="0" applyFont="1" applyFill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/>
    </xf>
    <xf numFmtId="165" fontId="12" fillId="0" borderId="0" xfId="5" applyNumberFormat="1" applyFont="1" applyFill="1" applyAlignment="1">
      <alignment horizontal="center" vertical="center"/>
    </xf>
    <xf numFmtId="165" fontId="14" fillId="0" borderId="0" xfId="5" applyNumberFormat="1" applyFont="1" applyFill="1" applyAlignment="1">
      <alignment horizontal="right" vertical="center" readingOrder="1"/>
    </xf>
    <xf numFmtId="165" fontId="12" fillId="0" borderId="0" xfId="5" applyNumberFormat="1" applyFont="1" applyFill="1" applyBorder="1" applyAlignment="1">
      <alignment horizontal="center" vertical="center" wrapText="1"/>
    </xf>
    <xf numFmtId="165" fontId="12" fillId="0" borderId="4" xfId="5" applyNumberFormat="1" applyFont="1" applyFill="1" applyBorder="1" applyAlignment="1">
      <alignment horizontal="center" vertical="center" wrapText="1"/>
    </xf>
    <xf numFmtId="165" fontId="1" fillId="0" borderId="0" xfId="5" applyNumberFormat="1" applyFont="1" applyFill="1" applyAlignment="1">
      <alignment horizontal="center" vertical="center"/>
    </xf>
    <xf numFmtId="165" fontId="3" fillId="0" borderId="0" xfId="5" applyNumberFormat="1" applyFont="1" applyFill="1" applyAlignment="1">
      <alignment horizontal="right" vertical="center"/>
    </xf>
    <xf numFmtId="165" fontId="4" fillId="0" borderId="4" xfId="5" applyNumberFormat="1" applyFont="1" applyFill="1" applyBorder="1" applyAlignment="1">
      <alignment horizontal="center" vertical="center"/>
    </xf>
    <xf numFmtId="165" fontId="21" fillId="0" borderId="0" xfId="5" applyNumberFormat="1" applyFont="1" applyAlignment="1">
      <alignment horizontal="center" vertical="center"/>
    </xf>
    <xf numFmtId="2" fontId="1" fillId="0" borderId="0" xfId="5" applyNumberFormat="1" applyFont="1" applyFill="1" applyAlignment="1">
      <alignment horizontal="center" vertical="center"/>
    </xf>
    <xf numFmtId="2" fontId="3" fillId="0" borderId="0" xfId="5" applyNumberFormat="1" applyFont="1" applyFill="1" applyAlignment="1">
      <alignment horizontal="right" vertical="center"/>
    </xf>
    <xf numFmtId="2" fontId="4" fillId="0" borderId="4" xfId="5" applyNumberFormat="1" applyFont="1" applyFill="1" applyBorder="1" applyAlignment="1">
      <alignment horizontal="center" vertical="center"/>
    </xf>
    <xf numFmtId="0" fontId="10" fillId="0" borderId="0" xfId="0" applyFont="1" applyFill="1" applyAlignment="1">
      <alignment horizontal="center" vertical="center"/>
    </xf>
    <xf numFmtId="0" fontId="10" fillId="0" borderId="0" xfId="0" applyFont="1" applyFill="1" applyBorder="1" applyAlignment="1">
      <alignment horizontal="center" vertical="center"/>
    </xf>
    <xf numFmtId="0" fontId="0" fillId="0" borderId="0" xfId="0" applyFill="1" applyAlignment="1">
      <alignment horizontal="left"/>
    </xf>
    <xf numFmtId="0" fontId="10" fillId="0" borderId="0" xfId="0" applyFont="1" applyFill="1" applyAlignment="1">
      <alignment horizontal="left"/>
    </xf>
    <xf numFmtId="3" fontId="25" fillId="0" borderId="0" xfId="0" applyNumberFormat="1" applyFont="1" applyFill="1" applyAlignment="1">
      <alignment horizontal="left"/>
    </xf>
    <xf numFmtId="3" fontId="10" fillId="0" borderId="0" xfId="0" applyNumberFormat="1" applyFont="1" applyFill="1" applyAlignment="1">
      <alignment horizontal="left"/>
    </xf>
    <xf numFmtId="0" fontId="10" fillId="0" borderId="0" xfId="0" applyFont="1" applyFill="1" applyAlignment="1">
      <alignment horizontal="center"/>
    </xf>
    <xf numFmtId="0" fontId="27" fillId="2" borderId="0" xfId="0" applyFont="1" applyFill="1" applyAlignment="1">
      <alignment horizontal="left"/>
    </xf>
    <xf numFmtId="0" fontId="28" fillId="2" borderId="0" xfId="0" applyFont="1" applyFill="1" applyAlignment="1">
      <alignment horizontal="left"/>
    </xf>
    <xf numFmtId="3" fontId="28" fillId="2" borderId="0" xfId="0" applyNumberFormat="1" applyFont="1" applyFill="1" applyAlignment="1">
      <alignment horizontal="left"/>
    </xf>
    <xf numFmtId="0" fontId="28" fillId="0" borderId="0" xfId="0" applyFont="1" applyAlignment="1">
      <alignment horizontal="left"/>
    </xf>
    <xf numFmtId="3" fontId="29" fillId="0" borderId="0" xfId="0" applyNumberFormat="1" applyFont="1" applyFill="1" applyAlignment="1">
      <alignment horizontal="center" vertical="top"/>
    </xf>
    <xf numFmtId="10" fontId="29" fillId="0" borderId="0" xfId="1" applyNumberFormat="1" applyFont="1" applyFill="1" applyAlignment="1">
      <alignment horizontal="center" vertical="top"/>
    </xf>
    <xf numFmtId="0" fontId="28" fillId="0" borderId="0" xfId="0" applyFont="1" applyFill="1" applyAlignment="1">
      <alignment horizontal="left"/>
    </xf>
    <xf numFmtId="3" fontId="28" fillId="0" borderId="0" xfId="0" applyNumberFormat="1" applyFont="1" applyAlignment="1">
      <alignment horizontal="left"/>
    </xf>
    <xf numFmtId="3" fontId="30" fillId="0" borderId="0" xfId="0" applyNumberFormat="1" applyFont="1" applyAlignment="1">
      <alignment horizontal="left"/>
    </xf>
    <xf numFmtId="0" fontId="27" fillId="0" borderId="0" xfId="0" applyFont="1" applyAlignment="1">
      <alignment horizontal="left"/>
    </xf>
    <xf numFmtId="3" fontId="15" fillId="0" borderId="0" xfId="3" applyNumberFormat="1" applyFont="1" applyAlignment="1">
      <alignment horizontal="center" vertical="center"/>
    </xf>
    <xf numFmtId="3" fontId="31" fillId="0" borderId="0" xfId="3" applyNumberFormat="1" applyFont="1" applyAlignment="1">
      <alignment horizontal="right" vertical="top"/>
    </xf>
    <xf numFmtId="3" fontId="15" fillId="0" borderId="0" xfId="3" applyNumberFormat="1" applyFont="1" applyAlignment="1">
      <alignment horizontal="left"/>
    </xf>
    <xf numFmtId="0" fontId="17" fillId="0" borderId="0" xfId="3" applyFont="1" applyAlignment="1">
      <alignment vertical="center" wrapText="1"/>
    </xf>
    <xf numFmtId="3" fontId="17" fillId="0" borderId="0" xfId="3" applyNumberFormat="1" applyFont="1" applyAlignment="1">
      <alignment horizontal="center" vertical="top"/>
    </xf>
    <xf numFmtId="0" fontId="12" fillId="0" borderId="0" xfId="3" applyFont="1" applyBorder="1" applyAlignment="1">
      <alignment horizontal="center" vertical="center" wrapText="1"/>
    </xf>
    <xf numFmtId="0" fontId="4" fillId="0" borderId="5" xfId="0" applyFont="1" applyFill="1" applyBorder="1" applyAlignment="1">
      <alignment horizontal="right" vertical="center"/>
    </xf>
    <xf numFmtId="37" fontId="4" fillId="0" borderId="0" xfId="0" applyNumberFormat="1" applyFont="1" applyFill="1" applyAlignment="1">
      <alignment horizontal="center" vertical="top"/>
    </xf>
    <xf numFmtId="37" fontId="4" fillId="0" borderId="4" xfId="0" applyNumberFormat="1" applyFont="1" applyFill="1" applyBorder="1" applyAlignment="1">
      <alignment horizontal="center" vertical="top"/>
    </xf>
    <xf numFmtId="164" fontId="4" fillId="0" borderId="0" xfId="1" applyNumberFormat="1" applyFont="1" applyFill="1" applyAlignment="1">
      <alignment horizontal="center" vertical="top"/>
    </xf>
    <xf numFmtId="164" fontId="29" fillId="0" borderId="0" xfId="1" applyNumberFormat="1" applyFont="1" applyFill="1" applyAlignment="1">
      <alignment horizontal="center" vertical="top"/>
    </xf>
    <xf numFmtId="37" fontId="4" fillId="0" borderId="0" xfId="0" applyNumberFormat="1" applyFont="1" applyFill="1" applyAlignment="1">
      <alignment horizontal="center" vertical="top"/>
    </xf>
    <xf numFmtId="0" fontId="10" fillId="0" borderId="2" xfId="0" applyFont="1" applyFill="1" applyBorder="1" applyAlignment="1">
      <alignment horizontal="center"/>
    </xf>
    <xf numFmtId="37" fontId="4" fillId="0" borderId="0" xfId="0" applyNumberFormat="1" applyFont="1" applyFill="1" applyAlignment="1">
      <alignment horizontal="center" vertical="center"/>
    </xf>
    <xf numFmtId="37" fontId="4" fillId="0" borderId="0" xfId="0" applyNumberFormat="1" applyFont="1" applyFill="1" applyAlignment="1">
      <alignment vertical="top"/>
    </xf>
    <xf numFmtId="37" fontId="4" fillId="0" borderId="2" xfId="0" applyNumberFormat="1" applyFont="1" applyFill="1" applyBorder="1" applyAlignment="1">
      <alignment horizontal="center" vertical="top"/>
    </xf>
    <xf numFmtId="165" fontId="12" fillId="0" borderId="0" xfId="5" applyNumberFormat="1" applyFont="1" applyFill="1" applyBorder="1" applyAlignment="1">
      <alignment horizontal="center" vertical="center"/>
    </xf>
    <xf numFmtId="3" fontId="12" fillId="0" borderId="0" xfId="3" applyNumberFormat="1" applyFont="1" applyFill="1" applyAlignment="1">
      <alignment horizontal="center" vertical="center"/>
    </xf>
    <xf numFmtId="0" fontId="32" fillId="0" borderId="0" xfId="3" applyFont="1" applyFill="1" applyBorder="1" applyAlignment="1">
      <alignment horizontal="center" vertical="center"/>
    </xf>
    <xf numFmtId="0" fontId="28" fillId="0" borderId="0" xfId="3" applyFont="1" applyFill="1" applyBorder="1" applyAlignment="1">
      <alignment horizontal="left"/>
    </xf>
    <xf numFmtId="0" fontId="32" fillId="0" borderId="0" xfId="3" applyFont="1" applyFill="1" applyBorder="1" applyAlignment="1">
      <alignment horizontal="center" vertical="center"/>
    </xf>
    <xf numFmtId="165" fontId="33" fillId="0" borderId="0" xfId="5" applyNumberFormat="1" applyFont="1" applyFill="1" applyBorder="1" applyAlignment="1">
      <alignment horizontal="center" vertical="center"/>
    </xf>
    <xf numFmtId="3" fontId="32" fillId="0" borderId="0" xfId="3" applyNumberFormat="1" applyFont="1" applyFill="1" applyBorder="1" applyAlignment="1">
      <alignment horizontal="center" vertical="center"/>
    </xf>
    <xf numFmtId="49" fontId="32" fillId="0" borderId="0" xfId="3" applyNumberFormat="1" applyFont="1" applyFill="1" applyBorder="1" applyAlignment="1">
      <alignment horizontal="center" vertical="center"/>
    </xf>
    <xf numFmtId="165" fontId="34" fillId="0" borderId="0" xfId="5" applyNumberFormat="1" applyFont="1" applyFill="1" applyBorder="1" applyAlignment="1">
      <alignment horizontal="center" vertical="center"/>
    </xf>
    <xf numFmtId="165" fontId="33" fillId="0" borderId="0" xfId="5" applyNumberFormat="1" applyFont="1" applyAlignment="1">
      <alignment horizontal="center" vertical="center"/>
    </xf>
    <xf numFmtId="165" fontId="34" fillId="0" borderId="0" xfId="5" applyNumberFormat="1" applyFont="1" applyAlignment="1">
      <alignment horizontal="center" vertical="center"/>
    </xf>
    <xf numFmtId="0" fontId="32" fillId="0" borderId="0" xfId="3" applyFont="1" applyAlignment="1">
      <alignment horizontal="center" vertical="center"/>
    </xf>
    <xf numFmtId="165" fontId="22" fillId="0" borderId="5" xfId="5" applyNumberFormat="1" applyFont="1" applyBorder="1" applyAlignment="1">
      <alignment horizontal="right" vertical="center"/>
    </xf>
    <xf numFmtId="0" fontId="4" fillId="0" borderId="5" xfId="0" applyFont="1" applyFill="1" applyBorder="1" applyAlignment="1">
      <alignment horizontal="right" vertical="center"/>
    </xf>
    <xf numFmtId="2" fontId="20" fillId="0" borderId="2" xfId="5" applyNumberFormat="1" applyFont="1" applyFill="1" applyBorder="1" applyAlignment="1">
      <alignment horizontal="center" vertical="center"/>
    </xf>
    <xf numFmtId="3" fontId="4" fillId="0" borderId="0" xfId="3" applyNumberFormat="1" applyFont="1" applyFill="1" applyAlignment="1">
      <alignment horizontal="center" vertical="center"/>
    </xf>
    <xf numFmtId="37" fontId="4" fillId="0" borderId="0" xfId="3" applyNumberFormat="1" applyFont="1" applyFill="1" applyAlignment="1">
      <alignment horizontal="center" vertical="center"/>
    </xf>
    <xf numFmtId="3" fontId="4" fillId="0" borderId="5" xfId="3" applyNumberFormat="1" applyFont="1" applyFill="1" applyBorder="1" applyAlignment="1">
      <alignment horizontal="center" vertical="center"/>
    </xf>
    <xf numFmtId="3" fontId="0" fillId="0" borderId="0" xfId="0" applyNumberFormat="1" applyFill="1" applyAlignment="1">
      <alignment horizontal="left"/>
    </xf>
  </cellXfs>
  <cellStyles count="6">
    <cellStyle name="Comma 2" xfId="5" xr:uid="{7020AFE2-DC2F-4CAD-BE0A-773788E7AF6C}"/>
    <cellStyle name="Normal" xfId="0" builtinId="0"/>
    <cellStyle name="Normal 2" xfId="2" xr:uid="{5C7B6FDA-CFF8-472C-BAA6-A63FF8DBDA2A}"/>
    <cellStyle name="Normal 3" xfId="3" xr:uid="{FFFB9530-094E-468A-B626-49A4F77E84D2}"/>
    <cellStyle name="Percent" xfId="1" builtinId="5"/>
    <cellStyle name="Percent 2" xfId="4" xr:uid="{6FBDDBFE-FD9B-4A23-A0E6-D1A5E711F967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externalLink" Target="externalLinks/externalLink1.xml"/><Relationship Id="rId30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68855</xdr:colOff>
      <xdr:row>0</xdr:row>
      <xdr:rowOff>0</xdr:rowOff>
    </xdr:from>
    <xdr:ext cx="3316537" cy="3396867"/>
    <xdr:pic>
      <xdr:nvPicPr>
        <xdr:cNvPr id="2" name="Picture 1">
          <a:extLst>
            <a:ext uri="{FF2B5EF4-FFF2-40B4-BE49-F238E27FC236}">
              <a16:creationId xmlns:a16="http://schemas.microsoft.com/office/drawing/2014/main" id="{4B6F844D-5D5D-4858-A6CC-FF813870AE7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984729633" y="0"/>
          <a:ext cx="3316537" cy="3396867"/>
        </a:xfrm>
        <a:prstGeom prst="rect">
          <a:avLst/>
        </a:prstGeom>
      </xdr:spPr>
    </xdr:pic>
    <xdr:clientData/>
  </xdr:one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User.CLICK_SOFT/Desktop/&#1711;&#1586;&#1575;&#1585;&#1588;%20&#1662;&#1585;&#1578;&#1601;&#1608;&#1740;%20&#1575;&#1608;&#1604;&#1740;1405.01.31%20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0 "/>
      <sheetName val="صورت وضعیت"/>
      <sheetName val="سهام"/>
      <sheetName val="اوراق مشتقه"/>
      <sheetName val="واحدهای صندوق"/>
      <sheetName val="اوراق"/>
      <sheetName val="تعدیل قیمت"/>
      <sheetName val="سپرده. (2)"/>
      <sheetName val="سپرده"/>
      <sheetName val="سپرده."/>
      <sheetName val="درآمد"/>
      <sheetName val="درآمد سرمایه گذاری در سهام"/>
      <sheetName val="درآمد سرمایه گذاری در صندوق"/>
      <sheetName val="درآمد سرمایه گذاری در اوراق به"/>
      <sheetName val=".مبالغ تخصیصی اوراق"/>
      <sheetName val="مبالغ تخصیصی اوراق"/>
      <sheetName val="درآمد سپرده بانکی "/>
      <sheetName val="درآمد سپرده بانکی (3)"/>
      <sheetName val="درآمد سپرده بانکی"/>
      <sheetName val="سایر درآمدها"/>
      <sheetName val="درآمد سود سهام"/>
      <sheetName val="درآمد سود صندوق"/>
      <sheetName val="سود اوراق بهادار"/>
      <sheetName val="سود سپرده بانکی "/>
      <sheetName val="درآمد ناشی از تغییر قیمت اوراق"/>
      <sheetName val="سود سپرده بانکی (2)"/>
      <sheetName val="سود سپرده بانکی1"/>
      <sheetName val="درآمد ناشی از فروش"/>
      <sheetName val="درآمد اعمال اختیار"/>
    </sheetNames>
    <sheetDataSet>
      <sheetData sheetId="0"/>
      <sheetData sheetId="1"/>
      <sheetData sheetId="2"/>
      <sheetData sheetId="3"/>
      <sheetData sheetId="4"/>
      <sheetData sheetId="5">
        <row r="7">
          <cell r="AF7" t="str">
            <v>جمع سرمایه‌گذاری‌ها و دارایی‌ها در تاریخ 01/31</v>
          </cell>
        </row>
      </sheetData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50D976-F3DD-4917-B84C-69677F803AF7}">
  <dimension ref="A20:L25"/>
  <sheetViews>
    <sheetView showGridLines="0" rightToLeft="1" tabSelected="1" view="pageBreakPreview" topLeftCell="A3" zoomScale="130" zoomScaleNormal="115" zoomScaleSheetLayoutView="130" workbookViewId="0">
      <selection activeCell="A22" sqref="A22:E22"/>
    </sheetView>
  </sheetViews>
  <sheetFormatPr defaultRowHeight="15"/>
  <cols>
    <col min="1" max="4" width="9.140625" style="22"/>
    <col min="5" max="5" width="15.5703125" style="22" customWidth="1"/>
    <col min="6" max="16384" width="9.140625" style="22"/>
  </cols>
  <sheetData>
    <row r="20" spans="1:12" ht="26.25" customHeight="1">
      <c r="A20" s="167" t="s">
        <v>298</v>
      </c>
      <c r="B20" s="167"/>
      <c r="C20" s="167"/>
      <c r="D20" s="167"/>
      <c r="E20" s="167"/>
      <c r="F20" s="20"/>
      <c r="G20" s="20"/>
      <c r="H20" s="20"/>
      <c r="I20" s="21"/>
      <c r="J20" s="21"/>
      <c r="K20" s="166"/>
      <c r="L20" s="166"/>
    </row>
    <row r="21" spans="1:12" ht="24">
      <c r="A21" s="167" t="s">
        <v>299</v>
      </c>
      <c r="B21" s="167"/>
      <c r="C21" s="167"/>
      <c r="D21" s="167"/>
      <c r="E21" s="167"/>
      <c r="F21" s="20"/>
      <c r="G21" s="20"/>
      <c r="H21" s="20"/>
      <c r="I21" s="21"/>
      <c r="J21" s="21"/>
      <c r="K21" s="166"/>
      <c r="L21" s="166"/>
    </row>
    <row r="22" spans="1:12" ht="24">
      <c r="A22" s="167" t="s">
        <v>300</v>
      </c>
      <c r="B22" s="167"/>
      <c r="C22" s="167"/>
      <c r="D22" s="167"/>
      <c r="E22" s="167"/>
      <c r="F22" s="20"/>
      <c r="G22" s="20"/>
      <c r="H22" s="20"/>
      <c r="I22" s="21"/>
      <c r="J22" s="21"/>
      <c r="K22" s="166"/>
      <c r="L22" s="166"/>
    </row>
    <row r="23" spans="1:12" ht="22.5">
      <c r="B23" s="23"/>
      <c r="C23" s="23"/>
      <c r="D23" s="23"/>
      <c r="E23" s="23"/>
      <c r="F23" s="23"/>
      <c r="G23" s="23"/>
      <c r="H23" s="23"/>
      <c r="I23" s="24"/>
      <c r="J23" s="24"/>
      <c r="K23" s="24"/>
      <c r="L23" s="24"/>
    </row>
    <row r="24" spans="1:12" ht="22.5">
      <c r="B24" s="24"/>
      <c r="C24" s="24"/>
      <c r="D24" s="24"/>
      <c r="E24" s="24"/>
      <c r="F24" s="24"/>
      <c r="G24" s="24"/>
      <c r="H24" s="24"/>
      <c r="I24" s="24"/>
      <c r="J24" s="24"/>
      <c r="K24" s="24"/>
      <c r="L24" s="24"/>
    </row>
    <row r="25" spans="1:12" ht="24">
      <c r="B25" s="21"/>
      <c r="C25" s="21"/>
      <c r="D25" s="21"/>
      <c r="E25" s="21"/>
      <c r="F25" s="21"/>
      <c r="G25" s="21"/>
      <c r="H25" s="21"/>
      <c r="I25" s="21"/>
      <c r="J25" s="21"/>
      <c r="K25" s="166"/>
      <c r="L25" s="166"/>
    </row>
  </sheetData>
  <mergeCells count="7">
    <mergeCell ref="K25:L25"/>
    <mergeCell ref="A20:E20"/>
    <mergeCell ref="K20:L20"/>
    <mergeCell ref="A21:E21"/>
    <mergeCell ref="K21:L21"/>
    <mergeCell ref="A22:E22"/>
    <mergeCell ref="K22:L22"/>
  </mergeCells>
  <pageMargins left="0.7" right="0.7" top="0.75" bottom="0.75" header="0.3" footer="0.3"/>
  <pageSetup orientation="portrait" r:id="rId1"/>
  <colBreaks count="1" manualBreakCount="1">
    <brk id="8" max="1048575" man="1"/>
  </colBreaks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O22"/>
  <sheetViews>
    <sheetView rightToLeft="1" view="pageBreakPreview" zoomScale="85" zoomScaleNormal="100" zoomScaleSheetLayoutView="85" workbookViewId="0">
      <selection activeCell="A13" sqref="A13:B13"/>
    </sheetView>
  </sheetViews>
  <sheetFormatPr defaultRowHeight="12.75"/>
  <cols>
    <col min="1" max="1" width="2.5703125" customWidth="1"/>
    <col min="2" max="2" width="56" customWidth="1"/>
    <col min="3" max="3" width="1.28515625" customWidth="1"/>
    <col min="4" max="4" width="11.7109375" customWidth="1"/>
    <col min="5" max="5" width="1.28515625" customWidth="1"/>
    <col min="6" max="6" width="22" customWidth="1"/>
    <col min="7" max="7" width="1.28515625" customWidth="1"/>
    <col min="8" max="8" width="15.5703125" customWidth="1"/>
    <col min="9" max="9" width="1.28515625" customWidth="1"/>
    <col min="10" max="10" width="19.42578125" customWidth="1"/>
    <col min="11" max="11" width="0.28515625" customWidth="1"/>
    <col min="15" max="15" width="20.7109375" bestFit="1" customWidth="1"/>
  </cols>
  <sheetData>
    <row r="1" spans="1:15" ht="29.1" customHeight="1">
      <c r="A1" s="168" t="s">
        <v>0</v>
      </c>
      <c r="B1" s="168"/>
      <c r="C1" s="168"/>
      <c r="D1" s="168"/>
      <c r="E1" s="168"/>
      <c r="F1" s="168"/>
      <c r="G1" s="168"/>
      <c r="H1" s="168"/>
      <c r="I1" s="168"/>
      <c r="J1" s="168"/>
    </row>
    <row r="2" spans="1:15" ht="21.75" customHeight="1">
      <c r="A2" s="168" t="s">
        <v>194</v>
      </c>
      <c r="B2" s="168"/>
      <c r="C2" s="168"/>
      <c r="D2" s="168"/>
      <c r="E2" s="168"/>
      <c r="F2" s="168"/>
      <c r="G2" s="168"/>
      <c r="H2" s="168"/>
      <c r="I2" s="168"/>
      <c r="J2" s="168"/>
    </row>
    <row r="3" spans="1:15" ht="21.75" customHeight="1">
      <c r="A3" s="168" t="s">
        <v>2</v>
      </c>
      <c r="B3" s="168"/>
      <c r="C3" s="168"/>
      <c r="D3" s="168"/>
      <c r="E3" s="168"/>
      <c r="F3" s="168"/>
      <c r="G3" s="168"/>
      <c r="H3" s="168"/>
      <c r="I3" s="168"/>
      <c r="J3" s="168"/>
    </row>
    <row r="4" spans="1:15" ht="14.45" customHeight="1"/>
    <row r="5" spans="1:15" ht="29.1" customHeight="1">
      <c r="A5" s="2" t="s">
        <v>195</v>
      </c>
      <c r="B5" s="171" t="s">
        <v>196</v>
      </c>
      <c r="C5" s="171"/>
      <c r="D5" s="171"/>
      <c r="E5" s="171"/>
      <c r="F5" s="171"/>
      <c r="G5" s="171"/>
      <c r="H5" s="171"/>
      <c r="I5" s="171"/>
      <c r="J5" s="171"/>
    </row>
    <row r="6" spans="1:15" s="26" customFormat="1" ht="21" customHeight="1">
      <c r="O6" s="223">
        <f>اوراق!AL9</f>
        <v>163101757853861</v>
      </c>
    </row>
    <row r="7" spans="1:15" s="26" customFormat="1" ht="29.25" customHeight="1">
      <c r="A7" s="172" t="s">
        <v>197</v>
      </c>
      <c r="B7" s="172"/>
      <c r="D7" s="3" t="s">
        <v>198</v>
      </c>
      <c r="E7" s="27"/>
      <c r="F7" s="3" t="s">
        <v>106</v>
      </c>
      <c r="G7" s="27"/>
      <c r="H7" s="3" t="s">
        <v>199</v>
      </c>
      <c r="I7" s="27"/>
      <c r="J7" s="3" t="s">
        <v>200</v>
      </c>
      <c r="O7" s="31"/>
    </row>
    <row r="8" spans="1:15" s="26" customFormat="1" ht="21.75" customHeight="1">
      <c r="A8" s="174" t="s">
        <v>201</v>
      </c>
      <c r="B8" s="174"/>
      <c r="D8" s="51" t="s">
        <v>202</v>
      </c>
      <c r="E8" s="27"/>
      <c r="F8" s="29">
        <f>'درآمد سرمایه گذاری در سهام'!J16</f>
        <v>81884544909</v>
      </c>
      <c r="G8" s="27"/>
      <c r="H8" s="70">
        <f>F8/$F$13</f>
        <v>1.4837385966072238E-2</v>
      </c>
      <c r="I8" s="27"/>
      <c r="J8" s="61">
        <f>F8/$O$6</f>
        <v>5.0204575343920242E-4</v>
      </c>
    </row>
    <row r="9" spans="1:15" s="26" customFormat="1" ht="21.75" customHeight="1">
      <c r="A9" s="176" t="s">
        <v>203</v>
      </c>
      <c r="B9" s="176"/>
      <c r="D9" s="64" t="s">
        <v>204</v>
      </c>
      <c r="E9" s="27"/>
      <c r="F9" s="31">
        <f>'درآمد سرمایه گذاری در صندوق'!J22</f>
        <v>1029681012142</v>
      </c>
      <c r="G9" s="27"/>
      <c r="H9" s="61">
        <f>F9/$F$13</f>
        <v>0.18657702275887689</v>
      </c>
      <c r="I9" s="27"/>
      <c r="J9" s="61">
        <f>F9/$O$6</f>
        <v>6.3131202611843894E-3</v>
      </c>
    </row>
    <row r="10" spans="1:15" s="26" customFormat="1" ht="21.75" customHeight="1">
      <c r="A10" s="176" t="s">
        <v>205</v>
      </c>
      <c r="B10" s="176"/>
      <c r="D10" s="64" t="s">
        <v>206</v>
      </c>
      <c r="E10" s="27"/>
      <c r="F10" s="31">
        <f>'درآمد سرمایه گذاری در اوراق به'!J21</f>
        <v>1373615814719</v>
      </c>
      <c r="G10" s="27"/>
      <c r="H10" s="61">
        <f t="shared" ref="H10:H12" si="0">F10/$F$13</f>
        <v>0.24889761596325971</v>
      </c>
      <c r="I10" s="27"/>
      <c r="J10" s="61">
        <f>F10/$O$6</f>
        <v>8.4218332947077028E-3</v>
      </c>
    </row>
    <row r="11" spans="1:15" s="26" customFormat="1" ht="21.75" customHeight="1">
      <c r="A11" s="176" t="s">
        <v>207</v>
      </c>
      <c r="B11" s="176"/>
      <c r="D11" s="64" t="s">
        <v>208</v>
      </c>
      <c r="E11" s="27"/>
      <c r="F11" s="31">
        <f>'سود سپرده بانکی '!C9</f>
        <v>3032777785901</v>
      </c>
      <c r="G11" s="27"/>
      <c r="H11" s="61">
        <f t="shared" si="0"/>
        <v>0.54953586917715547</v>
      </c>
      <c r="I11" s="27"/>
      <c r="J11" s="61">
        <f>F11/$O$6</f>
        <v>1.8594390555976507E-2</v>
      </c>
    </row>
    <row r="12" spans="1:15" s="26" customFormat="1" ht="21.75" customHeight="1">
      <c r="A12" s="180" t="s">
        <v>209</v>
      </c>
      <c r="B12" s="180"/>
      <c r="D12" s="65" t="s">
        <v>210</v>
      </c>
      <c r="E12" s="27"/>
      <c r="F12" s="33">
        <f>'سایر درآمدها'!D11</f>
        <v>839443123</v>
      </c>
      <c r="G12" s="27"/>
      <c r="H12" s="61">
        <f t="shared" si="0"/>
        <v>1.5210613463575708E-4</v>
      </c>
      <c r="I12" s="27"/>
      <c r="J12" s="61">
        <f>F12/$O$6</f>
        <v>5.1467447932237501E-6</v>
      </c>
    </row>
    <row r="13" spans="1:15" s="26" customFormat="1" ht="21.75" customHeight="1">
      <c r="A13" s="235" t="s">
        <v>24</v>
      </c>
      <c r="B13" s="235"/>
      <c r="D13" s="35"/>
      <c r="E13" s="27"/>
      <c r="F13" s="35">
        <f>SUM(F8:F12)</f>
        <v>5518798600794</v>
      </c>
      <c r="G13" s="27"/>
      <c r="H13" s="68">
        <f>SUM(H8:H12)</f>
        <v>1</v>
      </c>
      <c r="I13" s="27"/>
      <c r="J13" s="63">
        <f>SUM(J8:J12)</f>
        <v>3.3836536610101026E-2</v>
      </c>
      <c r="O13" s="61"/>
    </row>
    <row r="14" spans="1:15" s="26" customFormat="1" ht="21">
      <c r="D14" s="27"/>
      <c r="E14" s="27"/>
      <c r="F14" s="27"/>
      <c r="G14" s="27"/>
      <c r="H14" s="27"/>
      <c r="I14" s="27"/>
      <c r="J14" s="27"/>
      <c r="O14" s="31"/>
    </row>
    <row r="15" spans="1:15" s="26" customFormat="1" ht="21">
      <c r="O15" s="31"/>
    </row>
    <row r="16" spans="1:15" s="26" customFormat="1" ht="21">
      <c r="O16" s="31"/>
    </row>
    <row r="17" spans="15:15" s="26" customFormat="1" ht="21">
      <c r="O17" s="31"/>
    </row>
    <row r="18" spans="15:15" s="26" customFormat="1" ht="21">
      <c r="O18" s="31"/>
    </row>
    <row r="19" spans="15:15" ht="21">
      <c r="O19" s="31"/>
    </row>
    <row r="20" spans="15:15" ht="21">
      <c r="O20" s="31"/>
    </row>
    <row r="21" spans="15:15" ht="21">
      <c r="O21" s="31"/>
    </row>
    <row r="22" spans="15:15" ht="21">
      <c r="O22" s="31"/>
    </row>
  </sheetData>
  <mergeCells count="11">
    <mergeCell ref="A13:B13"/>
    <mergeCell ref="A8:B8"/>
    <mergeCell ref="A9:B9"/>
    <mergeCell ref="A10:B10"/>
    <mergeCell ref="A11:B11"/>
    <mergeCell ref="A12:B12"/>
    <mergeCell ref="A1:J1"/>
    <mergeCell ref="A2:J2"/>
    <mergeCell ref="A3:J3"/>
    <mergeCell ref="B5:J5"/>
    <mergeCell ref="A7:B7"/>
  </mergeCells>
  <pageMargins left="0.39" right="0.39" top="0.39" bottom="0.39" header="0" footer="0"/>
  <pageSetup fitToHeight="0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AA22"/>
  <sheetViews>
    <sheetView rightToLeft="1" view="pageBreakPreview" zoomScale="115" zoomScaleNormal="100" zoomScaleSheetLayoutView="115" workbookViewId="0">
      <selection activeCell="A16" sqref="A16:B16"/>
    </sheetView>
  </sheetViews>
  <sheetFormatPr defaultRowHeight="21"/>
  <cols>
    <col min="1" max="1" width="5.140625" customWidth="1"/>
    <col min="2" max="2" width="31" customWidth="1"/>
    <col min="3" max="3" width="1.28515625" customWidth="1"/>
    <col min="4" max="4" width="13" customWidth="1"/>
    <col min="5" max="5" width="1.28515625" customWidth="1"/>
    <col min="6" max="6" width="16" bestFit="1" customWidth="1"/>
    <col min="7" max="7" width="1.28515625" customWidth="1"/>
    <col min="8" max="8" width="13.5703125" bestFit="1" customWidth="1"/>
    <col min="9" max="9" width="1.28515625" customWidth="1"/>
    <col min="10" max="10" width="15.7109375" bestFit="1" customWidth="1"/>
    <col min="11" max="11" width="1.28515625" customWidth="1"/>
    <col min="12" max="12" width="15.5703125" customWidth="1"/>
    <col min="13" max="13" width="1.28515625" customWidth="1"/>
    <col min="14" max="14" width="15.7109375" bestFit="1" customWidth="1"/>
    <col min="15" max="16" width="1.28515625" customWidth="1"/>
    <col min="17" max="17" width="15.5703125" bestFit="1" customWidth="1"/>
    <col min="18" max="18" width="1.28515625" customWidth="1"/>
    <col min="19" max="19" width="15.42578125" bestFit="1" customWidth="1"/>
    <col min="20" max="20" width="1.28515625" customWidth="1"/>
    <col min="21" max="21" width="16.42578125" bestFit="1" customWidth="1"/>
    <col min="22" max="22" width="1.28515625" customWidth="1"/>
    <col min="23" max="23" width="17.28515625" bestFit="1" customWidth="1"/>
    <col min="24" max="24" width="0.28515625" customWidth="1"/>
    <col min="26" max="26" width="15.85546875" bestFit="1" customWidth="1"/>
    <col min="27" max="27" width="9.140625" style="161"/>
  </cols>
  <sheetData>
    <row r="1" spans="1:27" ht="29.1" customHeight="1">
      <c r="A1" s="168" t="s">
        <v>0</v>
      </c>
      <c r="B1" s="168"/>
      <c r="C1" s="168"/>
      <c r="D1" s="168"/>
      <c r="E1" s="168"/>
      <c r="F1" s="168"/>
      <c r="G1" s="168"/>
      <c r="H1" s="168"/>
      <c r="I1" s="168"/>
      <c r="J1" s="168"/>
      <c r="K1" s="168"/>
      <c r="L1" s="168"/>
      <c r="M1" s="168"/>
      <c r="N1" s="168"/>
      <c r="O1" s="168"/>
      <c r="P1" s="168"/>
      <c r="Q1" s="168"/>
      <c r="R1" s="168"/>
      <c r="S1" s="168"/>
      <c r="T1" s="168"/>
      <c r="U1" s="168"/>
      <c r="V1" s="168"/>
      <c r="W1" s="168"/>
    </row>
    <row r="2" spans="1:27" ht="21.75" customHeight="1">
      <c r="A2" s="168" t="s">
        <v>194</v>
      </c>
      <c r="B2" s="168"/>
      <c r="C2" s="168"/>
      <c r="D2" s="168"/>
      <c r="E2" s="168"/>
      <c r="F2" s="168"/>
      <c r="G2" s="168"/>
      <c r="H2" s="168"/>
      <c r="I2" s="168"/>
      <c r="J2" s="168"/>
      <c r="K2" s="168"/>
      <c r="L2" s="168"/>
      <c r="M2" s="168"/>
      <c r="N2" s="168"/>
      <c r="O2" s="168"/>
      <c r="P2" s="168"/>
      <c r="Q2" s="168"/>
      <c r="R2" s="168"/>
      <c r="S2" s="168"/>
      <c r="T2" s="168"/>
      <c r="U2" s="168"/>
      <c r="V2" s="168"/>
      <c r="W2" s="168"/>
    </row>
    <row r="3" spans="1:27" ht="21.75" customHeight="1">
      <c r="A3" s="168" t="s">
        <v>2</v>
      </c>
      <c r="B3" s="168"/>
      <c r="C3" s="168"/>
      <c r="D3" s="168"/>
      <c r="E3" s="168"/>
      <c r="F3" s="168"/>
      <c r="G3" s="168"/>
      <c r="H3" s="168"/>
      <c r="I3" s="168"/>
      <c r="J3" s="168"/>
      <c r="K3" s="168"/>
      <c r="L3" s="168"/>
      <c r="M3" s="168"/>
      <c r="N3" s="168"/>
      <c r="O3" s="168"/>
      <c r="P3" s="168"/>
      <c r="Q3" s="168"/>
      <c r="R3" s="168"/>
      <c r="S3" s="168"/>
      <c r="T3" s="168"/>
      <c r="U3" s="168"/>
      <c r="V3" s="168"/>
      <c r="W3" s="168"/>
    </row>
    <row r="4" spans="1:27" ht="14.45" customHeight="1"/>
    <row r="5" spans="1:27" s="26" customFormat="1" ht="18" customHeight="1">
      <c r="A5" s="2" t="s">
        <v>211</v>
      </c>
      <c r="B5" s="171" t="s">
        <v>212</v>
      </c>
      <c r="C5" s="171"/>
      <c r="D5" s="171"/>
      <c r="E5" s="171"/>
      <c r="F5" s="171"/>
      <c r="G5" s="171"/>
      <c r="H5" s="171"/>
      <c r="I5" s="171"/>
      <c r="J5" s="171"/>
      <c r="K5" s="171"/>
      <c r="L5" s="171"/>
      <c r="M5" s="171"/>
      <c r="N5" s="171"/>
      <c r="O5" s="171"/>
      <c r="P5" s="171"/>
      <c r="Q5" s="171"/>
      <c r="R5" s="171"/>
      <c r="S5" s="171"/>
      <c r="T5" s="171"/>
      <c r="U5" s="171"/>
      <c r="V5" s="171"/>
      <c r="W5" s="171"/>
      <c r="AA5" s="161"/>
    </row>
    <row r="6" spans="1:27" s="26" customFormat="1" ht="18" customHeight="1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AA6" s="161"/>
    </row>
    <row r="7" spans="1:27" s="26" customFormat="1" ht="18" customHeight="1">
      <c r="D7" s="172" t="s">
        <v>213</v>
      </c>
      <c r="E7" s="172"/>
      <c r="F7" s="172"/>
      <c r="G7" s="172"/>
      <c r="H7" s="172"/>
      <c r="I7" s="172"/>
      <c r="J7" s="172"/>
      <c r="K7" s="172"/>
      <c r="L7" s="172"/>
      <c r="M7" s="27"/>
      <c r="N7" s="172" t="s">
        <v>214</v>
      </c>
      <c r="O7" s="172"/>
      <c r="P7" s="172"/>
      <c r="Q7" s="172"/>
      <c r="R7" s="172"/>
      <c r="S7" s="172"/>
      <c r="T7" s="172"/>
      <c r="U7" s="172"/>
      <c r="V7" s="172"/>
      <c r="W7" s="172"/>
      <c r="AA7" s="161"/>
    </row>
    <row r="8" spans="1:27" s="26" customFormat="1" ht="18" customHeight="1">
      <c r="D8" s="28"/>
      <c r="E8" s="28"/>
      <c r="F8" s="28"/>
      <c r="G8" s="28"/>
      <c r="H8" s="28"/>
      <c r="I8" s="28"/>
      <c r="J8" s="173" t="s">
        <v>24</v>
      </c>
      <c r="K8" s="173"/>
      <c r="L8" s="173"/>
      <c r="M8" s="27"/>
      <c r="N8" s="28"/>
      <c r="O8" s="28"/>
      <c r="P8" s="28"/>
      <c r="Q8" s="28"/>
      <c r="R8" s="28"/>
      <c r="S8" s="28"/>
      <c r="T8" s="28"/>
      <c r="U8" s="173" t="s">
        <v>24</v>
      </c>
      <c r="V8" s="173"/>
      <c r="W8" s="173"/>
      <c r="Y8" s="222"/>
      <c r="Z8" s="222"/>
      <c r="AA8" s="223"/>
    </row>
    <row r="9" spans="1:27" s="26" customFormat="1" ht="18" customHeight="1">
      <c r="A9" s="172" t="s">
        <v>215</v>
      </c>
      <c r="B9" s="172"/>
      <c r="D9" s="3" t="s">
        <v>216</v>
      </c>
      <c r="E9" s="27"/>
      <c r="F9" s="3" t="s">
        <v>217</v>
      </c>
      <c r="G9" s="27"/>
      <c r="H9" s="3" t="s">
        <v>218</v>
      </c>
      <c r="I9" s="27"/>
      <c r="J9" s="5" t="s">
        <v>106</v>
      </c>
      <c r="K9" s="28"/>
      <c r="L9" s="5" t="s">
        <v>199</v>
      </c>
      <c r="M9" s="27"/>
      <c r="N9" s="3" t="s">
        <v>216</v>
      </c>
      <c r="O9" s="27"/>
      <c r="P9" s="172" t="s">
        <v>217</v>
      </c>
      <c r="Q9" s="172"/>
      <c r="R9" s="27"/>
      <c r="S9" s="3" t="s">
        <v>218</v>
      </c>
      <c r="T9" s="27"/>
      <c r="U9" s="5" t="s">
        <v>106</v>
      </c>
      <c r="V9" s="28"/>
      <c r="W9" s="5" t="s">
        <v>199</v>
      </c>
      <c r="Y9" s="222"/>
      <c r="Z9" s="222"/>
      <c r="AA9" s="223"/>
    </row>
    <row r="10" spans="1:27" s="26" customFormat="1" ht="18" customHeight="1">
      <c r="A10" s="174" t="s">
        <v>23</v>
      </c>
      <c r="B10" s="174"/>
      <c r="D10" s="29">
        <v>0</v>
      </c>
      <c r="E10" s="27"/>
      <c r="F10" s="29">
        <v>0</v>
      </c>
      <c r="G10" s="27"/>
      <c r="H10" s="29">
        <v>952579376</v>
      </c>
      <c r="I10" s="27"/>
      <c r="J10" s="29">
        <f>D10+F10+H10</f>
        <v>952579376</v>
      </c>
      <c r="K10" s="27"/>
      <c r="L10" s="30">
        <v>0.02</v>
      </c>
      <c r="M10" s="27"/>
      <c r="N10" s="29">
        <v>5499157641</v>
      </c>
      <c r="O10" s="27"/>
      <c r="P10" s="182">
        <v>0</v>
      </c>
      <c r="Q10" s="182"/>
      <c r="R10" s="27"/>
      <c r="S10" s="29">
        <v>952579376</v>
      </c>
      <c r="T10" s="27"/>
      <c r="U10" s="29">
        <f>N10+P10+S10</f>
        <v>6451737017</v>
      </c>
      <c r="V10" s="27"/>
      <c r="W10" s="238">
        <f>Z10/$Z$16</f>
        <v>7.1586264340602626E-2</v>
      </c>
      <c r="Y10" s="222"/>
      <c r="Z10" s="223">
        <f>ABS(U10)</f>
        <v>6451737017</v>
      </c>
      <c r="AA10" s="222"/>
    </row>
    <row r="11" spans="1:27" s="26" customFormat="1" ht="18" customHeight="1">
      <c r="A11" s="176" t="s">
        <v>22</v>
      </c>
      <c r="B11" s="176"/>
      <c r="D11" s="161">
        <v>0</v>
      </c>
      <c r="E11" s="218"/>
      <c r="F11" s="161">
        <v>8235840999</v>
      </c>
      <c r="G11" s="218"/>
      <c r="H11" s="161">
        <v>0</v>
      </c>
      <c r="I11" s="218"/>
      <c r="J11" s="161">
        <f>D11+F11+H11</f>
        <v>8235840999</v>
      </c>
      <c r="K11" s="218"/>
      <c r="L11" s="32">
        <v>0.14000000000000001</v>
      </c>
      <c r="M11" s="218"/>
      <c r="N11" s="161">
        <v>4250000000</v>
      </c>
      <c r="O11" s="218"/>
      <c r="P11" s="185">
        <v>10766129367</v>
      </c>
      <c r="Q11" s="185"/>
      <c r="R11" s="218"/>
      <c r="S11" s="240">
        <v>-496134484</v>
      </c>
      <c r="T11" s="218"/>
      <c r="U11" s="161">
        <f>N11+P11+S11</f>
        <v>14519994883</v>
      </c>
      <c r="V11" s="27"/>
      <c r="W11" s="238">
        <f>Z11/$Z$16</f>
        <v>0.16110889039335988</v>
      </c>
      <c r="Y11" s="222"/>
      <c r="Z11" s="223">
        <f t="shared" ref="Z11:Z15" si="0">ABS(U11)</f>
        <v>14519994883</v>
      </c>
      <c r="AA11" s="222"/>
    </row>
    <row r="12" spans="1:27" s="26" customFormat="1" ht="18" customHeight="1">
      <c r="A12" s="176" t="s">
        <v>219</v>
      </c>
      <c r="B12" s="176"/>
      <c r="D12" s="161">
        <v>0</v>
      </c>
      <c r="E12" s="218"/>
      <c r="F12" s="161">
        <v>0</v>
      </c>
      <c r="G12" s="218"/>
      <c r="H12" s="161">
        <v>0</v>
      </c>
      <c r="I12" s="218"/>
      <c r="J12" s="161">
        <f t="shared" ref="J12:J15" si="1">D12+F12+H12</f>
        <v>0</v>
      </c>
      <c r="K12" s="218"/>
      <c r="L12" s="32">
        <v>0</v>
      </c>
      <c r="M12" s="218"/>
      <c r="N12" s="161">
        <v>0</v>
      </c>
      <c r="O12" s="218"/>
      <c r="P12" s="185">
        <v>0</v>
      </c>
      <c r="Q12" s="185"/>
      <c r="R12" s="218"/>
      <c r="S12" s="161">
        <v>14308535181</v>
      </c>
      <c r="T12" s="218"/>
      <c r="U12" s="161">
        <f t="shared" ref="U12:U15" si="2">N12+P12+S12</f>
        <v>14308535181</v>
      </c>
      <c r="V12" s="27"/>
      <c r="W12" s="238">
        <f>Z12/$Z$16</f>
        <v>0.15876260596098604</v>
      </c>
      <c r="Y12" s="222"/>
      <c r="Z12" s="223">
        <f t="shared" si="0"/>
        <v>14308535181</v>
      </c>
      <c r="AA12" s="222"/>
    </row>
    <row r="13" spans="1:27" s="26" customFormat="1" ht="18" customHeight="1">
      <c r="A13" s="176" t="s">
        <v>21</v>
      </c>
      <c r="B13" s="176"/>
      <c r="D13" s="161">
        <v>0</v>
      </c>
      <c r="E13" s="218"/>
      <c r="F13" s="161">
        <v>19843677060</v>
      </c>
      <c r="G13" s="218"/>
      <c r="H13" s="161">
        <v>0</v>
      </c>
      <c r="I13" s="218"/>
      <c r="J13" s="161">
        <f t="shared" si="1"/>
        <v>19843677060</v>
      </c>
      <c r="K13" s="218"/>
      <c r="L13" s="32">
        <v>0.35</v>
      </c>
      <c r="M13" s="218"/>
      <c r="N13" s="161">
        <v>55522108466</v>
      </c>
      <c r="O13" s="218"/>
      <c r="P13" s="236">
        <v>-31870148002</v>
      </c>
      <c r="Q13" s="236"/>
      <c r="R13" s="218"/>
      <c r="S13" s="161">
        <v>0</v>
      </c>
      <c r="T13" s="218"/>
      <c r="U13" s="161">
        <f t="shared" si="2"/>
        <v>23651960464</v>
      </c>
      <c r="V13" s="27"/>
      <c r="W13" s="238">
        <f>Z13/$Z$16</f>
        <v>0.26243405295163263</v>
      </c>
      <c r="Y13" s="222"/>
      <c r="Z13" s="223">
        <f t="shared" si="0"/>
        <v>23651960464</v>
      </c>
      <c r="AA13" s="222"/>
    </row>
    <row r="14" spans="1:27" s="26" customFormat="1" ht="18" customHeight="1">
      <c r="A14" s="176" t="s">
        <v>19</v>
      </c>
      <c r="B14" s="176"/>
      <c r="D14" s="161">
        <v>0</v>
      </c>
      <c r="E14" s="218"/>
      <c r="F14" s="161">
        <v>19152426334</v>
      </c>
      <c r="G14" s="218"/>
      <c r="H14" s="161">
        <v>0</v>
      </c>
      <c r="I14" s="218"/>
      <c r="J14" s="161">
        <f t="shared" si="1"/>
        <v>19152426334</v>
      </c>
      <c r="K14" s="218"/>
      <c r="L14" s="32">
        <v>0.33</v>
      </c>
      <c r="M14" s="218"/>
      <c r="N14" s="161">
        <v>0</v>
      </c>
      <c r="O14" s="218"/>
      <c r="P14" s="185">
        <v>17694619714</v>
      </c>
      <c r="Q14" s="185"/>
      <c r="R14" s="218"/>
      <c r="S14" s="161">
        <v>0</v>
      </c>
      <c r="T14" s="218"/>
      <c r="U14" s="161">
        <f t="shared" si="2"/>
        <v>17694619714</v>
      </c>
      <c r="V14" s="27"/>
      <c r="W14" s="238">
        <f>Z14/$Z$16</f>
        <v>0.19633344026812841</v>
      </c>
      <c r="Y14" s="222"/>
      <c r="Z14" s="223">
        <f t="shared" si="0"/>
        <v>17694619714</v>
      </c>
      <c r="AA14" s="222"/>
    </row>
    <row r="15" spans="1:27" s="26" customFormat="1" ht="18" customHeight="1">
      <c r="A15" s="180" t="s">
        <v>20</v>
      </c>
      <c r="B15" s="180"/>
      <c r="D15" s="162">
        <v>0</v>
      </c>
      <c r="E15" s="218"/>
      <c r="F15" s="162">
        <v>33700021140</v>
      </c>
      <c r="G15" s="218"/>
      <c r="H15" s="162">
        <v>0</v>
      </c>
      <c r="I15" s="218"/>
      <c r="J15" s="161">
        <f t="shared" si="1"/>
        <v>33700021140</v>
      </c>
      <c r="K15" s="218"/>
      <c r="L15" s="34">
        <v>0.59</v>
      </c>
      <c r="M15" s="218"/>
      <c r="N15" s="162">
        <v>0</v>
      </c>
      <c r="O15" s="218"/>
      <c r="P15" s="236">
        <v>-13498501178</v>
      </c>
      <c r="Q15" s="237"/>
      <c r="R15" s="218"/>
      <c r="S15" s="162">
        <v>0</v>
      </c>
      <c r="T15" s="218"/>
      <c r="U15" s="236">
        <f t="shared" si="2"/>
        <v>-13498501178</v>
      </c>
      <c r="V15" s="236"/>
      <c r="W15" s="238">
        <f>Z15/$Z$16</f>
        <v>0.1497747460852904</v>
      </c>
      <c r="Y15" s="222"/>
      <c r="Z15" s="223">
        <f t="shared" si="0"/>
        <v>13498501178</v>
      </c>
      <c r="AA15" s="222"/>
    </row>
    <row r="16" spans="1:27" s="26" customFormat="1" ht="18" customHeight="1">
      <c r="A16" s="235" t="s">
        <v>24</v>
      </c>
      <c r="B16" s="235"/>
      <c r="D16" s="163">
        <f>SUM(D10:D15)</f>
        <v>0</v>
      </c>
      <c r="E16" s="218"/>
      <c r="F16" s="163">
        <f>SUM(F10:F15)</f>
        <v>80931965533</v>
      </c>
      <c r="G16" s="218"/>
      <c r="H16" s="163">
        <f>SUM(H10:H15)</f>
        <v>952579376</v>
      </c>
      <c r="I16" s="218"/>
      <c r="J16" s="163">
        <f>SUM(J10:J15)</f>
        <v>81884544909</v>
      </c>
      <c r="K16" s="218"/>
      <c r="L16" s="36">
        <f>SUM(L10:L15)</f>
        <v>1.4300000000000002</v>
      </c>
      <c r="M16" s="218"/>
      <c r="N16" s="163">
        <f>SUM(N10:N15)</f>
        <v>65271266107</v>
      </c>
      <c r="O16" s="218"/>
      <c r="P16" s="218"/>
      <c r="Q16" s="163">
        <f>SUM(P10:Q15)</f>
        <v>-16907900099</v>
      </c>
      <c r="R16" s="218"/>
      <c r="S16" s="163">
        <f>SUM(S10:S15)</f>
        <v>14764980073</v>
      </c>
      <c r="T16" s="218"/>
      <c r="U16" s="163">
        <f>SUM(U10:U15)</f>
        <v>63128346081</v>
      </c>
      <c r="V16" s="27"/>
      <c r="W16" s="62">
        <f>SUM(W10:W15)</f>
        <v>1</v>
      </c>
      <c r="Y16" s="222"/>
      <c r="Z16" s="223">
        <f>SUM(Z10:Z15)</f>
        <v>90125348437</v>
      </c>
      <c r="AA16" s="239">
        <f>SUM(W10:W15)</f>
        <v>1</v>
      </c>
    </row>
    <row r="17" spans="4:27" s="26" customFormat="1" ht="18" customHeight="1">
      <c r="D17" s="215"/>
      <c r="E17" s="215"/>
      <c r="F17" s="215"/>
      <c r="G17" s="215"/>
      <c r="H17" s="215"/>
      <c r="I17" s="215"/>
      <c r="J17" s="215"/>
      <c r="K17" s="215"/>
      <c r="L17" s="215"/>
      <c r="M17" s="215"/>
      <c r="N17" s="215"/>
      <c r="O17" s="215"/>
      <c r="P17" s="215"/>
      <c r="Q17" s="215"/>
      <c r="R17" s="215"/>
      <c r="S17" s="215"/>
      <c r="T17" s="215"/>
      <c r="U17" s="215"/>
      <c r="Y17" s="222"/>
      <c r="Z17" s="222"/>
      <c r="AA17" s="223"/>
    </row>
    <row r="18" spans="4:27" s="26" customFormat="1" ht="18" customHeight="1">
      <c r="D18" s="215"/>
      <c r="E18" s="215"/>
      <c r="F18" s="215"/>
      <c r="G18" s="215"/>
      <c r="H18" s="215"/>
      <c r="I18" s="215"/>
      <c r="J18" s="215"/>
      <c r="K18" s="215"/>
      <c r="L18" s="215"/>
      <c r="M18" s="215"/>
      <c r="N18" s="215"/>
      <c r="O18" s="215"/>
      <c r="P18" s="215"/>
      <c r="Q18" s="215"/>
      <c r="R18" s="215"/>
      <c r="S18" s="215"/>
      <c r="T18" s="215"/>
      <c r="U18" s="215"/>
      <c r="Y18" s="222"/>
      <c r="Z18" s="222"/>
      <c r="AA18" s="223"/>
    </row>
    <row r="19" spans="4:27" s="26" customFormat="1">
      <c r="D19" s="215"/>
      <c r="E19" s="215"/>
      <c r="F19" s="215"/>
      <c r="G19" s="215"/>
      <c r="H19" s="215"/>
      <c r="I19" s="215"/>
      <c r="J19" s="215"/>
      <c r="K19" s="215"/>
      <c r="L19" s="215"/>
      <c r="M19" s="215"/>
      <c r="N19" s="215"/>
      <c r="O19" s="215"/>
      <c r="P19" s="215"/>
      <c r="Q19" s="215"/>
      <c r="R19" s="215"/>
      <c r="S19" s="215"/>
      <c r="T19" s="215"/>
      <c r="U19" s="215"/>
      <c r="Y19" s="222"/>
      <c r="Z19" s="222"/>
      <c r="AA19" s="223"/>
    </row>
    <row r="20" spans="4:27" s="26" customFormat="1">
      <c r="S20" s="60"/>
      <c r="AA20" s="161"/>
    </row>
    <row r="21" spans="4:27" s="26" customFormat="1">
      <c r="S21" s="60"/>
      <c r="AA21" s="161"/>
    </row>
    <row r="22" spans="4:27" s="26" customFormat="1">
      <c r="AA22" s="161"/>
    </row>
  </sheetData>
  <mergeCells count="24">
    <mergeCell ref="U15:V15"/>
    <mergeCell ref="A14:B14"/>
    <mergeCell ref="P14:Q14"/>
    <mergeCell ref="A15:B15"/>
    <mergeCell ref="P15:Q15"/>
    <mergeCell ref="A16:B16"/>
    <mergeCell ref="A11:B11"/>
    <mergeCell ref="P11:Q11"/>
    <mergeCell ref="A12:B12"/>
    <mergeCell ref="P12:Q12"/>
    <mergeCell ref="A13:B13"/>
    <mergeCell ref="P13:Q13"/>
    <mergeCell ref="J8:L8"/>
    <mergeCell ref="U8:W8"/>
    <mergeCell ref="A9:B9"/>
    <mergeCell ref="P9:Q9"/>
    <mergeCell ref="A10:B10"/>
    <mergeCell ref="P10:Q10"/>
    <mergeCell ref="A1:W1"/>
    <mergeCell ref="A2:W2"/>
    <mergeCell ref="A3:W3"/>
    <mergeCell ref="B5:W5"/>
    <mergeCell ref="D7:L7"/>
    <mergeCell ref="N7:W7"/>
  </mergeCells>
  <pageMargins left="0.39" right="0.39" top="0.39" bottom="0.39" header="0" footer="0"/>
  <pageSetup scale="65" fitToHeight="0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1:AD31"/>
  <sheetViews>
    <sheetView rightToLeft="1" view="pageBreakPreview" zoomScale="85" zoomScaleNormal="85" zoomScaleSheetLayoutView="85" workbookViewId="0">
      <selection activeCell="A22" sqref="A22:B22"/>
    </sheetView>
  </sheetViews>
  <sheetFormatPr defaultRowHeight="21"/>
  <cols>
    <col min="1" max="1" width="5.140625" customWidth="1"/>
    <col min="2" max="2" width="37.7109375" customWidth="1"/>
    <col min="3" max="3" width="1.28515625" customWidth="1"/>
    <col min="4" max="4" width="16.28515625" bestFit="1" customWidth="1"/>
    <col min="5" max="5" width="1.28515625" customWidth="1"/>
    <col min="6" max="6" width="18.28515625" bestFit="1" customWidth="1"/>
    <col min="7" max="7" width="1.28515625" customWidth="1"/>
    <col min="8" max="8" width="15.85546875" bestFit="1" customWidth="1"/>
    <col min="9" max="9" width="1.28515625" customWidth="1"/>
    <col min="10" max="10" width="18.42578125" bestFit="1" customWidth="1"/>
    <col min="11" max="11" width="1.28515625" customWidth="1"/>
    <col min="12" max="12" width="18" bestFit="1" customWidth="1"/>
    <col min="13" max="13" width="1.28515625" customWidth="1"/>
    <col min="14" max="14" width="16.28515625" bestFit="1" customWidth="1"/>
    <col min="15" max="16" width="1.28515625" customWidth="1"/>
    <col min="17" max="17" width="18" bestFit="1" customWidth="1"/>
    <col min="18" max="18" width="1.28515625" customWidth="1"/>
    <col min="19" max="19" width="17.7109375" bestFit="1" customWidth="1"/>
    <col min="20" max="20" width="1.28515625" customWidth="1"/>
    <col min="21" max="21" width="18.140625" bestFit="1" customWidth="1"/>
    <col min="22" max="22" width="1.28515625" customWidth="1"/>
    <col min="23" max="23" width="18.7109375" bestFit="1" customWidth="1"/>
    <col min="24" max="24" width="0.28515625" customWidth="1"/>
    <col min="27" max="27" width="17.7109375" bestFit="1" customWidth="1"/>
    <col min="29" max="29" width="22.28515625" bestFit="1" customWidth="1"/>
    <col min="30" max="30" width="9.140625" style="61"/>
  </cols>
  <sheetData>
    <row r="1" spans="1:30" ht="29.1" customHeight="1">
      <c r="A1" s="168" t="s">
        <v>0</v>
      </c>
      <c r="B1" s="168"/>
      <c r="C1" s="168"/>
      <c r="D1" s="168"/>
      <c r="E1" s="168"/>
      <c r="F1" s="168"/>
      <c r="G1" s="168"/>
      <c r="H1" s="168"/>
      <c r="I1" s="168"/>
      <c r="J1" s="168"/>
      <c r="K1" s="168"/>
      <c r="L1" s="168"/>
      <c r="M1" s="168"/>
      <c r="N1" s="168"/>
      <c r="O1" s="168"/>
      <c r="P1" s="168"/>
      <c r="Q1" s="168"/>
      <c r="R1" s="168"/>
      <c r="S1" s="168"/>
      <c r="T1" s="168"/>
      <c r="U1" s="168"/>
      <c r="V1" s="168"/>
      <c r="W1" s="168"/>
    </row>
    <row r="2" spans="1:30" ht="21.75" customHeight="1">
      <c r="A2" s="168" t="s">
        <v>194</v>
      </c>
      <c r="B2" s="168"/>
      <c r="C2" s="168"/>
      <c r="D2" s="168"/>
      <c r="E2" s="168"/>
      <c r="F2" s="168"/>
      <c r="G2" s="168"/>
      <c r="H2" s="168"/>
      <c r="I2" s="168"/>
      <c r="J2" s="168"/>
      <c r="K2" s="168"/>
      <c r="L2" s="168"/>
      <c r="M2" s="168"/>
      <c r="N2" s="168"/>
      <c r="O2" s="168"/>
      <c r="P2" s="168"/>
      <c r="Q2" s="168"/>
      <c r="R2" s="168"/>
      <c r="S2" s="168"/>
      <c r="T2" s="168"/>
      <c r="U2" s="168"/>
      <c r="V2" s="168"/>
      <c r="W2" s="168"/>
    </row>
    <row r="3" spans="1:30" ht="21.75" customHeight="1">
      <c r="A3" s="168" t="s">
        <v>2</v>
      </c>
      <c r="B3" s="168"/>
      <c r="C3" s="168"/>
      <c r="D3" s="168"/>
      <c r="E3" s="168"/>
      <c r="F3" s="168"/>
      <c r="G3" s="168"/>
      <c r="H3" s="168"/>
      <c r="I3" s="168"/>
      <c r="J3" s="168"/>
      <c r="K3" s="168"/>
      <c r="L3" s="168"/>
      <c r="M3" s="168"/>
      <c r="N3" s="168"/>
      <c r="O3" s="168"/>
      <c r="P3" s="168"/>
      <c r="Q3" s="168"/>
      <c r="R3" s="168"/>
      <c r="S3" s="168"/>
      <c r="T3" s="168"/>
      <c r="U3" s="168"/>
      <c r="V3" s="168"/>
      <c r="W3" s="168"/>
    </row>
    <row r="4" spans="1:30" ht="14.45" customHeight="1"/>
    <row r="5" spans="1:30" s="27" customFormat="1" ht="14.45" customHeight="1">
      <c r="A5" s="66" t="s">
        <v>220</v>
      </c>
      <c r="B5" s="171" t="s">
        <v>221</v>
      </c>
      <c r="C5" s="171"/>
      <c r="D5" s="171"/>
      <c r="E5" s="171"/>
      <c r="F5" s="171"/>
      <c r="G5" s="171"/>
      <c r="H5" s="171"/>
      <c r="I5" s="171"/>
      <c r="J5" s="171"/>
      <c r="K5" s="171"/>
      <c r="L5" s="171"/>
      <c r="M5" s="171"/>
      <c r="N5" s="171"/>
      <c r="O5" s="171"/>
      <c r="P5" s="171"/>
      <c r="Q5" s="171"/>
      <c r="R5" s="171"/>
      <c r="S5" s="171"/>
      <c r="T5" s="171"/>
      <c r="U5" s="171"/>
      <c r="V5" s="171"/>
      <c r="W5" s="171"/>
      <c r="AD5" s="61"/>
    </row>
    <row r="6" spans="1:30" s="27" customFormat="1" ht="25.5" customHeight="1">
      <c r="A6" s="218"/>
      <c r="B6" s="218"/>
      <c r="C6" s="218"/>
      <c r="D6" s="172" t="s">
        <v>213</v>
      </c>
      <c r="E6" s="172"/>
      <c r="F6" s="172"/>
      <c r="G6" s="172"/>
      <c r="H6" s="172"/>
      <c r="I6" s="172"/>
      <c r="J6" s="172"/>
      <c r="K6" s="172"/>
      <c r="L6" s="172"/>
      <c r="M6" s="218"/>
      <c r="N6" s="172" t="s">
        <v>214</v>
      </c>
      <c r="O6" s="172"/>
      <c r="P6" s="172"/>
      <c r="Q6" s="172"/>
      <c r="R6" s="172"/>
      <c r="S6" s="172"/>
      <c r="T6" s="172"/>
      <c r="U6" s="172"/>
      <c r="V6" s="172"/>
      <c r="W6" s="172"/>
      <c r="AD6" s="61"/>
    </row>
    <row r="7" spans="1:30" s="27" customFormat="1" ht="25.5" customHeight="1">
      <c r="A7" s="218"/>
      <c r="B7" s="218"/>
      <c r="C7" s="218"/>
      <c r="D7" s="241"/>
      <c r="E7" s="241"/>
      <c r="F7" s="241"/>
      <c r="G7" s="241"/>
      <c r="H7" s="241"/>
      <c r="I7" s="241"/>
      <c r="J7" s="173" t="s">
        <v>24</v>
      </c>
      <c r="K7" s="173"/>
      <c r="L7" s="173"/>
      <c r="M7" s="218"/>
      <c r="N7" s="241"/>
      <c r="O7" s="241"/>
      <c r="P7" s="241"/>
      <c r="Q7" s="241"/>
      <c r="R7" s="241"/>
      <c r="S7" s="241"/>
      <c r="T7" s="241"/>
      <c r="U7" s="173" t="s">
        <v>24</v>
      </c>
      <c r="V7" s="173"/>
      <c r="W7" s="173"/>
      <c r="AD7" s="61"/>
    </row>
    <row r="8" spans="1:30" s="27" customFormat="1" ht="25.5" customHeight="1">
      <c r="A8" s="172" t="s">
        <v>44</v>
      </c>
      <c r="B8" s="172"/>
      <c r="C8" s="218"/>
      <c r="D8" s="157" t="s">
        <v>222</v>
      </c>
      <c r="E8" s="218"/>
      <c r="F8" s="157" t="s">
        <v>217</v>
      </c>
      <c r="G8" s="218"/>
      <c r="H8" s="157" t="s">
        <v>218</v>
      </c>
      <c r="I8" s="218"/>
      <c r="J8" s="159" t="s">
        <v>106</v>
      </c>
      <c r="K8" s="241"/>
      <c r="L8" s="159" t="s">
        <v>199</v>
      </c>
      <c r="M8" s="218"/>
      <c r="N8" s="157" t="s">
        <v>222</v>
      </c>
      <c r="O8" s="218"/>
      <c r="P8" s="172" t="s">
        <v>217</v>
      </c>
      <c r="Q8" s="172"/>
      <c r="R8" s="218"/>
      <c r="S8" s="157" t="s">
        <v>218</v>
      </c>
      <c r="T8" s="218"/>
      <c r="U8" s="159" t="s">
        <v>106</v>
      </c>
      <c r="V8" s="241"/>
      <c r="W8" s="159" t="s">
        <v>199</v>
      </c>
      <c r="AD8" s="61"/>
    </row>
    <row r="9" spans="1:30" s="27" customFormat="1" ht="21.75" customHeight="1">
      <c r="A9" s="174" t="s">
        <v>54</v>
      </c>
      <c r="B9" s="174"/>
      <c r="C9" s="218"/>
      <c r="D9" s="160">
        <v>0</v>
      </c>
      <c r="E9" s="218"/>
      <c r="F9" s="160">
        <v>415812572074</v>
      </c>
      <c r="G9" s="218"/>
      <c r="H9" s="160">
        <v>4805328371</v>
      </c>
      <c r="I9" s="218"/>
      <c r="J9" s="158">
        <f>D9+F9+H9</f>
        <v>420617900445</v>
      </c>
      <c r="K9" s="218"/>
      <c r="L9" s="61">
        <f>AA9/$AA$22</f>
        <v>0.40739428442041631</v>
      </c>
      <c r="M9" s="218"/>
      <c r="N9" s="160">
        <v>0</v>
      </c>
      <c r="O9" s="218"/>
      <c r="P9" s="182">
        <v>490597690416</v>
      </c>
      <c r="Q9" s="182"/>
      <c r="R9" s="218"/>
      <c r="S9" s="244">
        <v>-54807801326</v>
      </c>
      <c r="T9" s="218"/>
      <c r="U9" s="160">
        <f>N9+P9+S9</f>
        <v>435789889090</v>
      </c>
      <c r="V9" s="218"/>
      <c r="W9" s="61">
        <f>AC9/$AC$22</f>
        <v>0.30810204440230654</v>
      </c>
      <c r="AA9" s="31">
        <f>ABS(J9)</f>
        <v>420617900445</v>
      </c>
      <c r="AC9" s="31">
        <f>ABS(U9)</f>
        <v>435789889090</v>
      </c>
    </row>
    <row r="10" spans="1:30" s="27" customFormat="1" ht="21.75" customHeight="1">
      <c r="A10" s="176" t="s">
        <v>53</v>
      </c>
      <c r="B10" s="176"/>
      <c r="C10" s="218"/>
      <c r="D10" s="161">
        <v>0</v>
      </c>
      <c r="E10" s="218"/>
      <c r="F10" s="161">
        <v>0</v>
      </c>
      <c r="G10" s="218"/>
      <c r="H10" s="161">
        <v>7391046504</v>
      </c>
      <c r="I10" s="218"/>
      <c r="J10" s="155">
        <f>D10+F10+H10</f>
        <v>7391046504</v>
      </c>
      <c r="K10" s="218"/>
      <c r="L10" s="61">
        <f t="shared" ref="L9:L21" si="0">AA10/$AA$22</f>
        <v>7.158682734209566E-3</v>
      </c>
      <c r="M10" s="218"/>
      <c r="N10" s="161">
        <v>0</v>
      </c>
      <c r="O10" s="218"/>
      <c r="P10" s="185">
        <v>0</v>
      </c>
      <c r="Q10" s="185"/>
      <c r="R10" s="218"/>
      <c r="S10" s="161">
        <v>7391046504</v>
      </c>
      <c r="T10" s="218"/>
      <c r="U10" s="161">
        <f>N10+P10+S10</f>
        <v>7391046504</v>
      </c>
      <c r="V10" s="218"/>
      <c r="W10" s="61">
        <f t="shared" ref="W9:W21" si="1">AC10/$AC$22</f>
        <v>5.2254460123204709E-3</v>
      </c>
      <c r="AA10" s="31">
        <f t="shared" ref="AA10:AA21" si="2">ABS(J10)</f>
        <v>7391046504</v>
      </c>
      <c r="AC10" s="31">
        <f t="shared" ref="AC10:AC21" si="3">ABS(U10)</f>
        <v>7391046504</v>
      </c>
    </row>
    <row r="11" spans="1:30" s="27" customFormat="1" ht="21.75" customHeight="1">
      <c r="A11" s="176" t="s">
        <v>55</v>
      </c>
      <c r="B11" s="176"/>
      <c r="C11" s="218"/>
      <c r="D11" s="161">
        <v>0</v>
      </c>
      <c r="E11" s="218"/>
      <c r="F11" s="161">
        <v>0</v>
      </c>
      <c r="G11" s="218"/>
      <c r="H11" s="161">
        <v>4765278177</v>
      </c>
      <c r="I11" s="218"/>
      <c r="J11" s="242">
        <f t="shared" ref="J11:J21" si="4">D11+F11+H11</f>
        <v>4765278177</v>
      </c>
      <c r="K11" s="218"/>
      <c r="L11" s="61">
        <f t="shared" si="0"/>
        <v>4.6154647506186945E-3</v>
      </c>
      <c r="M11" s="218"/>
      <c r="N11" s="161">
        <v>0</v>
      </c>
      <c r="O11" s="218"/>
      <c r="P11" s="185">
        <v>0</v>
      </c>
      <c r="Q11" s="185"/>
      <c r="R11" s="218"/>
      <c r="S11" s="161">
        <v>4765278177</v>
      </c>
      <c r="T11" s="218"/>
      <c r="U11" s="161">
        <f t="shared" ref="U11:U21" si="5">N11+P11+S11</f>
        <v>4765278177</v>
      </c>
      <c r="V11" s="218"/>
      <c r="W11" s="61">
        <f t="shared" si="1"/>
        <v>3.3690362838505027E-3</v>
      </c>
      <c r="AA11" s="31">
        <f t="shared" si="2"/>
        <v>4765278177</v>
      </c>
      <c r="AC11" s="31">
        <f t="shared" si="3"/>
        <v>4765278177</v>
      </c>
    </row>
    <row r="12" spans="1:30" s="27" customFormat="1" ht="21.75" customHeight="1">
      <c r="A12" s="176" t="s">
        <v>49</v>
      </c>
      <c r="B12" s="176"/>
      <c r="C12" s="218"/>
      <c r="D12" s="161">
        <v>0</v>
      </c>
      <c r="E12" s="218"/>
      <c r="F12" s="161">
        <v>29479405900</v>
      </c>
      <c r="G12" s="218"/>
      <c r="H12" s="161">
        <v>2737619704</v>
      </c>
      <c r="I12" s="218"/>
      <c r="J12" s="242">
        <f t="shared" si="4"/>
        <v>32217025604</v>
      </c>
      <c r="K12" s="218"/>
      <c r="L12" s="61">
        <f t="shared" si="0"/>
        <v>3.120416910029258E-2</v>
      </c>
      <c r="M12" s="218"/>
      <c r="N12" s="161">
        <v>0</v>
      </c>
      <c r="O12" s="218"/>
      <c r="P12" s="185">
        <v>13066615185</v>
      </c>
      <c r="Q12" s="185"/>
      <c r="R12" s="218"/>
      <c r="S12" s="161">
        <v>4936977132</v>
      </c>
      <c r="T12" s="218"/>
      <c r="U12" s="161">
        <f t="shared" si="5"/>
        <v>18003592317</v>
      </c>
      <c r="V12" s="218"/>
      <c r="W12" s="61">
        <f t="shared" si="1"/>
        <v>1.2728481633743906E-2</v>
      </c>
      <c r="AA12" s="31">
        <f t="shared" si="2"/>
        <v>32217025604</v>
      </c>
      <c r="AC12" s="31">
        <f t="shared" si="3"/>
        <v>18003592317</v>
      </c>
    </row>
    <row r="13" spans="1:30" s="27" customFormat="1" ht="21.75" customHeight="1">
      <c r="A13" s="176" t="s">
        <v>48</v>
      </c>
      <c r="B13" s="176"/>
      <c r="C13" s="218"/>
      <c r="D13" s="161">
        <v>0</v>
      </c>
      <c r="E13" s="218"/>
      <c r="F13" s="161">
        <v>95182458100</v>
      </c>
      <c r="G13" s="218"/>
      <c r="H13" s="161">
        <v>0</v>
      </c>
      <c r="I13" s="218"/>
      <c r="J13" s="242">
        <f t="shared" si="4"/>
        <v>95182458100</v>
      </c>
      <c r="K13" s="218"/>
      <c r="L13" s="61">
        <f t="shared" si="0"/>
        <v>9.2190059828650139E-2</v>
      </c>
      <c r="M13" s="218"/>
      <c r="N13" s="161">
        <v>0</v>
      </c>
      <c r="O13" s="218"/>
      <c r="P13" s="185">
        <v>239231923192</v>
      </c>
      <c r="Q13" s="185"/>
      <c r="R13" s="218"/>
      <c r="S13" s="161">
        <v>127191246224</v>
      </c>
      <c r="T13" s="218"/>
      <c r="U13" s="161">
        <f t="shared" si="5"/>
        <v>366423169416</v>
      </c>
      <c r="V13" s="218"/>
      <c r="W13" s="61">
        <f t="shared" si="1"/>
        <v>0.25905999758091436</v>
      </c>
      <c r="AA13" s="31">
        <f t="shared" si="2"/>
        <v>95182458100</v>
      </c>
      <c r="AC13" s="31">
        <f t="shared" si="3"/>
        <v>366423169416</v>
      </c>
    </row>
    <row r="14" spans="1:30" s="27" customFormat="1" ht="21.75" customHeight="1">
      <c r="A14" s="176" t="s">
        <v>223</v>
      </c>
      <c r="B14" s="176"/>
      <c r="C14" s="218"/>
      <c r="D14" s="161">
        <v>0</v>
      </c>
      <c r="E14" s="218"/>
      <c r="F14" s="161">
        <v>0</v>
      </c>
      <c r="G14" s="218"/>
      <c r="H14" s="161">
        <v>0</v>
      </c>
      <c r="I14" s="218"/>
      <c r="J14" s="242">
        <f t="shared" si="4"/>
        <v>0</v>
      </c>
      <c r="K14" s="218"/>
      <c r="L14" s="61">
        <f t="shared" si="0"/>
        <v>0</v>
      </c>
      <c r="M14" s="218"/>
      <c r="N14" s="161">
        <v>0</v>
      </c>
      <c r="O14" s="218"/>
      <c r="P14" s="185">
        <v>0</v>
      </c>
      <c r="Q14" s="185"/>
      <c r="R14" s="218"/>
      <c r="S14" s="161">
        <v>-57686853</v>
      </c>
      <c r="T14" s="218"/>
      <c r="U14" s="242">
        <f t="shared" si="5"/>
        <v>-57686853</v>
      </c>
      <c r="V14" s="243"/>
      <c r="W14" s="61">
        <f t="shared" si="1"/>
        <v>4.0784418797666815E-5</v>
      </c>
      <c r="AA14" s="31">
        <f t="shared" si="2"/>
        <v>0</v>
      </c>
      <c r="AC14" s="31">
        <f t="shared" si="3"/>
        <v>57686853</v>
      </c>
    </row>
    <row r="15" spans="1:30" s="27" customFormat="1" ht="21.75" customHeight="1">
      <c r="A15" s="176" t="s">
        <v>52</v>
      </c>
      <c r="B15" s="176"/>
      <c r="C15" s="218"/>
      <c r="D15" s="161">
        <v>0</v>
      </c>
      <c r="E15" s="218"/>
      <c r="F15" s="161">
        <v>45052590165</v>
      </c>
      <c r="G15" s="218"/>
      <c r="H15" s="161">
        <v>0</v>
      </c>
      <c r="I15" s="218"/>
      <c r="J15" s="242">
        <f t="shared" si="4"/>
        <v>45052590165</v>
      </c>
      <c r="K15" s="218"/>
      <c r="L15" s="61">
        <f t="shared" si="0"/>
        <v>4.3636202149595515E-2</v>
      </c>
      <c r="M15" s="218"/>
      <c r="N15" s="161">
        <v>0</v>
      </c>
      <c r="O15" s="218"/>
      <c r="P15" s="185">
        <v>41713386049</v>
      </c>
      <c r="Q15" s="185"/>
      <c r="R15" s="218"/>
      <c r="S15" s="161">
        <v>0</v>
      </c>
      <c r="T15" s="218"/>
      <c r="U15" s="161">
        <f t="shared" si="5"/>
        <v>41713386049</v>
      </c>
      <c r="V15" s="218"/>
      <c r="W15" s="61">
        <f t="shared" si="1"/>
        <v>2.9491229242322652E-2</v>
      </c>
      <c r="AA15" s="31">
        <f t="shared" si="2"/>
        <v>45052590165</v>
      </c>
      <c r="AC15" s="31">
        <f t="shared" si="3"/>
        <v>41713386049</v>
      </c>
    </row>
    <row r="16" spans="1:30" s="27" customFormat="1" ht="21.75" customHeight="1">
      <c r="A16" s="176" t="s">
        <v>50</v>
      </c>
      <c r="B16" s="176"/>
      <c r="C16" s="218"/>
      <c r="D16" s="161">
        <v>0</v>
      </c>
      <c r="E16" s="218"/>
      <c r="F16" s="161">
        <v>96886875673</v>
      </c>
      <c r="G16" s="218"/>
      <c r="H16" s="161">
        <v>0</v>
      </c>
      <c r="I16" s="218"/>
      <c r="J16" s="242">
        <f t="shared" si="4"/>
        <v>96886875673</v>
      </c>
      <c r="K16" s="218"/>
      <c r="L16" s="61">
        <f t="shared" si="0"/>
        <v>9.3840892988083666E-2</v>
      </c>
      <c r="M16" s="218"/>
      <c r="N16" s="161">
        <v>0</v>
      </c>
      <c r="O16" s="218"/>
      <c r="P16" s="185">
        <v>138840904556</v>
      </c>
      <c r="Q16" s="185"/>
      <c r="R16" s="218"/>
      <c r="S16" s="161">
        <v>0</v>
      </c>
      <c r="T16" s="218"/>
      <c r="U16" s="161">
        <f t="shared" si="5"/>
        <v>138840904556</v>
      </c>
      <c r="V16" s="218"/>
      <c r="W16" s="61">
        <f t="shared" si="1"/>
        <v>9.8160071197830642E-2</v>
      </c>
      <c r="AA16" s="31">
        <f t="shared" si="2"/>
        <v>96886875673</v>
      </c>
      <c r="AC16" s="31">
        <f t="shared" si="3"/>
        <v>138840904556</v>
      </c>
    </row>
    <row r="17" spans="1:30" s="27" customFormat="1" ht="21.75" customHeight="1">
      <c r="A17" s="176" t="s">
        <v>47</v>
      </c>
      <c r="B17" s="176"/>
      <c r="C17" s="218"/>
      <c r="D17" s="161">
        <v>0</v>
      </c>
      <c r="E17" s="218"/>
      <c r="F17" s="161">
        <v>33529783716</v>
      </c>
      <c r="G17" s="218"/>
      <c r="H17" s="161">
        <v>0</v>
      </c>
      <c r="I17" s="218"/>
      <c r="J17" s="242">
        <f t="shared" si="4"/>
        <v>33529783716</v>
      </c>
      <c r="K17" s="218"/>
      <c r="L17" s="61">
        <f t="shared" si="0"/>
        <v>3.2475656003464144E-2</v>
      </c>
      <c r="M17" s="218"/>
      <c r="N17" s="161">
        <v>0</v>
      </c>
      <c r="O17" s="218"/>
      <c r="P17" s="185">
        <v>67619396856</v>
      </c>
      <c r="Q17" s="185"/>
      <c r="R17" s="218"/>
      <c r="S17" s="161">
        <v>0</v>
      </c>
      <c r="T17" s="218"/>
      <c r="U17" s="161">
        <f t="shared" si="5"/>
        <v>67619396856</v>
      </c>
      <c r="V17" s="218"/>
      <c r="W17" s="61">
        <f t="shared" si="1"/>
        <v>4.7806695231246858E-2</v>
      </c>
      <c r="AA17" s="31">
        <f t="shared" si="2"/>
        <v>33529783716</v>
      </c>
      <c r="AC17" s="31">
        <f t="shared" si="3"/>
        <v>67619396856</v>
      </c>
    </row>
    <row r="18" spans="1:30" s="27" customFormat="1" ht="21.75" customHeight="1">
      <c r="A18" s="176" t="s">
        <v>51</v>
      </c>
      <c r="B18" s="176"/>
      <c r="C18" s="218"/>
      <c r="D18" s="161">
        <v>0</v>
      </c>
      <c r="E18" s="218"/>
      <c r="F18" s="161">
        <v>295427053758</v>
      </c>
      <c r="G18" s="218"/>
      <c r="H18" s="161">
        <v>0</v>
      </c>
      <c r="I18" s="218"/>
      <c r="J18" s="242">
        <f t="shared" si="4"/>
        <v>295427053758</v>
      </c>
      <c r="K18" s="218"/>
      <c r="L18" s="61">
        <f t="shared" si="0"/>
        <v>0.28613925616774821</v>
      </c>
      <c r="M18" s="218"/>
      <c r="N18" s="161">
        <v>0</v>
      </c>
      <c r="O18" s="218"/>
      <c r="P18" s="185">
        <v>332440267250</v>
      </c>
      <c r="Q18" s="185"/>
      <c r="R18" s="218"/>
      <c r="S18" s="161">
        <v>0</v>
      </c>
      <c r="T18" s="218"/>
      <c r="U18" s="161">
        <f t="shared" si="5"/>
        <v>332440267250</v>
      </c>
      <c r="V18" s="218"/>
      <c r="W18" s="61">
        <f t="shared" si="1"/>
        <v>0.23503419548180723</v>
      </c>
      <c r="AA18" s="31">
        <f t="shared" si="2"/>
        <v>295427053758</v>
      </c>
      <c r="AC18" s="31">
        <f t="shared" si="3"/>
        <v>332440267250</v>
      </c>
    </row>
    <row r="19" spans="1:30" s="27" customFormat="1" ht="21.75" customHeight="1">
      <c r="A19" s="176" t="s">
        <v>58</v>
      </c>
      <c r="B19" s="176"/>
      <c r="C19" s="218"/>
      <c r="D19" s="161">
        <v>0</v>
      </c>
      <c r="E19" s="218"/>
      <c r="F19" s="240">
        <v>-454500000</v>
      </c>
      <c r="G19" s="218"/>
      <c r="H19" s="161">
        <v>0</v>
      </c>
      <c r="I19" s="218"/>
      <c r="J19" s="242">
        <f t="shared" si="4"/>
        <v>-454500000</v>
      </c>
      <c r="K19" s="218"/>
      <c r="L19" s="61">
        <f t="shared" si="0"/>
        <v>4.4021117996448855E-4</v>
      </c>
      <c r="M19" s="218"/>
      <c r="N19" s="161">
        <v>0</v>
      </c>
      <c r="O19" s="218"/>
      <c r="P19" s="236">
        <f>F19</f>
        <v>-454500000</v>
      </c>
      <c r="Q19" s="236"/>
      <c r="R19" s="218"/>
      <c r="S19" s="161">
        <v>0</v>
      </c>
      <c r="T19" s="218"/>
      <c r="U19" s="240">
        <f t="shared" si="5"/>
        <v>-454500000</v>
      </c>
      <c r="V19" s="218"/>
      <c r="W19" s="61">
        <f t="shared" si="1"/>
        <v>3.2133003239992247E-4</v>
      </c>
      <c r="AA19" s="31">
        <f t="shared" si="2"/>
        <v>454500000</v>
      </c>
      <c r="AC19" s="31">
        <f t="shared" si="3"/>
        <v>454500000</v>
      </c>
    </row>
    <row r="20" spans="1:30" s="27" customFormat="1" ht="21.75" customHeight="1">
      <c r="A20" s="176" t="s">
        <v>57</v>
      </c>
      <c r="B20" s="176"/>
      <c r="C20" s="218"/>
      <c r="D20" s="161">
        <v>0</v>
      </c>
      <c r="E20" s="218"/>
      <c r="F20" s="240">
        <v>-480000000</v>
      </c>
      <c r="G20" s="218"/>
      <c r="H20" s="161">
        <v>0</v>
      </c>
      <c r="I20" s="218"/>
      <c r="J20" s="242">
        <f t="shared" si="4"/>
        <v>-480000000</v>
      </c>
      <c r="K20" s="218"/>
      <c r="L20" s="61">
        <f t="shared" si="0"/>
        <v>4.6490949699219908E-4</v>
      </c>
      <c r="M20" s="218"/>
      <c r="N20" s="161">
        <v>0</v>
      </c>
      <c r="O20" s="218"/>
      <c r="P20" s="236">
        <f>F20</f>
        <v>-480000000</v>
      </c>
      <c r="Q20" s="236"/>
      <c r="R20" s="218"/>
      <c r="S20" s="161">
        <v>0</v>
      </c>
      <c r="T20" s="218"/>
      <c r="U20" s="240">
        <f t="shared" si="5"/>
        <v>-480000000</v>
      </c>
      <c r="V20" s="218"/>
      <c r="W20" s="61">
        <f t="shared" si="1"/>
        <v>3.3935845005932406E-4</v>
      </c>
      <c r="AA20" s="31">
        <f t="shared" si="2"/>
        <v>480000000</v>
      </c>
      <c r="AC20" s="31">
        <f t="shared" si="3"/>
        <v>480000000</v>
      </c>
    </row>
    <row r="21" spans="1:30" s="27" customFormat="1" ht="21.75" customHeight="1">
      <c r="A21" s="180" t="s">
        <v>56</v>
      </c>
      <c r="B21" s="180"/>
      <c r="C21" s="218"/>
      <c r="D21" s="162">
        <v>0</v>
      </c>
      <c r="E21" s="218"/>
      <c r="F21" s="240">
        <v>-454500000</v>
      </c>
      <c r="G21" s="218"/>
      <c r="H21" s="162">
        <v>0</v>
      </c>
      <c r="I21" s="218"/>
      <c r="J21" s="242">
        <f t="shared" si="4"/>
        <v>-454500000</v>
      </c>
      <c r="K21" s="218"/>
      <c r="L21" s="61">
        <f t="shared" si="0"/>
        <v>4.4021117996448855E-4</v>
      </c>
      <c r="M21" s="218"/>
      <c r="N21" s="162">
        <v>0</v>
      </c>
      <c r="O21" s="218"/>
      <c r="P21" s="236">
        <f>F21</f>
        <v>-454500000</v>
      </c>
      <c r="Q21" s="237"/>
      <c r="R21" s="218"/>
      <c r="S21" s="162">
        <v>0</v>
      </c>
      <c r="T21" s="218"/>
      <c r="U21" s="240">
        <f t="shared" si="5"/>
        <v>-454500000</v>
      </c>
      <c r="V21" s="218"/>
      <c r="W21" s="61">
        <f t="shared" si="1"/>
        <v>3.2133003239992247E-4</v>
      </c>
      <c r="AA21" s="31">
        <f t="shared" si="2"/>
        <v>454500000</v>
      </c>
      <c r="AC21" s="31">
        <f t="shared" si="3"/>
        <v>454500000</v>
      </c>
    </row>
    <row r="22" spans="1:30" s="27" customFormat="1" ht="21.75" customHeight="1" thickBot="1">
      <c r="A22" s="235" t="s">
        <v>24</v>
      </c>
      <c r="B22" s="235"/>
      <c r="C22" s="218"/>
      <c r="D22" s="163">
        <f>SUM(D9:D21)</f>
        <v>0</v>
      </c>
      <c r="E22" s="218"/>
      <c r="F22" s="163">
        <f>SUM(F9:F21)</f>
        <v>1009981739386</v>
      </c>
      <c r="G22" s="218"/>
      <c r="H22" s="163">
        <f>SUM(H9:H21)</f>
        <v>19699272756</v>
      </c>
      <c r="I22" s="218"/>
      <c r="J22" s="163">
        <f>SUM(J9:J21)</f>
        <v>1029681012142</v>
      </c>
      <c r="K22" s="218"/>
      <c r="L22" s="62">
        <f>SUM(L9:L21)</f>
        <v>1</v>
      </c>
      <c r="M22" s="218"/>
      <c r="N22" s="163">
        <f>SUM(N9:N21)</f>
        <v>0</v>
      </c>
      <c r="O22" s="218"/>
      <c r="P22" s="218"/>
      <c r="Q22" s="163">
        <f>SUM(P9:Q21)</f>
        <v>1322121183504</v>
      </c>
      <c r="R22" s="218"/>
      <c r="S22" s="163">
        <f>SUM(S9:S21)</f>
        <v>89419059858</v>
      </c>
      <c r="T22" s="218"/>
      <c r="U22" s="163">
        <f>SUM(U9:U21)</f>
        <v>1411540243362</v>
      </c>
      <c r="V22" s="218"/>
      <c r="W22" s="68">
        <f>SUM(W9:W21)</f>
        <v>0.99999999999999967</v>
      </c>
      <c r="AA22" s="67">
        <f>SUM(AA9:AA21)</f>
        <v>1032459012142</v>
      </c>
      <c r="AC22" s="67">
        <f>SUM(AC9:AC21)</f>
        <v>1414433617068</v>
      </c>
      <c r="AD22" s="61">
        <f t="shared" ref="AD22" si="6">AC22/$AC$22</f>
        <v>1</v>
      </c>
    </row>
    <row r="23" spans="1:30">
      <c r="A23" s="214"/>
      <c r="B23" s="214"/>
      <c r="C23" s="214"/>
      <c r="D23" s="214"/>
      <c r="E23" s="214"/>
      <c r="F23" s="214"/>
      <c r="G23" s="214"/>
      <c r="H23" s="214"/>
      <c r="I23" s="214"/>
      <c r="J23" s="214"/>
      <c r="K23" s="214"/>
      <c r="L23" s="214"/>
      <c r="M23" s="214"/>
      <c r="N23" s="214"/>
      <c r="O23" s="214"/>
      <c r="P23" s="214"/>
      <c r="Q23" s="214"/>
      <c r="R23" s="214"/>
      <c r="S23" s="214"/>
      <c r="T23" s="214"/>
      <c r="U23" s="214"/>
      <c r="V23" s="214"/>
      <c r="W23" s="214"/>
    </row>
    <row r="24" spans="1:30">
      <c r="A24" s="214"/>
      <c r="B24" s="214"/>
      <c r="C24" s="214"/>
      <c r="D24" s="214"/>
      <c r="E24" s="214"/>
      <c r="F24" s="242"/>
      <c r="G24" s="214"/>
      <c r="H24" s="242"/>
      <c r="I24" s="214"/>
      <c r="J24" s="214"/>
      <c r="K24" s="214"/>
      <c r="L24" s="214"/>
      <c r="M24" s="214"/>
      <c r="N24" s="214"/>
      <c r="O24" s="214"/>
      <c r="P24" s="214"/>
      <c r="Q24" s="242"/>
      <c r="R24" s="242"/>
      <c r="S24" s="242"/>
      <c r="T24" s="242"/>
      <c r="U24" s="242"/>
      <c r="V24" s="214"/>
      <c r="W24" s="214"/>
    </row>
    <row r="25" spans="1:30">
      <c r="A25" s="214"/>
      <c r="B25" s="214"/>
      <c r="C25" s="214"/>
      <c r="D25" s="214"/>
      <c r="E25" s="214"/>
      <c r="F25" s="214"/>
      <c r="G25" s="214"/>
      <c r="H25" s="214"/>
      <c r="I25" s="214"/>
      <c r="J25" s="214"/>
      <c r="K25" s="214"/>
      <c r="L25" s="214"/>
      <c r="M25" s="214"/>
      <c r="N25" s="214"/>
      <c r="O25" s="214"/>
      <c r="P25" s="214"/>
      <c r="Q25" s="214"/>
      <c r="R25" s="214"/>
      <c r="S25" s="214"/>
      <c r="T25" s="214"/>
      <c r="U25" s="214"/>
      <c r="V25" s="214"/>
      <c r="W25" s="214"/>
    </row>
    <row r="26" spans="1:30">
      <c r="A26" s="214"/>
      <c r="B26" s="214"/>
      <c r="C26" s="214"/>
      <c r="D26" s="214"/>
      <c r="E26" s="214"/>
      <c r="F26" s="214"/>
      <c r="G26" s="214"/>
      <c r="H26" s="214"/>
      <c r="I26" s="214"/>
      <c r="J26" s="214"/>
      <c r="K26" s="214"/>
      <c r="L26" s="214"/>
      <c r="M26" s="214"/>
      <c r="N26" s="214"/>
      <c r="O26" s="214"/>
      <c r="P26" s="214"/>
      <c r="Q26" s="214"/>
      <c r="R26" s="214"/>
      <c r="S26" s="214"/>
      <c r="T26" s="214"/>
      <c r="U26" s="214"/>
      <c r="V26" s="214"/>
      <c r="W26" s="214"/>
    </row>
    <row r="27" spans="1:30">
      <c r="A27" s="214"/>
      <c r="B27" s="214"/>
      <c r="C27" s="214"/>
      <c r="D27" s="214"/>
      <c r="E27" s="214"/>
      <c r="F27" s="214"/>
      <c r="G27" s="214"/>
      <c r="H27" s="214"/>
      <c r="I27" s="214"/>
      <c r="J27" s="214"/>
      <c r="K27" s="214"/>
      <c r="L27" s="214"/>
      <c r="M27" s="214"/>
      <c r="N27" s="214"/>
      <c r="O27" s="214"/>
      <c r="P27" s="214"/>
      <c r="Q27" s="214"/>
      <c r="R27" s="214"/>
      <c r="S27" s="214"/>
      <c r="T27" s="214"/>
      <c r="U27" s="214"/>
      <c r="V27" s="214"/>
      <c r="W27" s="214"/>
    </row>
    <row r="28" spans="1:30">
      <c r="A28" s="214"/>
      <c r="B28" s="214"/>
      <c r="C28" s="214"/>
      <c r="D28" s="214"/>
      <c r="E28" s="214"/>
      <c r="F28" s="214"/>
      <c r="G28" s="214"/>
      <c r="H28" s="214"/>
      <c r="I28" s="214"/>
      <c r="J28" s="214"/>
      <c r="K28" s="214"/>
      <c r="L28" s="214"/>
      <c r="M28" s="214"/>
      <c r="N28" s="214"/>
      <c r="O28" s="214"/>
      <c r="P28" s="214"/>
      <c r="Q28" s="214"/>
      <c r="R28" s="214"/>
      <c r="S28" s="214"/>
      <c r="T28" s="214"/>
      <c r="U28" s="214"/>
      <c r="V28" s="214"/>
      <c r="W28" s="214"/>
    </row>
    <row r="29" spans="1:30">
      <c r="A29" s="214"/>
      <c r="B29" s="214"/>
      <c r="C29" s="214"/>
      <c r="D29" s="214"/>
      <c r="E29" s="214"/>
      <c r="F29" s="214"/>
      <c r="G29" s="214"/>
      <c r="H29" s="214"/>
      <c r="I29" s="214"/>
      <c r="J29" s="214"/>
      <c r="K29" s="214"/>
      <c r="L29" s="214"/>
      <c r="M29" s="214"/>
      <c r="N29" s="214"/>
      <c r="O29" s="214"/>
      <c r="P29" s="214"/>
      <c r="Q29" s="214"/>
      <c r="R29" s="214"/>
      <c r="S29" s="214"/>
      <c r="T29" s="214"/>
      <c r="U29" s="214"/>
      <c r="V29" s="214"/>
      <c r="W29" s="214"/>
    </row>
    <row r="30" spans="1:30">
      <c r="A30" s="214"/>
      <c r="B30" s="214"/>
      <c r="C30" s="214"/>
      <c r="D30" s="214"/>
      <c r="E30" s="214"/>
      <c r="F30" s="214"/>
      <c r="G30" s="214"/>
      <c r="H30" s="214"/>
      <c r="I30" s="214"/>
      <c r="J30" s="214"/>
      <c r="K30" s="214"/>
      <c r="L30" s="214"/>
      <c r="M30" s="214"/>
      <c r="N30" s="214"/>
      <c r="O30" s="214"/>
      <c r="P30" s="214"/>
      <c r="Q30" s="214"/>
      <c r="R30" s="214"/>
      <c r="S30" s="214"/>
      <c r="T30" s="214"/>
      <c r="U30" s="214"/>
      <c r="V30" s="214"/>
      <c r="W30" s="214"/>
    </row>
    <row r="31" spans="1:30">
      <c r="A31" s="214"/>
      <c r="B31" s="214"/>
      <c r="C31" s="214"/>
      <c r="D31" s="214"/>
      <c r="E31" s="214"/>
      <c r="F31" s="214"/>
      <c r="G31" s="214"/>
      <c r="H31" s="214"/>
      <c r="I31" s="214"/>
      <c r="J31" s="214"/>
      <c r="K31" s="214"/>
      <c r="L31" s="214"/>
      <c r="M31" s="214"/>
      <c r="N31" s="214"/>
      <c r="O31" s="214"/>
      <c r="P31" s="214"/>
      <c r="Q31" s="214"/>
      <c r="R31" s="214"/>
      <c r="S31" s="214"/>
      <c r="T31" s="214"/>
      <c r="U31" s="214"/>
      <c r="V31" s="214"/>
      <c r="W31" s="214"/>
    </row>
  </sheetData>
  <mergeCells count="37">
    <mergeCell ref="A22:B22"/>
    <mergeCell ref="A19:B19"/>
    <mergeCell ref="P19:Q19"/>
    <mergeCell ref="A20:B20"/>
    <mergeCell ref="P20:Q20"/>
    <mergeCell ref="A21:B21"/>
    <mergeCell ref="P21:Q21"/>
    <mergeCell ref="A16:B16"/>
    <mergeCell ref="P16:Q16"/>
    <mergeCell ref="A17:B17"/>
    <mergeCell ref="P17:Q17"/>
    <mergeCell ref="A18:B18"/>
    <mergeCell ref="P18:Q18"/>
    <mergeCell ref="A13:B13"/>
    <mergeCell ref="P13:Q13"/>
    <mergeCell ref="A14:B14"/>
    <mergeCell ref="P14:Q14"/>
    <mergeCell ref="A15:B15"/>
    <mergeCell ref="P15:Q15"/>
    <mergeCell ref="A10:B10"/>
    <mergeCell ref="P10:Q10"/>
    <mergeCell ref="A11:B11"/>
    <mergeCell ref="P11:Q11"/>
    <mergeCell ref="A12:B12"/>
    <mergeCell ref="P12:Q12"/>
    <mergeCell ref="J7:L7"/>
    <mergeCell ref="U7:W7"/>
    <mergeCell ref="A8:B8"/>
    <mergeCell ref="P8:Q8"/>
    <mergeCell ref="A9:B9"/>
    <mergeCell ref="P9:Q9"/>
    <mergeCell ref="A1:W1"/>
    <mergeCell ref="A2:W2"/>
    <mergeCell ref="A3:W3"/>
    <mergeCell ref="B5:W5"/>
    <mergeCell ref="D6:L6"/>
    <mergeCell ref="N6:W6"/>
  </mergeCells>
  <pageMargins left="0.39" right="0.39" top="0.39" bottom="0.39" header="0" footer="0"/>
  <pageSetup scale="57" fitToHeight="0" orientation="landscape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pageSetUpPr fitToPage="1"/>
  </sheetPr>
  <dimension ref="A1:Y40"/>
  <sheetViews>
    <sheetView rightToLeft="1" view="pageBreakPreview" zoomScale="85" zoomScaleNormal="100" zoomScaleSheetLayoutView="85" workbookViewId="0">
      <selection activeCell="A21" sqref="A21:B21"/>
    </sheetView>
  </sheetViews>
  <sheetFormatPr defaultRowHeight="12.75"/>
  <cols>
    <col min="1" max="1" width="5.140625" customWidth="1"/>
    <col min="2" max="2" width="41.7109375" customWidth="1"/>
    <col min="3" max="3" width="1.28515625" customWidth="1"/>
    <col min="4" max="4" width="17.140625" bestFit="1" customWidth="1"/>
    <col min="5" max="5" width="1.28515625" customWidth="1"/>
    <col min="6" max="6" width="17.140625" bestFit="1" customWidth="1"/>
    <col min="7" max="7" width="1.28515625" customWidth="1"/>
    <col min="8" max="8" width="13" customWidth="1"/>
    <col min="9" max="9" width="1.28515625" customWidth="1"/>
    <col min="10" max="10" width="19.42578125" customWidth="1"/>
    <col min="11" max="11" width="1.28515625" customWidth="1"/>
    <col min="12" max="12" width="19.42578125" bestFit="1" customWidth="1"/>
    <col min="13" max="13" width="1.28515625" customWidth="1"/>
    <col min="14" max="14" width="18.5703125" bestFit="1" customWidth="1"/>
    <col min="15" max="15" width="1.28515625" customWidth="1"/>
    <col min="16" max="16" width="17.5703125" bestFit="1" customWidth="1"/>
    <col min="17" max="17" width="1.28515625" customWidth="1"/>
    <col min="18" max="18" width="19.42578125" customWidth="1"/>
    <col min="19" max="19" width="0.28515625" customWidth="1"/>
  </cols>
  <sheetData>
    <row r="1" spans="1:25" ht="29.1" customHeight="1">
      <c r="A1" s="168" t="s">
        <v>0</v>
      </c>
      <c r="B1" s="168"/>
      <c r="C1" s="168"/>
      <c r="D1" s="168"/>
      <c r="E1" s="168"/>
      <c r="F1" s="168"/>
      <c r="G1" s="168"/>
      <c r="H1" s="168"/>
      <c r="I1" s="168"/>
      <c r="J1" s="168"/>
      <c r="K1" s="168"/>
      <c r="L1" s="168"/>
      <c r="M1" s="168"/>
      <c r="N1" s="168"/>
      <c r="O1" s="168"/>
      <c r="P1" s="168"/>
      <c r="Q1" s="168"/>
      <c r="R1" s="168"/>
    </row>
    <row r="2" spans="1:25" ht="21.75" customHeight="1">
      <c r="A2" s="168" t="s">
        <v>194</v>
      </c>
      <c r="B2" s="168"/>
      <c r="C2" s="168"/>
      <c r="D2" s="168"/>
      <c r="E2" s="168"/>
      <c r="F2" s="168"/>
      <c r="G2" s="168"/>
      <c r="H2" s="168"/>
      <c r="I2" s="168"/>
      <c r="J2" s="168"/>
      <c r="K2" s="168"/>
      <c r="L2" s="168"/>
      <c r="M2" s="168"/>
      <c r="N2" s="168"/>
      <c r="O2" s="168"/>
      <c r="P2" s="168"/>
      <c r="Q2" s="168"/>
      <c r="R2" s="168"/>
    </row>
    <row r="3" spans="1:25" ht="21.75" customHeight="1">
      <c r="A3" s="168" t="s">
        <v>2</v>
      </c>
      <c r="B3" s="168"/>
      <c r="C3" s="168"/>
      <c r="D3" s="168"/>
      <c r="E3" s="168"/>
      <c r="F3" s="168"/>
      <c r="G3" s="168"/>
      <c r="H3" s="168"/>
      <c r="I3" s="168"/>
      <c r="J3" s="168"/>
      <c r="K3" s="168"/>
      <c r="L3" s="168"/>
      <c r="M3" s="168"/>
      <c r="N3" s="168"/>
      <c r="O3" s="168"/>
      <c r="P3" s="168"/>
      <c r="Q3" s="168"/>
      <c r="R3" s="168"/>
    </row>
    <row r="4" spans="1:25" ht="14.45" customHeight="1"/>
    <row r="5" spans="1:25" s="26" customFormat="1" ht="24">
      <c r="A5" s="2" t="s">
        <v>224</v>
      </c>
      <c r="B5" s="171" t="s">
        <v>225</v>
      </c>
      <c r="C5" s="171"/>
      <c r="D5" s="171"/>
      <c r="E5" s="171"/>
      <c r="F5" s="171"/>
      <c r="G5" s="171"/>
      <c r="H5" s="171"/>
      <c r="I5" s="171"/>
      <c r="J5" s="171"/>
      <c r="K5" s="171"/>
      <c r="L5" s="171"/>
      <c r="M5" s="171"/>
      <c r="N5" s="171"/>
      <c r="O5" s="171"/>
      <c r="P5" s="171"/>
      <c r="Q5" s="171"/>
      <c r="R5" s="171"/>
    </row>
    <row r="6" spans="1:25" s="26" customFormat="1" ht="19.5" customHeight="1">
      <c r="D6" s="172" t="s">
        <v>213</v>
      </c>
      <c r="E6" s="172"/>
      <c r="F6" s="172"/>
      <c r="G6" s="172"/>
      <c r="H6" s="172"/>
      <c r="I6" s="172"/>
      <c r="J6" s="172"/>
      <c r="K6" s="27"/>
      <c r="L6" s="172" t="s">
        <v>214</v>
      </c>
      <c r="M6" s="172"/>
      <c r="N6" s="172"/>
      <c r="O6" s="172"/>
      <c r="P6" s="172"/>
      <c r="Q6" s="172"/>
      <c r="R6" s="172"/>
    </row>
    <row r="7" spans="1:25" s="26" customFormat="1" ht="21.75" customHeight="1">
      <c r="D7" s="28"/>
      <c r="E7" s="28"/>
      <c r="F7" s="28"/>
      <c r="G7" s="28"/>
      <c r="H7" s="28"/>
      <c r="I7" s="28"/>
      <c r="J7" s="28"/>
      <c r="K7" s="27"/>
      <c r="L7" s="28"/>
      <c r="M7" s="28"/>
      <c r="N7" s="28"/>
      <c r="O7" s="28"/>
      <c r="P7" s="28"/>
      <c r="Q7" s="28"/>
      <c r="R7" s="28"/>
    </row>
    <row r="8" spans="1:25" s="26" customFormat="1" ht="23.25" customHeight="1">
      <c r="A8" s="172" t="s">
        <v>226</v>
      </c>
      <c r="B8" s="172"/>
      <c r="C8" s="215"/>
      <c r="D8" s="157" t="s">
        <v>227</v>
      </c>
      <c r="E8" s="218"/>
      <c r="F8" s="157" t="s">
        <v>217</v>
      </c>
      <c r="G8" s="218"/>
      <c r="H8" s="157" t="s">
        <v>218</v>
      </c>
      <c r="I8" s="218"/>
      <c r="J8" s="157" t="s">
        <v>24</v>
      </c>
      <c r="K8" s="218"/>
      <c r="L8" s="157" t="s">
        <v>227</v>
      </c>
      <c r="M8" s="218"/>
      <c r="N8" s="157" t="s">
        <v>217</v>
      </c>
      <c r="O8" s="218"/>
      <c r="P8" s="157" t="s">
        <v>218</v>
      </c>
      <c r="Q8" s="218"/>
      <c r="R8" s="157" t="s">
        <v>24</v>
      </c>
      <c r="S8" s="215"/>
      <c r="T8" s="215"/>
      <c r="U8" s="215"/>
      <c r="V8" s="215"/>
      <c r="W8" s="215"/>
      <c r="X8" s="215"/>
      <c r="Y8" s="215"/>
    </row>
    <row r="9" spans="1:25" s="26" customFormat="1" ht="21.75" customHeight="1">
      <c r="A9" s="174" t="s">
        <v>66</v>
      </c>
      <c r="B9" s="174"/>
      <c r="C9" s="215"/>
      <c r="D9" s="160">
        <v>0</v>
      </c>
      <c r="E9" s="218"/>
      <c r="F9" s="160">
        <v>593495820049</v>
      </c>
      <c r="G9" s="218"/>
      <c r="H9" s="160">
        <v>5376650</v>
      </c>
      <c r="I9" s="218"/>
      <c r="J9" s="158">
        <f>D9+F9+H9</f>
        <v>593501196699</v>
      </c>
      <c r="K9" s="218"/>
      <c r="L9" s="160">
        <v>0</v>
      </c>
      <c r="M9" s="218"/>
      <c r="N9" s="160">
        <v>2945297029040</v>
      </c>
      <c r="O9" s="218"/>
      <c r="P9" s="160">
        <v>9853623</v>
      </c>
      <c r="Q9" s="218"/>
      <c r="R9" s="160">
        <f>L9+N9+P9</f>
        <v>2945306882663</v>
      </c>
      <c r="S9" s="215"/>
      <c r="T9" s="215"/>
      <c r="U9" s="215"/>
      <c r="V9" s="215"/>
      <c r="W9" s="215"/>
      <c r="X9" s="215"/>
      <c r="Y9" s="215"/>
    </row>
    <row r="10" spans="1:25" s="26" customFormat="1" ht="21.75" customHeight="1">
      <c r="A10" s="176" t="s">
        <v>228</v>
      </c>
      <c r="B10" s="176"/>
      <c r="C10" s="215"/>
      <c r="D10" s="161">
        <v>0</v>
      </c>
      <c r="E10" s="218"/>
      <c r="F10" s="161">
        <v>0</v>
      </c>
      <c r="G10" s="218"/>
      <c r="H10" s="161">
        <v>0</v>
      </c>
      <c r="I10" s="218"/>
      <c r="J10" s="155">
        <f>D10+F10+H10</f>
        <v>0</v>
      </c>
      <c r="K10" s="218"/>
      <c r="L10" s="161">
        <v>23304177664</v>
      </c>
      <c r="M10" s="218"/>
      <c r="N10" s="161">
        <v>0</v>
      </c>
      <c r="O10" s="218"/>
      <c r="P10" s="161">
        <v>407812500</v>
      </c>
      <c r="Q10" s="218"/>
      <c r="R10" s="161">
        <f>L10+N10+P10</f>
        <v>23711990164</v>
      </c>
      <c r="S10" s="215"/>
      <c r="T10" s="215"/>
      <c r="U10" s="215"/>
      <c r="V10" s="215"/>
      <c r="W10" s="215"/>
      <c r="X10" s="215"/>
      <c r="Y10" s="215"/>
    </row>
    <row r="11" spans="1:25" s="26" customFormat="1" ht="21.75" customHeight="1">
      <c r="A11" s="176" t="s">
        <v>229</v>
      </c>
      <c r="B11" s="176"/>
      <c r="C11" s="215"/>
      <c r="D11" s="161">
        <v>0</v>
      </c>
      <c r="E11" s="218"/>
      <c r="F11" s="161">
        <v>0</v>
      </c>
      <c r="G11" s="218"/>
      <c r="H11" s="161">
        <v>0</v>
      </c>
      <c r="I11" s="218"/>
      <c r="J11" s="242">
        <f t="shared" ref="J11:J20" si="0">D11+F11+H11</f>
        <v>0</v>
      </c>
      <c r="K11" s="218"/>
      <c r="L11" s="161">
        <v>533565254531</v>
      </c>
      <c r="M11" s="218"/>
      <c r="N11" s="161">
        <v>0</v>
      </c>
      <c r="O11" s="218"/>
      <c r="P11" s="161">
        <v>233227618117</v>
      </c>
      <c r="Q11" s="218"/>
      <c r="R11" s="161">
        <f t="shared" ref="R11:R20" si="1">L11+N11+P11</f>
        <v>766792872648</v>
      </c>
      <c r="S11" s="215"/>
      <c r="T11" s="215"/>
      <c r="U11" s="215"/>
      <c r="V11" s="215"/>
      <c r="W11" s="215"/>
      <c r="X11" s="215"/>
      <c r="Y11" s="215"/>
    </row>
    <row r="12" spans="1:25" s="26" customFormat="1" ht="21.75" customHeight="1">
      <c r="A12" s="176" t="s">
        <v>92</v>
      </c>
      <c r="B12" s="176"/>
      <c r="C12" s="215"/>
      <c r="D12" s="161">
        <v>72864824800</v>
      </c>
      <c r="E12" s="218"/>
      <c r="F12" s="161">
        <v>0</v>
      </c>
      <c r="G12" s="218"/>
      <c r="H12" s="161">
        <v>0</v>
      </c>
      <c r="I12" s="218"/>
      <c r="J12" s="242">
        <f t="shared" si="0"/>
        <v>72864824800</v>
      </c>
      <c r="K12" s="218"/>
      <c r="L12" s="161">
        <v>355568566340</v>
      </c>
      <c r="M12" s="218"/>
      <c r="N12" s="161">
        <v>181650</v>
      </c>
      <c r="O12" s="218"/>
      <c r="P12" s="161">
        <v>16</v>
      </c>
      <c r="Q12" s="218"/>
      <c r="R12" s="161">
        <f t="shared" si="1"/>
        <v>355568748006</v>
      </c>
      <c r="S12" s="215"/>
      <c r="T12" s="215"/>
      <c r="U12" s="215"/>
      <c r="V12" s="215"/>
      <c r="W12" s="215"/>
      <c r="X12" s="215"/>
      <c r="Y12" s="215"/>
    </row>
    <row r="13" spans="1:25" s="26" customFormat="1" ht="21.75" customHeight="1">
      <c r="A13" s="176" t="s">
        <v>89</v>
      </c>
      <c r="B13" s="176"/>
      <c r="C13" s="215"/>
      <c r="D13" s="161">
        <v>189050205959</v>
      </c>
      <c r="E13" s="218"/>
      <c r="F13" s="161">
        <v>267134666500</v>
      </c>
      <c r="G13" s="218"/>
      <c r="H13" s="161">
        <v>0</v>
      </c>
      <c r="I13" s="218"/>
      <c r="J13" s="242">
        <f t="shared" si="0"/>
        <v>456184872459</v>
      </c>
      <c r="K13" s="218"/>
      <c r="L13" s="161">
        <v>972757748532</v>
      </c>
      <c r="M13" s="218"/>
      <c r="N13" s="161">
        <v>566372543244</v>
      </c>
      <c r="O13" s="218"/>
      <c r="P13" s="161">
        <v>86153580600</v>
      </c>
      <c r="Q13" s="218"/>
      <c r="R13" s="161">
        <f t="shared" si="1"/>
        <v>1625283872376</v>
      </c>
      <c r="S13" s="215"/>
      <c r="T13" s="215"/>
      <c r="U13" s="215"/>
      <c r="V13" s="215"/>
      <c r="W13" s="215"/>
      <c r="X13" s="215"/>
      <c r="Y13" s="215"/>
    </row>
    <row r="14" spans="1:25" s="26" customFormat="1" ht="21.75" customHeight="1">
      <c r="A14" s="176" t="s">
        <v>86</v>
      </c>
      <c r="B14" s="176"/>
      <c r="C14" s="215"/>
      <c r="D14" s="161">
        <v>35925561000</v>
      </c>
      <c r="E14" s="218"/>
      <c r="F14" s="161">
        <v>0</v>
      </c>
      <c r="G14" s="218"/>
      <c r="H14" s="161">
        <v>0</v>
      </c>
      <c r="I14" s="218"/>
      <c r="J14" s="242">
        <f t="shared" si="0"/>
        <v>35925561000</v>
      </c>
      <c r="K14" s="218"/>
      <c r="L14" s="161">
        <v>186485847059</v>
      </c>
      <c r="M14" s="218"/>
      <c r="N14" s="161">
        <v>-5089231224</v>
      </c>
      <c r="O14" s="218"/>
      <c r="P14" s="161">
        <v>0</v>
      </c>
      <c r="Q14" s="218"/>
      <c r="R14" s="161">
        <f t="shared" si="1"/>
        <v>181396615835</v>
      </c>
      <c r="S14" s="215"/>
      <c r="T14" s="215"/>
      <c r="U14" s="215"/>
      <c r="V14" s="215"/>
      <c r="W14" s="215"/>
      <c r="X14" s="215"/>
      <c r="Y14" s="215"/>
    </row>
    <row r="15" spans="1:25" s="26" customFormat="1" ht="21.75" customHeight="1">
      <c r="A15" s="176" t="s">
        <v>84</v>
      </c>
      <c r="B15" s="176"/>
      <c r="C15" s="215"/>
      <c r="D15" s="161">
        <v>12243256327</v>
      </c>
      <c r="E15" s="218"/>
      <c r="F15" s="161">
        <v>-8799492372</v>
      </c>
      <c r="G15" s="218"/>
      <c r="H15" s="161">
        <v>0</v>
      </c>
      <c r="I15" s="218"/>
      <c r="J15" s="242">
        <f t="shared" si="0"/>
        <v>3443763955</v>
      </c>
      <c r="K15" s="218"/>
      <c r="L15" s="161">
        <v>60531855685</v>
      </c>
      <c r="M15" s="218"/>
      <c r="N15" s="161">
        <v>3925447307</v>
      </c>
      <c r="O15" s="218"/>
      <c r="P15" s="161">
        <v>0</v>
      </c>
      <c r="Q15" s="218"/>
      <c r="R15" s="161">
        <f t="shared" si="1"/>
        <v>64457302992</v>
      </c>
      <c r="S15" s="215"/>
      <c r="T15" s="215"/>
      <c r="U15" s="215"/>
      <c r="V15" s="215"/>
      <c r="W15" s="215"/>
      <c r="X15" s="215"/>
      <c r="Y15" s="215"/>
    </row>
    <row r="16" spans="1:25" s="26" customFormat="1" ht="21.75" customHeight="1">
      <c r="A16" s="176" t="s">
        <v>81</v>
      </c>
      <c r="B16" s="176"/>
      <c r="C16" s="215"/>
      <c r="D16" s="161">
        <v>48521915557</v>
      </c>
      <c r="E16" s="218"/>
      <c r="F16" s="161">
        <v>-46968259503</v>
      </c>
      <c r="G16" s="218"/>
      <c r="H16" s="161">
        <v>0</v>
      </c>
      <c r="I16" s="218"/>
      <c r="J16" s="242">
        <f t="shared" si="0"/>
        <v>1553656054</v>
      </c>
      <c r="K16" s="218"/>
      <c r="L16" s="161">
        <v>239897092053</v>
      </c>
      <c r="M16" s="218"/>
      <c r="N16" s="161">
        <v>-91067473140</v>
      </c>
      <c r="O16" s="218"/>
      <c r="P16" s="161">
        <v>0</v>
      </c>
      <c r="Q16" s="218"/>
      <c r="R16" s="161">
        <f t="shared" si="1"/>
        <v>148829618913</v>
      </c>
      <c r="S16" s="215"/>
      <c r="T16" s="215"/>
      <c r="U16" s="215"/>
      <c r="V16" s="215"/>
      <c r="W16" s="215"/>
      <c r="X16" s="215"/>
      <c r="Y16" s="215"/>
    </row>
    <row r="17" spans="1:25" s="26" customFormat="1" ht="21.75" customHeight="1">
      <c r="A17" s="176" t="s">
        <v>78</v>
      </c>
      <c r="B17" s="176"/>
      <c r="C17" s="215"/>
      <c r="D17" s="161">
        <v>68091976259</v>
      </c>
      <c r="E17" s="218"/>
      <c r="F17" s="161">
        <v>0</v>
      </c>
      <c r="G17" s="218"/>
      <c r="H17" s="161">
        <v>0</v>
      </c>
      <c r="I17" s="218"/>
      <c r="J17" s="242">
        <f t="shared" si="0"/>
        <v>68091976259</v>
      </c>
      <c r="K17" s="218"/>
      <c r="L17" s="161">
        <v>337821789786</v>
      </c>
      <c r="M17" s="218"/>
      <c r="N17" s="161">
        <v>0</v>
      </c>
      <c r="O17" s="218"/>
      <c r="P17" s="161">
        <v>0</v>
      </c>
      <c r="Q17" s="218"/>
      <c r="R17" s="161">
        <f t="shared" si="1"/>
        <v>337821789786</v>
      </c>
      <c r="S17" s="215"/>
      <c r="T17" s="215"/>
      <c r="U17" s="215"/>
      <c r="V17" s="215"/>
      <c r="W17" s="215"/>
      <c r="X17" s="215"/>
      <c r="Y17" s="215"/>
    </row>
    <row r="18" spans="1:25" s="26" customFormat="1" ht="21.75" customHeight="1">
      <c r="A18" s="176" t="s">
        <v>75</v>
      </c>
      <c r="B18" s="176"/>
      <c r="C18" s="215"/>
      <c r="D18" s="161">
        <v>39988987659</v>
      </c>
      <c r="E18" s="218"/>
      <c r="F18" s="161">
        <v>0</v>
      </c>
      <c r="G18" s="218"/>
      <c r="H18" s="161">
        <v>0</v>
      </c>
      <c r="I18" s="218"/>
      <c r="J18" s="242">
        <f t="shared" si="0"/>
        <v>39988987659</v>
      </c>
      <c r="K18" s="218"/>
      <c r="L18" s="161">
        <v>197166274214</v>
      </c>
      <c r="M18" s="218"/>
      <c r="N18" s="161">
        <v>0</v>
      </c>
      <c r="O18" s="218"/>
      <c r="P18" s="161">
        <v>0</v>
      </c>
      <c r="Q18" s="218"/>
      <c r="R18" s="161">
        <f t="shared" si="1"/>
        <v>197166274214</v>
      </c>
      <c r="S18" s="215"/>
      <c r="T18" s="215"/>
      <c r="U18" s="215"/>
      <c r="V18" s="215"/>
      <c r="W18" s="215"/>
      <c r="X18" s="215"/>
      <c r="Y18" s="215"/>
    </row>
    <row r="19" spans="1:25" s="26" customFormat="1" ht="21.75" customHeight="1">
      <c r="A19" s="176" t="s">
        <v>73</v>
      </c>
      <c r="B19" s="176"/>
      <c r="C19" s="215"/>
      <c r="D19" s="161">
        <v>0</v>
      </c>
      <c r="E19" s="218"/>
      <c r="F19" s="161">
        <v>215039489</v>
      </c>
      <c r="G19" s="218"/>
      <c r="H19" s="161">
        <v>0</v>
      </c>
      <c r="I19" s="218"/>
      <c r="J19" s="242">
        <f t="shared" si="0"/>
        <v>215039489</v>
      </c>
      <c r="K19" s="218"/>
      <c r="L19" s="161">
        <v>0</v>
      </c>
      <c r="M19" s="218"/>
      <c r="N19" s="161">
        <v>989835484</v>
      </c>
      <c r="O19" s="218"/>
      <c r="P19" s="161">
        <v>0</v>
      </c>
      <c r="Q19" s="218"/>
      <c r="R19" s="161">
        <f t="shared" si="1"/>
        <v>989835484</v>
      </c>
      <c r="S19" s="215"/>
      <c r="T19" s="215"/>
      <c r="U19" s="215"/>
      <c r="V19" s="215"/>
      <c r="W19" s="215"/>
      <c r="X19" s="215"/>
      <c r="Y19" s="215"/>
    </row>
    <row r="20" spans="1:25" s="26" customFormat="1" ht="21.75" customHeight="1">
      <c r="A20" s="180" t="s">
        <v>70</v>
      </c>
      <c r="B20" s="180"/>
      <c r="C20" s="215"/>
      <c r="D20" s="162">
        <v>0</v>
      </c>
      <c r="E20" s="218"/>
      <c r="F20" s="162">
        <v>101845936345</v>
      </c>
      <c r="G20" s="218"/>
      <c r="H20" s="162">
        <v>0</v>
      </c>
      <c r="I20" s="218"/>
      <c r="J20" s="242">
        <f>D20+F20+H20</f>
        <v>101845936345</v>
      </c>
      <c r="K20" s="218"/>
      <c r="L20" s="162">
        <v>0</v>
      </c>
      <c r="M20" s="218"/>
      <c r="N20" s="162">
        <v>509229681727</v>
      </c>
      <c r="O20" s="218"/>
      <c r="P20" s="162">
        <v>0</v>
      </c>
      <c r="Q20" s="218"/>
      <c r="R20" s="161">
        <f>L20+N20+P20</f>
        <v>509229681727</v>
      </c>
      <c r="S20" s="215"/>
      <c r="T20" s="215"/>
      <c r="U20" s="215"/>
      <c r="V20" s="215"/>
      <c r="W20" s="215"/>
      <c r="X20" s="215"/>
      <c r="Y20" s="215"/>
    </row>
    <row r="21" spans="1:25" s="26" customFormat="1" ht="21.75" customHeight="1">
      <c r="A21" s="235" t="s">
        <v>24</v>
      </c>
      <c r="B21" s="235"/>
      <c r="C21" s="215"/>
      <c r="D21" s="163">
        <f>SUM(D9:D20)</f>
        <v>466686727561</v>
      </c>
      <c r="E21" s="218"/>
      <c r="F21" s="163">
        <f>SUM(F9:F20)</f>
        <v>906923710508</v>
      </c>
      <c r="G21" s="218"/>
      <c r="H21" s="163">
        <f>SUM(H9:H20)</f>
        <v>5376650</v>
      </c>
      <c r="I21" s="218"/>
      <c r="J21" s="163">
        <f>SUM(J9:J20)</f>
        <v>1373615814719</v>
      </c>
      <c r="K21" s="218"/>
      <c r="L21" s="163">
        <f>SUM(L9:L20)</f>
        <v>2907098605864</v>
      </c>
      <c r="M21" s="218"/>
      <c r="N21" s="163">
        <f>SUM(N9:N20)</f>
        <v>3929658014088</v>
      </c>
      <c r="O21" s="218"/>
      <c r="P21" s="163">
        <f>SUM(P9:P20)</f>
        <v>319798864856</v>
      </c>
      <c r="Q21" s="218"/>
      <c r="R21" s="163">
        <f>SUM(R9:R20)</f>
        <v>7156555484808</v>
      </c>
      <c r="S21" s="215"/>
      <c r="T21" s="215"/>
      <c r="U21" s="215"/>
      <c r="V21" s="215"/>
      <c r="W21" s="215"/>
      <c r="X21" s="215"/>
      <c r="Y21" s="215"/>
    </row>
    <row r="22" spans="1:25" s="26" customFormat="1">
      <c r="A22" s="215"/>
      <c r="B22" s="215"/>
      <c r="C22" s="215"/>
      <c r="D22" s="215"/>
      <c r="E22" s="215"/>
      <c r="F22" s="215"/>
      <c r="G22" s="215"/>
      <c r="H22" s="215"/>
      <c r="I22" s="215"/>
      <c r="J22" s="215"/>
      <c r="K22" s="215"/>
      <c r="L22" s="215"/>
      <c r="M22" s="215"/>
      <c r="N22" s="215"/>
      <c r="O22" s="215"/>
      <c r="P22" s="215"/>
      <c r="Q22" s="215"/>
      <c r="R22" s="215"/>
      <c r="S22" s="215"/>
      <c r="T22" s="215"/>
      <c r="U22" s="215"/>
      <c r="V22" s="215"/>
      <c r="W22" s="215"/>
      <c r="X22" s="215"/>
      <c r="Y22" s="215"/>
    </row>
    <row r="23" spans="1:25" s="26" customFormat="1">
      <c r="A23" s="215"/>
      <c r="B23" s="215"/>
      <c r="C23" s="215"/>
      <c r="D23" s="215"/>
      <c r="E23" s="215"/>
      <c r="F23" s="215"/>
      <c r="G23" s="215"/>
      <c r="H23" s="215"/>
      <c r="I23" s="215"/>
      <c r="J23" s="215"/>
      <c r="K23" s="215"/>
      <c r="L23" s="215"/>
      <c r="M23" s="215"/>
      <c r="N23" s="215"/>
      <c r="O23" s="215"/>
      <c r="P23" s="215"/>
      <c r="Q23" s="215"/>
      <c r="R23" s="215"/>
      <c r="S23" s="215"/>
      <c r="T23" s="215"/>
      <c r="U23" s="215"/>
      <c r="V23" s="215"/>
      <c r="W23" s="215"/>
      <c r="X23" s="215"/>
      <c r="Y23" s="215"/>
    </row>
    <row r="24" spans="1:25" s="26" customFormat="1">
      <c r="A24" s="215"/>
      <c r="B24" s="215"/>
      <c r="C24" s="215"/>
      <c r="D24" s="215"/>
      <c r="E24" s="215"/>
      <c r="F24" s="215"/>
      <c r="G24" s="215"/>
      <c r="H24" s="215"/>
      <c r="I24" s="215"/>
      <c r="J24" s="215"/>
      <c r="K24" s="215"/>
      <c r="L24" s="215"/>
      <c r="M24" s="215"/>
      <c r="N24" s="215"/>
      <c r="O24" s="215"/>
      <c r="P24" s="215"/>
      <c r="Q24" s="215"/>
      <c r="R24" s="215"/>
      <c r="S24" s="215"/>
      <c r="T24" s="215"/>
      <c r="U24" s="215"/>
      <c r="V24" s="215"/>
      <c r="W24" s="215"/>
      <c r="X24" s="215"/>
      <c r="Y24" s="215"/>
    </row>
    <row r="25" spans="1:25">
      <c r="A25" s="214"/>
      <c r="B25" s="214"/>
      <c r="C25" s="214"/>
      <c r="D25" s="214"/>
      <c r="E25" s="214"/>
      <c r="F25" s="214"/>
      <c r="G25" s="214"/>
      <c r="H25" s="214"/>
      <c r="I25" s="214"/>
      <c r="J25" s="214"/>
      <c r="K25" s="214"/>
      <c r="L25" s="214"/>
      <c r="M25" s="214"/>
      <c r="N25" s="214"/>
      <c r="O25" s="214"/>
      <c r="P25" s="214"/>
      <c r="Q25" s="214"/>
      <c r="R25" s="214"/>
      <c r="S25" s="214"/>
      <c r="T25" s="214"/>
      <c r="U25" s="214"/>
      <c r="V25" s="214"/>
      <c r="W25" s="214"/>
      <c r="X25" s="214"/>
      <c r="Y25" s="214"/>
    </row>
    <row r="26" spans="1:25">
      <c r="A26" s="214"/>
      <c r="B26" s="214"/>
      <c r="C26" s="214"/>
      <c r="D26" s="214"/>
      <c r="E26" s="214"/>
      <c r="F26" s="214"/>
      <c r="G26" s="214"/>
      <c r="H26" s="214"/>
      <c r="I26" s="214"/>
      <c r="J26" s="214"/>
      <c r="K26" s="214"/>
      <c r="L26" s="214"/>
      <c r="M26" s="214"/>
      <c r="N26" s="214"/>
      <c r="O26" s="214"/>
      <c r="P26" s="214"/>
      <c r="Q26" s="214"/>
      <c r="R26" s="214"/>
      <c r="S26" s="214"/>
      <c r="T26" s="214"/>
      <c r="U26" s="214"/>
      <c r="V26" s="214"/>
      <c r="W26" s="214"/>
      <c r="X26" s="214"/>
      <c r="Y26" s="214"/>
    </row>
    <row r="27" spans="1:25">
      <c r="A27" s="214"/>
      <c r="B27" s="214"/>
      <c r="C27" s="214"/>
      <c r="D27" s="214"/>
      <c r="E27" s="214"/>
      <c r="F27" s="214"/>
      <c r="G27" s="214"/>
      <c r="H27" s="214"/>
      <c r="I27" s="214"/>
      <c r="J27" s="214"/>
      <c r="K27" s="214"/>
      <c r="L27" s="214"/>
      <c r="M27" s="214"/>
      <c r="N27" s="214"/>
      <c r="O27" s="214"/>
      <c r="P27" s="214"/>
      <c r="Q27" s="214"/>
      <c r="R27" s="214"/>
      <c r="S27" s="214"/>
      <c r="T27" s="214"/>
      <c r="U27" s="214"/>
      <c r="V27" s="214"/>
      <c r="W27" s="214"/>
      <c r="X27" s="214"/>
      <c r="Y27" s="214"/>
    </row>
    <row r="28" spans="1:25">
      <c r="A28" s="214"/>
      <c r="B28" s="214"/>
      <c r="C28" s="214"/>
      <c r="D28" s="214"/>
      <c r="E28" s="214"/>
      <c r="F28" s="214"/>
      <c r="G28" s="214"/>
      <c r="H28" s="214"/>
      <c r="I28" s="214"/>
      <c r="J28" s="214"/>
      <c r="K28" s="214"/>
      <c r="L28" s="214"/>
      <c r="M28" s="214"/>
      <c r="N28" s="214"/>
      <c r="O28" s="214"/>
      <c r="P28" s="214"/>
      <c r="Q28" s="214"/>
      <c r="R28" s="214"/>
      <c r="S28" s="214"/>
      <c r="T28" s="214"/>
      <c r="U28" s="214"/>
      <c r="V28" s="214"/>
      <c r="W28" s="214"/>
      <c r="X28" s="214"/>
      <c r="Y28" s="214"/>
    </row>
    <row r="29" spans="1:25">
      <c r="A29" s="214"/>
      <c r="B29" s="214"/>
      <c r="C29" s="214"/>
      <c r="D29" s="214"/>
      <c r="E29" s="214"/>
      <c r="F29" s="214"/>
      <c r="G29" s="214"/>
      <c r="H29" s="214"/>
      <c r="I29" s="214"/>
      <c r="J29" s="214"/>
      <c r="K29" s="214"/>
      <c r="L29" s="214"/>
      <c r="M29" s="214"/>
      <c r="N29" s="214"/>
      <c r="O29" s="214"/>
      <c r="P29" s="214"/>
      <c r="Q29" s="214"/>
      <c r="R29" s="214"/>
      <c r="S29" s="214"/>
      <c r="T29" s="214"/>
      <c r="U29" s="214"/>
      <c r="V29" s="214"/>
      <c r="W29" s="214"/>
      <c r="X29" s="214"/>
      <c r="Y29" s="214"/>
    </row>
    <row r="30" spans="1:25">
      <c r="A30" s="214"/>
      <c r="B30" s="214"/>
      <c r="C30" s="214"/>
      <c r="D30" s="214"/>
      <c r="E30" s="214"/>
      <c r="F30" s="214"/>
      <c r="G30" s="214"/>
      <c r="H30" s="214"/>
      <c r="I30" s="214"/>
      <c r="J30" s="214"/>
      <c r="K30" s="214"/>
      <c r="L30" s="214"/>
      <c r="M30" s="214"/>
      <c r="N30" s="214"/>
      <c r="O30" s="214"/>
      <c r="P30" s="214"/>
      <c r="Q30" s="214"/>
      <c r="R30" s="214"/>
      <c r="S30" s="214"/>
      <c r="T30" s="214"/>
      <c r="U30" s="214"/>
      <c r="V30" s="214"/>
      <c r="W30" s="214"/>
      <c r="X30" s="214"/>
      <c r="Y30" s="214"/>
    </row>
    <row r="31" spans="1:25">
      <c r="A31" s="214"/>
      <c r="B31" s="214"/>
      <c r="C31" s="214"/>
      <c r="D31" s="214"/>
      <c r="E31" s="214"/>
      <c r="F31" s="214"/>
      <c r="G31" s="214"/>
      <c r="H31" s="214"/>
      <c r="I31" s="214"/>
      <c r="J31" s="214"/>
      <c r="K31" s="214"/>
      <c r="L31" s="214"/>
      <c r="M31" s="214"/>
      <c r="N31" s="214"/>
      <c r="O31" s="214"/>
      <c r="P31" s="214"/>
      <c r="Q31" s="214"/>
      <c r="R31" s="214"/>
      <c r="S31" s="214"/>
      <c r="T31" s="214"/>
      <c r="U31" s="214"/>
      <c r="V31" s="214"/>
      <c r="W31" s="214"/>
      <c r="X31" s="214"/>
      <c r="Y31" s="214"/>
    </row>
    <row r="32" spans="1:25">
      <c r="A32" s="214"/>
      <c r="B32" s="214"/>
      <c r="C32" s="214"/>
      <c r="D32" s="214"/>
      <c r="E32" s="214"/>
      <c r="F32" s="214"/>
      <c r="G32" s="214"/>
      <c r="H32" s="214"/>
      <c r="I32" s="214"/>
      <c r="J32" s="214"/>
      <c r="K32" s="214"/>
      <c r="L32" s="214"/>
      <c r="M32" s="214"/>
      <c r="N32" s="214"/>
      <c r="O32" s="214"/>
      <c r="P32" s="214"/>
      <c r="Q32" s="214"/>
      <c r="R32" s="214"/>
      <c r="S32" s="214"/>
      <c r="T32" s="214"/>
      <c r="U32" s="214"/>
      <c r="V32" s="214"/>
      <c r="W32" s="214"/>
      <c r="X32" s="214"/>
      <c r="Y32" s="214"/>
    </row>
    <row r="33" spans="1:25">
      <c r="A33" s="214"/>
      <c r="B33" s="214"/>
      <c r="C33" s="214"/>
      <c r="D33" s="214"/>
      <c r="E33" s="214"/>
      <c r="F33" s="214"/>
      <c r="G33" s="214"/>
      <c r="H33" s="214"/>
      <c r="I33" s="214"/>
      <c r="J33" s="214"/>
      <c r="K33" s="214"/>
      <c r="L33" s="214"/>
      <c r="M33" s="214"/>
      <c r="N33" s="214"/>
      <c r="O33" s="214"/>
      <c r="P33" s="214"/>
      <c r="Q33" s="214"/>
      <c r="R33" s="214"/>
      <c r="S33" s="214"/>
      <c r="T33" s="214"/>
      <c r="U33" s="214"/>
      <c r="V33" s="214"/>
      <c r="W33" s="214"/>
      <c r="X33" s="214"/>
      <c r="Y33" s="214"/>
    </row>
    <row r="34" spans="1:25">
      <c r="A34" s="214"/>
      <c r="B34" s="214"/>
      <c r="C34" s="214"/>
      <c r="D34" s="214"/>
      <c r="E34" s="214"/>
      <c r="F34" s="214"/>
      <c r="G34" s="214"/>
      <c r="H34" s="214"/>
      <c r="I34" s="214"/>
      <c r="J34" s="214"/>
      <c r="K34" s="214"/>
      <c r="L34" s="214"/>
      <c r="M34" s="214"/>
      <c r="N34" s="214"/>
      <c r="O34" s="214"/>
      <c r="P34" s="214"/>
      <c r="Q34" s="214"/>
      <c r="R34" s="214"/>
      <c r="S34" s="214"/>
      <c r="T34" s="214"/>
      <c r="U34" s="214"/>
      <c r="V34" s="214"/>
      <c r="W34" s="214"/>
      <c r="X34" s="214"/>
      <c r="Y34" s="214"/>
    </row>
    <row r="35" spans="1:25">
      <c r="A35" s="214"/>
      <c r="B35" s="214"/>
      <c r="C35" s="214"/>
      <c r="D35" s="214"/>
      <c r="E35" s="214"/>
      <c r="F35" s="214"/>
      <c r="G35" s="214"/>
      <c r="H35" s="214"/>
      <c r="I35" s="214"/>
      <c r="J35" s="214"/>
      <c r="K35" s="214"/>
      <c r="L35" s="214"/>
      <c r="M35" s="214"/>
      <c r="N35" s="214"/>
      <c r="O35" s="214"/>
      <c r="P35" s="214"/>
      <c r="Q35" s="214"/>
      <c r="R35" s="214"/>
      <c r="S35" s="214"/>
      <c r="T35" s="214"/>
      <c r="U35" s="214"/>
      <c r="V35" s="214"/>
      <c r="W35" s="214"/>
      <c r="X35" s="214"/>
      <c r="Y35" s="214"/>
    </row>
    <row r="36" spans="1:25">
      <c r="A36" s="214"/>
      <c r="B36" s="214"/>
      <c r="C36" s="214"/>
      <c r="D36" s="214"/>
      <c r="E36" s="214"/>
      <c r="F36" s="214"/>
      <c r="G36" s="214"/>
      <c r="H36" s="214"/>
      <c r="I36" s="214"/>
      <c r="J36" s="214"/>
      <c r="K36" s="214"/>
      <c r="L36" s="214"/>
      <c r="M36" s="214"/>
      <c r="N36" s="214"/>
      <c r="O36" s="214"/>
      <c r="P36" s="214"/>
      <c r="Q36" s="214"/>
      <c r="R36" s="214"/>
      <c r="S36" s="214"/>
      <c r="T36" s="214"/>
      <c r="U36" s="214"/>
      <c r="V36" s="214"/>
      <c r="W36" s="214"/>
      <c r="X36" s="214"/>
      <c r="Y36" s="214"/>
    </row>
    <row r="37" spans="1:25">
      <c r="A37" s="214"/>
      <c r="B37" s="214"/>
      <c r="C37" s="214"/>
      <c r="D37" s="214"/>
      <c r="E37" s="214"/>
      <c r="F37" s="214"/>
      <c r="G37" s="214"/>
      <c r="H37" s="214"/>
      <c r="I37" s="214"/>
      <c r="J37" s="214"/>
      <c r="K37" s="214"/>
      <c r="L37" s="214"/>
      <c r="M37" s="214"/>
      <c r="N37" s="214"/>
      <c r="O37" s="214"/>
      <c r="P37" s="214"/>
      <c r="Q37" s="214"/>
      <c r="R37" s="214"/>
      <c r="S37" s="214"/>
      <c r="T37" s="214"/>
      <c r="U37" s="214"/>
      <c r="V37" s="214"/>
      <c r="W37" s="214"/>
      <c r="X37" s="214"/>
      <c r="Y37" s="214"/>
    </row>
    <row r="38" spans="1:25">
      <c r="A38" s="214"/>
      <c r="B38" s="214"/>
      <c r="C38" s="214"/>
      <c r="D38" s="214"/>
      <c r="E38" s="214"/>
      <c r="F38" s="214"/>
      <c r="G38" s="214"/>
      <c r="H38" s="214"/>
      <c r="I38" s="214"/>
      <c r="J38" s="214"/>
      <c r="K38" s="214"/>
      <c r="L38" s="214"/>
      <c r="M38" s="214"/>
      <c r="N38" s="214"/>
      <c r="O38" s="214"/>
      <c r="P38" s="214"/>
      <c r="Q38" s="214"/>
      <c r="R38" s="214"/>
      <c r="S38" s="214"/>
      <c r="T38" s="214"/>
      <c r="U38" s="214"/>
      <c r="V38" s="214"/>
      <c r="W38" s="214"/>
      <c r="X38" s="214"/>
      <c r="Y38" s="214"/>
    </row>
    <row r="39" spans="1:25">
      <c r="A39" s="214"/>
      <c r="B39" s="214"/>
      <c r="C39" s="214"/>
      <c r="D39" s="214"/>
      <c r="E39" s="214"/>
      <c r="F39" s="214"/>
      <c r="G39" s="214"/>
      <c r="H39" s="214"/>
      <c r="I39" s="214"/>
      <c r="J39" s="214"/>
      <c r="K39" s="214"/>
      <c r="L39" s="214"/>
      <c r="M39" s="214"/>
      <c r="N39" s="214"/>
      <c r="O39" s="214"/>
      <c r="P39" s="214"/>
      <c r="Q39" s="214"/>
      <c r="R39" s="214"/>
      <c r="S39" s="214"/>
      <c r="T39" s="214"/>
      <c r="U39" s="214"/>
      <c r="V39" s="214"/>
      <c r="W39" s="214"/>
      <c r="X39" s="214"/>
      <c r="Y39" s="214"/>
    </row>
    <row r="40" spans="1:25">
      <c r="A40" s="214"/>
      <c r="B40" s="214"/>
      <c r="C40" s="214"/>
      <c r="D40" s="214"/>
      <c r="E40" s="214"/>
      <c r="F40" s="214"/>
      <c r="G40" s="214"/>
      <c r="H40" s="214"/>
      <c r="I40" s="214"/>
      <c r="J40" s="214"/>
      <c r="K40" s="214"/>
      <c r="L40" s="214"/>
      <c r="M40" s="214"/>
      <c r="N40" s="214"/>
      <c r="O40" s="214"/>
      <c r="P40" s="214"/>
      <c r="Q40" s="214"/>
      <c r="R40" s="214"/>
      <c r="S40" s="214"/>
      <c r="T40" s="214"/>
      <c r="U40" s="214"/>
      <c r="V40" s="214"/>
      <c r="W40" s="214"/>
      <c r="X40" s="214"/>
      <c r="Y40" s="214"/>
    </row>
  </sheetData>
  <mergeCells count="20">
    <mergeCell ref="A18:B18"/>
    <mergeCell ref="A19:B19"/>
    <mergeCell ref="A20:B20"/>
    <mergeCell ref="A21:B21"/>
    <mergeCell ref="A13:B13"/>
    <mergeCell ref="A14:B14"/>
    <mergeCell ref="A15:B15"/>
    <mergeCell ref="A16:B16"/>
    <mergeCell ref="A17:B17"/>
    <mergeCell ref="A8:B8"/>
    <mergeCell ref="A9:B9"/>
    <mergeCell ref="A10:B10"/>
    <mergeCell ref="A11:B11"/>
    <mergeCell ref="A12:B12"/>
    <mergeCell ref="A1:R1"/>
    <mergeCell ref="A2:R2"/>
    <mergeCell ref="A3:R3"/>
    <mergeCell ref="B5:R5"/>
    <mergeCell ref="D6:J6"/>
    <mergeCell ref="L6:R6"/>
  </mergeCells>
  <pageMargins left="0.39" right="0.39" top="0.39" bottom="0.39" header="0" footer="0"/>
  <pageSetup scale="66" fitToHeight="0" orientation="landscape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pageSetUpPr fitToPage="1"/>
  </sheetPr>
  <dimension ref="A1:Q23"/>
  <sheetViews>
    <sheetView rightToLeft="1" workbookViewId="0">
      <selection sqref="A1:Q1"/>
    </sheetView>
  </sheetViews>
  <sheetFormatPr defaultRowHeight="12.75"/>
  <cols>
    <col min="1" max="1" width="7.7109375" customWidth="1"/>
    <col min="2" max="2" width="5.140625" customWidth="1"/>
    <col min="3" max="3" width="1.28515625" customWidth="1"/>
    <col min="4" max="4" width="13" customWidth="1"/>
    <col min="5" max="5" width="1.28515625" customWidth="1"/>
    <col min="6" max="6" width="14.28515625" customWidth="1"/>
    <col min="7" max="7" width="1.28515625" customWidth="1"/>
    <col min="8" max="8" width="13" customWidth="1"/>
    <col min="9" max="9" width="1.28515625" customWidth="1"/>
    <col min="10" max="10" width="10.42578125" customWidth="1"/>
    <col min="11" max="11" width="9.140625" customWidth="1"/>
    <col min="12" max="12" width="1.28515625" customWidth="1"/>
    <col min="13" max="13" width="28.5703125" customWidth="1"/>
    <col min="14" max="14" width="1.28515625" customWidth="1"/>
    <col min="15" max="15" width="14.28515625" customWidth="1"/>
    <col min="16" max="16" width="1.28515625" customWidth="1"/>
    <col min="17" max="17" width="28.5703125" customWidth="1"/>
    <col min="18" max="18" width="0.28515625" customWidth="1"/>
  </cols>
  <sheetData>
    <row r="1" spans="1:17" ht="29.1" customHeight="1">
      <c r="A1" s="168" t="s">
        <v>0</v>
      </c>
      <c r="B1" s="168"/>
      <c r="C1" s="168"/>
      <c r="D1" s="168"/>
      <c r="E1" s="168"/>
      <c r="F1" s="168"/>
      <c r="G1" s="168"/>
      <c r="H1" s="168"/>
      <c r="I1" s="168"/>
      <c r="J1" s="168"/>
      <c r="K1" s="168"/>
      <c r="L1" s="168"/>
      <c r="M1" s="168"/>
      <c r="N1" s="168"/>
      <c r="O1" s="168"/>
      <c r="P1" s="168"/>
      <c r="Q1" s="168"/>
    </row>
    <row r="2" spans="1:17" ht="21.75" customHeight="1">
      <c r="A2" s="168" t="s">
        <v>194</v>
      </c>
      <c r="B2" s="168"/>
      <c r="C2" s="168"/>
      <c r="D2" s="168"/>
      <c r="E2" s="168"/>
      <c r="F2" s="168"/>
      <c r="G2" s="168"/>
      <c r="H2" s="168"/>
      <c r="I2" s="168"/>
      <c r="J2" s="168"/>
      <c r="K2" s="168"/>
      <c r="L2" s="168"/>
      <c r="M2" s="168"/>
      <c r="N2" s="168"/>
      <c r="O2" s="168"/>
      <c r="P2" s="168"/>
      <c r="Q2" s="168"/>
    </row>
    <row r="3" spans="1:17" ht="21.75" customHeight="1">
      <c r="A3" s="168" t="s">
        <v>2</v>
      </c>
      <c r="B3" s="168"/>
      <c r="C3" s="168"/>
      <c r="D3" s="168"/>
      <c r="E3" s="168"/>
      <c r="F3" s="168"/>
      <c r="G3" s="168"/>
      <c r="H3" s="168"/>
      <c r="I3" s="168"/>
      <c r="J3" s="168"/>
      <c r="K3" s="168"/>
      <c r="L3" s="168"/>
      <c r="M3" s="168"/>
      <c r="N3" s="168"/>
      <c r="O3" s="168"/>
      <c r="P3" s="168"/>
      <c r="Q3" s="168"/>
    </row>
    <row r="4" spans="1:17" ht="14.45" customHeight="1"/>
    <row r="5" spans="1:17" ht="14.45" customHeight="1">
      <c r="A5" s="2" t="s">
        <v>230</v>
      </c>
      <c r="B5" s="171" t="s">
        <v>231</v>
      </c>
      <c r="C5" s="171"/>
      <c r="D5" s="171"/>
      <c r="E5" s="171"/>
      <c r="F5" s="171"/>
      <c r="G5" s="171"/>
      <c r="H5" s="171"/>
      <c r="I5" s="171"/>
      <c r="J5" s="171"/>
      <c r="K5" s="171"/>
      <c r="L5" s="171"/>
      <c r="M5" s="171"/>
      <c r="N5" s="171"/>
      <c r="O5" s="171"/>
      <c r="P5" s="171"/>
      <c r="Q5" s="171"/>
    </row>
    <row r="6" spans="1:17" ht="29.1" customHeight="1">
      <c r="M6" s="196" t="s">
        <v>232</v>
      </c>
      <c r="Q6" s="196" t="s">
        <v>233</v>
      </c>
    </row>
    <row r="7" spans="1:17" ht="14.45" customHeight="1">
      <c r="A7" s="172" t="s">
        <v>234</v>
      </c>
      <c r="B7" s="172"/>
      <c r="D7" s="3" t="s">
        <v>235</v>
      </c>
      <c r="F7" s="3" t="s">
        <v>236</v>
      </c>
      <c r="H7" s="3" t="s">
        <v>35</v>
      </c>
      <c r="J7" s="172" t="s">
        <v>237</v>
      </c>
      <c r="K7" s="172"/>
      <c r="M7" s="196"/>
      <c r="O7" s="3" t="s">
        <v>238</v>
      </c>
      <c r="Q7" s="196"/>
    </row>
    <row r="8" spans="1:17" ht="14.45" customHeight="1">
      <c r="A8" s="173" t="s">
        <v>239</v>
      </c>
      <c r="B8" s="200"/>
      <c r="D8" s="173" t="s">
        <v>240</v>
      </c>
      <c r="F8" s="5" t="s">
        <v>241</v>
      </c>
      <c r="H8" s="4"/>
      <c r="J8" s="4"/>
      <c r="K8" s="4"/>
      <c r="M8" s="4"/>
      <c r="O8" s="4"/>
      <c r="Q8" s="4"/>
    </row>
    <row r="9" spans="1:17" ht="14.45" customHeight="1">
      <c r="A9" s="172"/>
      <c r="B9" s="172"/>
      <c r="D9" s="172"/>
      <c r="F9" s="5" t="s">
        <v>242</v>
      </c>
    </row>
    <row r="10" spans="1:17" ht="14.45" customHeight="1">
      <c r="A10" s="173" t="s">
        <v>239</v>
      </c>
      <c r="B10" s="200"/>
      <c r="D10" s="173" t="s">
        <v>243</v>
      </c>
      <c r="F10" s="5" t="s">
        <v>241</v>
      </c>
    </row>
    <row r="11" spans="1:17" ht="14.45" customHeight="1">
      <c r="A11" s="172"/>
      <c r="B11" s="172"/>
      <c r="D11" s="172"/>
      <c r="F11" s="5" t="s">
        <v>244</v>
      </c>
    </row>
    <row r="12" spans="1:17" ht="65.45" customHeight="1">
      <c r="A12" s="197" t="s">
        <v>245</v>
      </c>
      <c r="B12" s="197"/>
      <c r="D12" s="19" t="s">
        <v>246</v>
      </c>
      <c r="F12" s="5" t="s">
        <v>247</v>
      </c>
    </row>
    <row r="13" spans="1:17" ht="14.45" customHeight="1">
      <c r="A13" s="197" t="s">
        <v>248</v>
      </c>
      <c r="B13" s="198"/>
      <c r="D13" s="197" t="s">
        <v>248</v>
      </c>
      <c r="F13" s="5" t="s">
        <v>249</v>
      </c>
    </row>
    <row r="14" spans="1:17" ht="14.45" customHeight="1">
      <c r="A14" s="199"/>
      <c r="B14" s="199"/>
      <c r="D14" s="199"/>
      <c r="F14" s="5" t="s">
        <v>250</v>
      </c>
    </row>
    <row r="15" spans="1:17" ht="14.45" customHeight="1">
      <c r="A15" s="199"/>
      <c r="B15" s="199"/>
      <c r="D15" s="199"/>
      <c r="F15" s="5" t="s">
        <v>251</v>
      </c>
    </row>
    <row r="16" spans="1:17" ht="14.45" customHeight="1">
      <c r="A16" s="196"/>
      <c r="B16" s="196"/>
      <c r="D16" s="196"/>
      <c r="F16" s="5" t="s">
        <v>252</v>
      </c>
    </row>
    <row r="17" spans="1:10" ht="14.45" customHeight="1">
      <c r="A17" s="4"/>
      <c r="B17" s="4"/>
      <c r="D17" s="4"/>
      <c r="F17" s="4"/>
    </row>
    <row r="18" spans="1:10" ht="14.45" customHeight="1">
      <c r="A18" s="172" t="s">
        <v>253</v>
      </c>
      <c r="B18" s="172"/>
      <c r="C18" s="172"/>
      <c r="D18" s="172"/>
      <c r="E18" s="172"/>
      <c r="F18" s="172"/>
      <c r="G18" s="172"/>
      <c r="H18" s="172"/>
      <c r="I18" s="172"/>
      <c r="J18" s="172"/>
    </row>
    <row r="19" spans="1:10" ht="14.45" customHeight="1">
      <c r="A19" s="4"/>
      <c r="B19" s="4"/>
      <c r="C19" s="4"/>
      <c r="D19" s="4"/>
      <c r="E19" s="4"/>
      <c r="F19" s="4"/>
      <c r="G19" s="4"/>
      <c r="H19" s="4"/>
      <c r="I19" s="4"/>
      <c r="J19" s="4"/>
    </row>
    <row r="20" spans="1:10" ht="14.45" customHeight="1"/>
    <row r="21" spans="1:10" ht="14.45" customHeight="1"/>
    <row r="22" spans="1:10" ht="14.45" customHeight="1"/>
    <row r="23" spans="1:10" ht="14.45" customHeight="1"/>
  </sheetData>
  <mergeCells count="16">
    <mergeCell ref="A13:B16"/>
    <mergeCell ref="D13:D16"/>
    <mergeCell ref="A18:J18"/>
    <mergeCell ref="A8:B9"/>
    <mergeCell ref="D8:D9"/>
    <mergeCell ref="A10:B11"/>
    <mergeCell ref="D10:D11"/>
    <mergeCell ref="A12:B12"/>
    <mergeCell ref="A1:Q1"/>
    <mergeCell ref="A2:Q2"/>
    <mergeCell ref="A3:Q3"/>
    <mergeCell ref="B5:Q5"/>
    <mergeCell ref="M6:M7"/>
    <mergeCell ref="Q6:Q7"/>
    <mergeCell ref="A7:B7"/>
    <mergeCell ref="J7:K7"/>
  </mergeCells>
  <pageMargins left="0.39" right="0.39" top="0.39" bottom="0.39" header="0" footer="0"/>
  <pageSetup paperSize="0" fitToHeight="0" orientation="landscape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pageSetUpPr fitToPage="1"/>
  </sheetPr>
  <dimension ref="A1:J139"/>
  <sheetViews>
    <sheetView rightToLeft="1" workbookViewId="0">
      <selection activeCell="A8" sqref="A8:D138"/>
    </sheetView>
  </sheetViews>
  <sheetFormatPr defaultRowHeight="12.75"/>
  <cols>
    <col min="1" max="1" width="5.140625" customWidth="1"/>
    <col min="2" max="2" width="40.28515625" customWidth="1"/>
    <col min="3" max="3" width="1.28515625" customWidth="1"/>
    <col min="4" max="4" width="19.42578125" customWidth="1"/>
    <col min="5" max="5" width="1.28515625" customWidth="1"/>
    <col min="6" max="6" width="20.7109375" customWidth="1"/>
    <col min="7" max="7" width="1.28515625" customWidth="1"/>
    <col min="8" max="8" width="19.42578125" customWidth="1"/>
    <col min="9" max="9" width="1.28515625" customWidth="1"/>
    <col min="10" max="10" width="19.42578125" customWidth="1"/>
    <col min="11" max="11" width="0.28515625" customWidth="1"/>
  </cols>
  <sheetData>
    <row r="1" spans="1:10" ht="29.1" customHeight="1">
      <c r="A1" s="168" t="s">
        <v>0</v>
      </c>
      <c r="B1" s="168"/>
      <c r="C1" s="168"/>
      <c r="D1" s="168"/>
      <c r="E1" s="168"/>
      <c r="F1" s="168"/>
      <c r="G1" s="168"/>
      <c r="H1" s="168"/>
      <c r="I1" s="168"/>
      <c r="J1" s="168"/>
    </row>
    <row r="2" spans="1:10" ht="21.75" customHeight="1">
      <c r="A2" s="168" t="s">
        <v>194</v>
      </c>
      <c r="B2" s="168"/>
      <c r="C2" s="168"/>
      <c r="D2" s="168"/>
      <c r="E2" s="168"/>
      <c r="F2" s="168"/>
      <c r="G2" s="168"/>
      <c r="H2" s="168"/>
      <c r="I2" s="168"/>
      <c r="J2" s="168"/>
    </row>
    <row r="3" spans="1:10" ht="21.75" customHeight="1">
      <c r="A3" s="168" t="s">
        <v>2</v>
      </c>
      <c r="B3" s="168"/>
      <c r="C3" s="168"/>
      <c r="D3" s="168"/>
      <c r="E3" s="168"/>
      <c r="F3" s="168"/>
      <c r="G3" s="168"/>
      <c r="H3" s="168"/>
      <c r="I3" s="168"/>
      <c r="J3" s="168"/>
    </row>
    <row r="4" spans="1:10" ht="14.45" customHeight="1"/>
    <row r="5" spans="1:10" ht="14.45" customHeight="1">
      <c r="A5" s="2" t="s">
        <v>254</v>
      </c>
      <c r="B5" s="171" t="s">
        <v>255</v>
      </c>
      <c r="C5" s="171"/>
      <c r="D5" s="171"/>
      <c r="E5" s="171"/>
      <c r="F5" s="171"/>
      <c r="G5" s="171"/>
      <c r="H5" s="171"/>
      <c r="I5" s="171"/>
      <c r="J5" s="171"/>
    </row>
    <row r="6" spans="1:10" ht="14.45" customHeight="1">
      <c r="D6" s="172" t="s">
        <v>213</v>
      </c>
      <c r="E6" s="172"/>
      <c r="F6" s="172"/>
      <c r="H6" s="172" t="s">
        <v>214</v>
      </c>
      <c r="I6" s="172"/>
      <c r="J6" s="172"/>
    </row>
    <row r="7" spans="1:10" ht="36.4" customHeight="1">
      <c r="A7" s="172" t="s">
        <v>256</v>
      </c>
      <c r="B7" s="172"/>
      <c r="D7" s="19" t="s">
        <v>257</v>
      </c>
      <c r="E7" s="4"/>
      <c r="F7" s="19" t="s">
        <v>258</v>
      </c>
      <c r="H7" s="19" t="s">
        <v>257</v>
      </c>
      <c r="I7" s="4"/>
      <c r="J7" s="19" t="s">
        <v>258</v>
      </c>
    </row>
    <row r="8" spans="1:10" ht="21.75" customHeight="1">
      <c r="A8" s="194"/>
      <c r="B8" s="194"/>
      <c r="D8" s="10"/>
      <c r="F8" s="11"/>
      <c r="H8" s="10">
        <v>4629452905</v>
      </c>
      <c r="J8" s="11"/>
    </row>
    <row r="9" spans="1:10" ht="21.75" customHeight="1">
      <c r="A9" s="194"/>
      <c r="B9" s="194"/>
      <c r="D9" s="10"/>
      <c r="F9" s="11"/>
      <c r="H9" s="10">
        <v>20638561595</v>
      </c>
      <c r="J9" s="11"/>
    </row>
    <row r="10" spans="1:10" ht="21.75" customHeight="1">
      <c r="A10" s="194"/>
      <c r="B10" s="194"/>
      <c r="D10" s="10"/>
      <c r="F10" s="11"/>
      <c r="H10" s="10">
        <v>16686575621</v>
      </c>
      <c r="J10" s="11"/>
    </row>
    <row r="11" spans="1:10" ht="21.75" customHeight="1">
      <c r="A11" s="194"/>
      <c r="B11" s="194"/>
      <c r="D11" s="10"/>
      <c r="F11" s="11"/>
      <c r="H11" s="10">
        <v>49397124832</v>
      </c>
      <c r="J11" s="11"/>
    </row>
    <row r="12" spans="1:10" ht="21.75" customHeight="1">
      <c r="A12" s="194"/>
      <c r="B12" s="194"/>
      <c r="D12" s="10"/>
      <c r="F12" s="11"/>
      <c r="H12" s="10">
        <v>34186582492</v>
      </c>
      <c r="J12" s="11"/>
    </row>
    <row r="13" spans="1:10" ht="21.75" customHeight="1">
      <c r="A13" s="194"/>
      <c r="B13" s="194"/>
      <c r="D13" s="10"/>
      <c r="F13" s="11"/>
      <c r="H13" s="10">
        <v>19690946847</v>
      </c>
      <c r="J13" s="11"/>
    </row>
    <row r="14" spans="1:10" ht="21.75" customHeight="1">
      <c r="A14" s="194"/>
      <c r="B14" s="194"/>
      <c r="D14" s="10"/>
      <c r="F14" s="11"/>
      <c r="H14" s="10">
        <v>17260438364</v>
      </c>
      <c r="J14" s="11"/>
    </row>
    <row r="15" spans="1:10" ht="21.75" customHeight="1">
      <c r="A15" s="194"/>
      <c r="B15" s="194"/>
      <c r="D15" s="10"/>
      <c r="F15" s="11"/>
      <c r="H15" s="10">
        <v>32136986297</v>
      </c>
      <c r="J15" s="11"/>
    </row>
    <row r="16" spans="1:10" ht="21.75" customHeight="1">
      <c r="A16" s="194"/>
      <c r="B16" s="194"/>
      <c r="D16" s="10"/>
      <c r="F16" s="11"/>
      <c r="H16" s="10">
        <v>46520547944</v>
      </c>
      <c r="J16" s="11"/>
    </row>
    <row r="17" spans="1:10" ht="21.75" customHeight="1">
      <c r="A17" s="194"/>
      <c r="B17" s="194"/>
      <c r="D17" s="10"/>
      <c r="F17" s="11"/>
      <c r="H17" s="10">
        <v>76176175685</v>
      </c>
      <c r="J17" s="11"/>
    </row>
    <row r="18" spans="1:10" ht="21.75" customHeight="1">
      <c r="A18" s="194"/>
      <c r="B18" s="194"/>
      <c r="D18" s="10"/>
      <c r="F18" s="11"/>
      <c r="H18" s="10">
        <v>5452739707</v>
      </c>
      <c r="J18" s="11"/>
    </row>
    <row r="19" spans="1:10" ht="21.75" customHeight="1">
      <c r="A19" s="194"/>
      <c r="B19" s="194"/>
      <c r="D19" s="10"/>
      <c r="F19" s="11"/>
      <c r="H19" s="10">
        <v>294019303422</v>
      </c>
      <c r="J19" s="11"/>
    </row>
    <row r="20" spans="1:10" ht="21.75" customHeight="1">
      <c r="A20" s="194"/>
      <c r="B20" s="194"/>
      <c r="D20" s="10"/>
      <c r="F20" s="11"/>
      <c r="H20" s="10">
        <v>180398330418</v>
      </c>
      <c r="J20" s="11"/>
    </row>
    <row r="21" spans="1:10" ht="21.75" customHeight="1">
      <c r="A21" s="194"/>
      <c r="B21" s="194"/>
      <c r="D21" s="10"/>
      <c r="F21" s="11"/>
      <c r="H21" s="10">
        <v>15926712319</v>
      </c>
      <c r="J21" s="11"/>
    </row>
    <row r="22" spans="1:10" ht="21.75" customHeight="1">
      <c r="A22" s="194"/>
      <c r="B22" s="194"/>
      <c r="D22" s="10"/>
      <c r="F22" s="11"/>
      <c r="H22" s="10">
        <v>28470677164</v>
      </c>
      <c r="J22" s="11"/>
    </row>
    <row r="23" spans="1:10" ht="21.75" customHeight="1">
      <c r="A23" s="194"/>
      <c r="B23" s="194"/>
      <c r="D23" s="10"/>
      <c r="F23" s="11"/>
      <c r="H23" s="10">
        <v>166290410981</v>
      </c>
      <c r="J23" s="11"/>
    </row>
    <row r="24" spans="1:10" ht="21.75" customHeight="1">
      <c r="A24" s="194"/>
      <c r="B24" s="194"/>
      <c r="D24" s="10"/>
      <c r="F24" s="11"/>
      <c r="H24" s="10">
        <v>5818684923</v>
      </c>
      <c r="J24" s="11"/>
    </row>
    <row r="25" spans="1:10" ht="21.75" customHeight="1">
      <c r="A25" s="194"/>
      <c r="B25" s="194"/>
      <c r="D25" s="10"/>
      <c r="F25" s="11"/>
      <c r="H25" s="10">
        <v>40777103257</v>
      </c>
      <c r="J25" s="11"/>
    </row>
    <row r="26" spans="1:10" ht="21.75" customHeight="1">
      <c r="A26" s="194"/>
      <c r="B26" s="194"/>
      <c r="D26" s="10"/>
      <c r="F26" s="11"/>
      <c r="H26" s="10">
        <v>23609449306</v>
      </c>
      <c r="J26" s="11"/>
    </row>
    <row r="27" spans="1:10" ht="21.75" customHeight="1">
      <c r="A27" s="194"/>
      <c r="B27" s="194"/>
      <c r="D27" s="10"/>
      <c r="F27" s="11"/>
      <c r="H27" s="10">
        <v>34866849314</v>
      </c>
      <c r="J27" s="11"/>
    </row>
    <row r="28" spans="1:10" ht="21.75" customHeight="1">
      <c r="A28" s="194"/>
      <c r="B28" s="194"/>
      <c r="D28" s="10"/>
      <c r="F28" s="11"/>
      <c r="H28" s="10">
        <v>47627397259</v>
      </c>
      <c r="J28" s="11"/>
    </row>
    <row r="29" spans="1:10" ht="21.75" customHeight="1">
      <c r="A29" s="194"/>
      <c r="B29" s="194"/>
      <c r="D29" s="10"/>
      <c r="F29" s="11"/>
      <c r="H29" s="10">
        <v>28635616441</v>
      </c>
      <c r="J29" s="11"/>
    </row>
    <row r="30" spans="1:10" ht="21.75" customHeight="1">
      <c r="A30" s="194"/>
      <c r="B30" s="194"/>
      <c r="D30" s="10"/>
      <c r="F30" s="11"/>
      <c r="H30" s="10">
        <v>50039145209</v>
      </c>
      <c r="J30" s="11"/>
    </row>
    <row r="31" spans="1:10" ht="21.75" customHeight="1">
      <c r="A31" s="194"/>
      <c r="B31" s="194"/>
      <c r="D31" s="10"/>
      <c r="F31" s="11"/>
      <c r="H31" s="10">
        <v>62453926031</v>
      </c>
      <c r="J31" s="11"/>
    </row>
    <row r="32" spans="1:10" ht="21.75" customHeight="1">
      <c r="A32" s="194"/>
      <c r="B32" s="194"/>
      <c r="D32" s="10"/>
      <c r="F32" s="11"/>
      <c r="H32" s="10">
        <v>1000500367955</v>
      </c>
      <c r="J32" s="11"/>
    </row>
    <row r="33" spans="1:10" ht="21.75" customHeight="1">
      <c r="A33" s="194"/>
      <c r="B33" s="194"/>
      <c r="D33" s="10"/>
      <c r="F33" s="11"/>
      <c r="H33" s="10">
        <v>90536986286</v>
      </c>
      <c r="J33" s="11"/>
    </row>
    <row r="34" spans="1:10" ht="21.75" customHeight="1">
      <c r="A34" s="194"/>
      <c r="B34" s="194"/>
      <c r="D34" s="10"/>
      <c r="F34" s="11"/>
      <c r="H34" s="10">
        <v>72060273966</v>
      </c>
      <c r="J34" s="11"/>
    </row>
    <row r="35" spans="1:10" ht="21.75" customHeight="1">
      <c r="A35" s="194"/>
      <c r="B35" s="194"/>
      <c r="D35" s="10"/>
      <c r="F35" s="11"/>
      <c r="H35" s="10">
        <v>71583561649</v>
      </c>
      <c r="J35" s="11"/>
    </row>
    <row r="36" spans="1:10" ht="21.75" customHeight="1">
      <c r="A36" s="194"/>
      <c r="B36" s="194"/>
      <c r="D36" s="10"/>
      <c r="F36" s="11"/>
      <c r="H36" s="10">
        <v>62197260270</v>
      </c>
      <c r="J36" s="11"/>
    </row>
    <row r="37" spans="1:10" ht="21.75" customHeight="1">
      <c r="A37" s="194"/>
      <c r="B37" s="194"/>
      <c r="D37" s="10"/>
      <c r="F37" s="11"/>
      <c r="H37" s="10">
        <v>89532947930</v>
      </c>
      <c r="J37" s="11"/>
    </row>
    <row r="38" spans="1:10" ht="21.75" customHeight="1">
      <c r="A38" s="194"/>
      <c r="B38" s="194"/>
      <c r="D38" s="10"/>
      <c r="F38" s="11"/>
      <c r="H38" s="10">
        <v>4397534236</v>
      </c>
      <c r="J38" s="11"/>
    </row>
    <row r="39" spans="1:10" ht="21.75" customHeight="1">
      <c r="A39" s="194"/>
      <c r="B39" s="194"/>
      <c r="D39" s="10"/>
      <c r="F39" s="11"/>
      <c r="H39" s="10">
        <v>46254459186</v>
      </c>
      <c r="J39" s="11"/>
    </row>
    <row r="40" spans="1:10" ht="21.75" customHeight="1">
      <c r="A40" s="194"/>
      <c r="B40" s="194"/>
      <c r="D40" s="10"/>
      <c r="F40" s="11"/>
      <c r="H40" s="10">
        <v>46254459186</v>
      </c>
      <c r="J40" s="11"/>
    </row>
    <row r="41" spans="1:10" ht="21.75" customHeight="1">
      <c r="A41" s="194"/>
      <c r="B41" s="194"/>
      <c r="D41" s="10"/>
      <c r="F41" s="11"/>
      <c r="H41" s="10">
        <v>46254459186</v>
      </c>
      <c r="J41" s="11"/>
    </row>
    <row r="42" spans="1:10" ht="21.75" customHeight="1">
      <c r="A42" s="194"/>
      <c r="B42" s="194"/>
      <c r="D42" s="10"/>
      <c r="F42" s="11"/>
      <c r="H42" s="10">
        <v>47561308502</v>
      </c>
      <c r="J42" s="11"/>
    </row>
    <row r="43" spans="1:10" ht="21.75" customHeight="1">
      <c r="A43" s="194"/>
      <c r="B43" s="194"/>
      <c r="D43" s="10"/>
      <c r="F43" s="11"/>
      <c r="H43" s="10">
        <v>127851719414</v>
      </c>
      <c r="J43" s="11"/>
    </row>
    <row r="44" spans="1:10" ht="21.75" customHeight="1">
      <c r="A44" s="194"/>
      <c r="B44" s="194"/>
      <c r="D44" s="10"/>
      <c r="F44" s="11"/>
      <c r="H44" s="10">
        <v>51950389363</v>
      </c>
      <c r="J44" s="11"/>
    </row>
    <row r="45" spans="1:10" ht="21.75" customHeight="1">
      <c r="A45" s="194"/>
      <c r="B45" s="194"/>
      <c r="D45" s="10"/>
      <c r="F45" s="11"/>
      <c r="H45" s="10">
        <v>3519306872</v>
      </c>
      <c r="J45" s="11"/>
    </row>
    <row r="46" spans="1:10" ht="21.75" customHeight="1">
      <c r="A46" s="194"/>
      <c r="B46" s="194"/>
      <c r="D46" s="10"/>
      <c r="F46" s="11"/>
      <c r="H46" s="10">
        <v>50690942466</v>
      </c>
      <c r="J46" s="11"/>
    </row>
    <row r="47" spans="1:10" ht="21.75" customHeight="1">
      <c r="A47" s="194"/>
      <c r="B47" s="194"/>
      <c r="D47" s="10"/>
      <c r="F47" s="11"/>
      <c r="H47" s="10">
        <v>15214904106</v>
      </c>
      <c r="J47" s="11"/>
    </row>
    <row r="48" spans="1:10" ht="21.75" customHeight="1">
      <c r="A48" s="194"/>
      <c r="B48" s="194"/>
      <c r="D48" s="10"/>
      <c r="F48" s="11"/>
      <c r="H48" s="10">
        <v>45461917788</v>
      </c>
      <c r="J48" s="11"/>
    </row>
    <row r="49" spans="1:10" ht="21.75" customHeight="1">
      <c r="A49" s="194"/>
      <c r="B49" s="194"/>
      <c r="D49" s="10"/>
      <c r="F49" s="11"/>
      <c r="H49" s="10">
        <v>120547925645</v>
      </c>
      <c r="J49" s="11"/>
    </row>
    <row r="50" spans="1:10" ht="21.75" customHeight="1">
      <c r="A50" s="194"/>
      <c r="B50" s="194"/>
      <c r="D50" s="10"/>
      <c r="F50" s="11"/>
      <c r="H50" s="10">
        <v>25058653119</v>
      </c>
      <c r="J50" s="11"/>
    </row>
    <row r="51" spans="1:10" ht="21.75" customHeight="1">
      <c r="A51" s="194"/>
      <c r="B51" s="194"/>
      <c r="D51" s="10"/>
      <c r="F51" s="11"/>
      <c r="H51" s="10">
        <v>27945205472</v>
      </c>
      <c r="J51" s="11"/>
    </row>
    <row r="52" spans="1:10" ht="21.75" customHeight="1">
      <c r="A52" s="194"/>
      <c r="B52" s="194"/>
      <c r="D52" s="10"/>
      <c r="F52" s="11"/>
      <c r="H52" s="10">
        <v>149846201705</v>
      </c>
      <c r="J52" s="11"/>
    </row>
    <row r="53" spans="1:10" ht="21.75" customHeight="1">
      <c r="A53" s="194"/>
      <c r="B53" s="194"/>
      <c r="D53" s="10"/>
      <c r="F53" s="11"/>
      <c r="H53" s="10">
        <v>11604438346</v>
      </c>
      <c r="J53" s="11"/>
    </row>
    <row r="54" spans="1:10" ht="21.75" customHeight="1">
      <c r="A54" s="194"/>
      <c r="B54" s="194"/>
      <c r="D54" s="10"/>
      <c r="F54" s="11"/>
      <c r="H54" s="10">
        <v>20694007572</v>
      </c>
      <c r="J54" s="11"/>
    </row>
    <row r="55" spans="1:10" ht="21.75" customHeight="1">
      <c r="A55" s="194"/>
      <c r="B55" s="194"/>
      <c r="D55" s="10"/>
      <c r="F55" s="11"/>
      <c r="H55" s="10">
        <v>21020098551</v>
      </c>
      <c r="J55" s="11"/>
    </row>
    <row r="56" spans="1:10" ht="21.75" customHeight="1">
      <c r="A56" s="194"/>
      <c r="B56" s="194"/>
      <c r="D56" s="10"/>
      <c r="F56" s="11"/>
      <c r="H56" s="10">
        <v>330479452789</v>
      </c>
      <c r="J56" s="11"/>
    </row>
    <row r="57" spans="1:10" ht="21.75" customHeight="1">
      <c r="A57" s="194"/>
      <c r="B57" s="194"/>
      <c r="D57" s="10"/>
      <c r="F57" s="11"/>
      <c r="H57" s="10">
        <v>345802066269</v>
      </c>
      <c r="J57" s="11"/>
    </row>
    <row r="58" spans="1:10" ht="21.75" customHeight="1">
      <c r="A58" s="194"/>
      <c r="B58" s="194"/>
      <c r="D58" s="10"/>
      <c r="F58" s="11"/>
      <c r="H58" s="10">
        <v>660958904578</v>
      </c>
      <c r="J58" s="11"/>
    </row>
    <row r="59" spans="1:10" ht="21.75" customHeight="1">
      <c r="A59" s="194"/>
      <c r="B59" s="194"/>
      <c r="D59" s="10"/>
      <c r="F59" s="11"/>
      <c r="H59" s="10">
        <v>191242991711</v>
      </c>
      <c r="J59" s="11"/>
    </row>
    <row r="60" spans="1:10" ht="21.75" customHeight="1">
      <c r="A60" s="194"/>
      <c r="B60" s="194"/>
      <c r="D60" s="10"/>
      <c r="F60" s="11"/>
      <c r="H60" s="10">
        <v>1183691260257</v>
      </c>
      <c r="J60" s="11"/>
    </row>
    <row r="61" spans="1:10" ht="21.75" customHeight="1">
      <c r="A61" s="194"/>
      <c r="B61" s="194"/>
      <c r="D61" s="10"/>
      <c r="F61" s="11"/>
      <c r="H61" s="10">
        <v>633728449288</v>
      </c>
      <c r="J61" s="11"/>
    </row>
    <row r="62" spans="1:10" ht="21.75" customHeight="1">
      <c r="A62" s="194"/>
      <c r="B62" s="194"/>
      <c r="D62" s="10"/>
      <c r="F62" s="11"/>
      <c r="H62" s="10">
        <v>102378015288</v>
      </c>
      <c r="J62" s="11"/>
    </row>
    <row r="63" spans="1:10" ht="21.75" customHeight="1">
      <c r="A63" s="194"/>
      <c r="B63" s="194"/>
      <c r="D63" s="10"/>
      <c r="F63" s="11"/>
      <c r="H63" s="10">
        <v>165857623432</v>
      </c>
      <c r="J63" s="11"/>
    </row>
    <row r="64" spans="1:10" ht="21.75" customHeight="1">
      <c r="A64" s="194"/>
      <c r="B64" s="194"/>
      <c r="D64" s="10"/>
      <c r="F64" s="11"/>
      <c r="H64" s="10">
        <v>26792670270</v>
      </c>
      <c r="J64" s="11"/>
    </row>
    <row r="65" spans="1:10" ht="21.75" customHeight="1">
      <c r="A65" s="194"/>
      <c r="B65" s="194"/>
      <c r="D65" s="10"/>
      <c r="F65" s="11"/>
      <c r="H65" s="10">
        <v>317495715266</v>
      </c>
      <c r="J65" s="11"/>
    </row>
    <row r="66" spans="1:10" ht="21.75" customHeight="1">
      <c r="A66" s="194"/>
      <c r="B66" s="194"/>
      <c r="D66" s="10"/>
      <c r="F66" s="11"/>
      <c r="H66" s="10">
        <v>51288154834</v>
      </c>
      <c r="J66" s="11"/>
    </row>
    <row r="67" spans="1:10" ht="21.75" customHeight="1">
      <c r="A67" s="194"/>
      <c r="B67" s="194"/>
      <c r="D67" s="10"/>
      <c r="F67" s="11"/>
      <c r="H67" s="10">
        <v>107692479970</v>
      </c>
      <c r="J67" s="11"/>
    </row>
    <row r="68" spans="1:10" ht="21.75" customHeight="1">
      <c r="A68" s="194"/>
      <c r="B68" s="194"/>
      <c r="D68" s="10"/>
      <c r="F68" s="11"/>
      <c r="H68" s="10">
        <v>12879653685</v>
      </c>
      <c r="J68" s="11"/>
    </row>
    <row r="69" spans="1:10" ht="21.75" customHeight="1">
      <c r="A69" s="194"/>
      <c r="B69" s="194"/>
      <c r="D69" s="10"/>
      <c r="F69" s="11"/>
      <c r="H69" s="10">
        <v>110790231885</v>
      </c>
      <c r="J69" s="11"/>
    </row>
    <row r="70" spans="1:10" ht="21.75" customHeight="1">
      <c r="A70" s="194"/>
      <c r="B70" s="194"/>
      <c r="D70" s="10"/>
      <c r="F70" s="11"/>
      <c r="H70" s="10">
        <v>5923925239</v>
      </c>
      <c r="J70" s="11"/>
    </row>
    <row r="71" spans="1:10" ht="21.75" customHeight="1">
      <c r="A71" s="194"/>
      <c r="B71" s="194"/>
      <c r="D71" s="10"/>
      <c r="F71" s="11"/>
      <c r="H71" s="10">
        <v>21303747934</v>
      </c>
      <c r="J71" s="11"/>
    </row>
    <row r="72" spans="1:10" ht="21.75" customHeight="1">
      <c r="A72" s="194"/>
      <c r="B72" s="194"/>
      <c r="D72" s="10"/>
      <c r="F72" s="11"/>
      <c r="H72" s="10">
        <v>59546465726</v>
      </c>
      <c r="J72" s="11"/>
    </row>
    <row r="73" spans="1:10" ht="21.75" customHeight="1">
      <c r="A73" s="194"/>
      <c r="B73" s="194"/>
      <c r="D73" s="10"/>
      <c r="F73" s="11"/>
      <c r="H73" s="10">
        <v>188563709570</v>
      </c>
      <c r="J73" s="11"/>
    </row>
    <row r="74" spans="1:10" ht="21.75" customHeight="1">
      <c r="A74" s="194"/>
      <c r="B74" s="194"/>
      <c r="D74" s="10"/>
      <c r="F74" s="11"/>
      <c r="H74" s="10">
        <v>15603763628</v>
      </c>
      <c r="J74" s="11"/>
    </row>
    <row r="75" spans="1:10" ht="21.75" customHeight="1">
      <c r="A75" s="194"/>
      <c r="B75" s="194"/>
      <c r="D75" s="10"/>
      <c r="F75" s="11"/>
      <c r="H75" s="10">
        <v>38082139177</v>
      </c>
      <c r="J75" s="11"/>
    </row>
    <row r="76" spans="1:10" ht="21.75" customHeight="1">
      <c r="A76" s="194"/>
      <c r="B76" s="194"/>
      <c r="D76" s="10"/>
      <c r="F76" s="11"/>
      <c r="H76" s="10">
        <v>101397378054</v>
      </c>
      <c r="J76" s="11"/>
    </row>
    <row r="77" spans="1:10" ht="21.75" customHeight="1">
      <c r="A77" s="194"/>
      <c r="B77" s="194"/>
      <c r="D77" s="10"/>
      <c r="F77" s="11"/>
      <c r="H77" s="10">
        <v>45967793968</v>
      </c>
      <c r="J77" s="11"/>
    </row>
    <row r="78" spans="1:10" ht="21.75" customHeight="1">
      <c r="A78" s="194"/>
      <c r="B78" s="194"/>
      <c r="D78" s="10"/>
      <c r="F78" s="11"/>
      <c r="H78" s="10">
        <v>28558304720</v>
      </c>
      <c r="J78" s="11"/>
    </row>
    <row r="79" spans="1:10" ht="21.75" customHeight="1">
      <c r="A79" s="194"/>
      <c r="B79" s="194"/>
      <c r="D79" s="10"/>
      <c r="F79" s="11"/>
      <c r="H79" s="10">
        <v>60258904106</v>
      </c>
      <c r="J79" s="11"/>
    </row>
    <row r="80" spans="1:10" ht="21.75" customHeight="1">
      <c r="A80" s="194"/>
      <c r="B80" s="194"/>
      <c r="D80" s="10"/>
      <c r="F80" s="11"/>
      <c r="H80" s="10">
        <v>130764986284</v>
      </c>
      <c r="J80" s="11"/>
    </row>
    <row r="81" spans="1:10" ht="21.75" customHeight="1">
      <c r="A81" s="194"/>
      <c r="B81" s="194"/>
      <c r="D81" s="10"/>
      <c r="F81" s="11"/>
      <c r="H81" s="10">
        <v>111481232847</v>
      </c>
      <c r="J81" s="11"/>
    </row>
    <row r="82" spans="1:10" ht="21.75" customHeight="1">
      <c r="A82" s="194"/>
      <c r="B82" s="194"/>
      <c r="D82" s="10"/>
      <c r="F82" s="11"/>
      <c r="H82" s="10">
        <v>36526587933</v>
      </c>
      <c r="J82" s="11"/>
    </row>
    <row r="83" spans="1:10" ht="21.75" customHeight="1">
      <c r="A83" s="194"/>
      <c r="B83" s="194"/>
      <c r="D83" s="10"/>
      <c r="F83" s="11"/>
      <c r="H83" s="10">
        <v>73356164330</v>
      </c>
      <c r="J83" s="11"/>
    </row>
    <row r="84" spans="1:10" ht="21.75" customHeight="1">
      <c r="A84" s="194"/>
      <c r="B84" s="194"/>
      <c r="D84" s="10"/>
      <c r="F84" s="11"/>
      <c r="H84" s="10">
        <v>466189203683</v>
      </c>
      <c r="J84" s="11"/>
    </row>
    <row r="85" spans="1:10" ht="21.75" customHeight="1">
      <c r="A85" s="194"/>
      <c r="B85" s="194"/>
      <c r="D85" s="10"/>
      <c r="F85" s="11"/>
      <c r="H85" s="10">
        <v>199901172580</v>
      </c>
      <c r="J85" s="11"/>
    </row>
    <row r="86" spans="1:10" ht="21.75" customHeight="1">
      <c r="A86" s="194"/>
      <c r="B86" s="194"/>
      <c r="D86" s="10"/>
      <c r="F86" s="11"/>
      <c r="H86" s="10">
        <v>249715032324</v>
      </c>
      <c r="J86" s="11"/>
    </row>
    <row r="87" spans="1:10" ht="21.75" customHeight="1">
      <c r="A87" s="194"/>
      <c r="B87" s="194"/>
      <c r="D87" s="10"/>
      <c r="F87" s="11"/>
      <c r="H87" s="10">
        <v>142688999724</v>
      </c>
      <c r="J87" s="11"/>
    </row>
    <row r="88" spans="1:10" ht="21.75" customHeight="1">
      <c r="A88" s="194"/>
      <c r="B88" s="194"/>
      <c r="D88" s="10"/>
      <c r="F88" s="11"/>
      <c r="H88" s="10">
        <v>112109588976</v>
      </c>
      <c r="J88" s="11"/>
    </row>
    <row r="89" spans="1:10" ht="21.75" customHeight="1">
      <c r="A89" s="194"/>
      <c r="B89" s="194"/>
      <c r="D89" s="10"/>
      <c r="F89" s="11"/>
      <c r="H89" s="10">
        <v>177731182981</v>
      </c>
      <c r="J89" s="11"/>
    </row>
    <row r="90" spans="1:10" ht="21.75" customHeight="1">
      <c r="A90" s="194"/>
      <c r="B90" s="194"/>
      <c r="D90" s="10"/>
      <c r="F90" s="11"/>
      <c r="H90" s="10">
        <v>131042462756</v>
      </c>
      <c r="J90" s="11"/>
    </row>
    <row r="91" spans="1:10" ht="21.75" customHeight="1">
      <c r="A91" s="194"/>
      <c r="B91" s="194"/>
      <c r="D91" s="10"/>
      <c r="F91" s="11"/>
      <c r="H91" s="10">
        <v>182518750650</v>
      </c>
      <c r="J91" s="11"/>
    </row>
    <row r="92" spans="1:10" ht="21.75" customHeight="1">
      <c r="A92" s="194"/>
      <c r="B92" s="194"/>
      <c r="D92" s="10"/>
      <c r="F92" s="11"/>
      <c r="H92" s="10">
        <v>129095890336</v>
      </c>
      <c r="J92" s="11"/>
    </row>
    <row r="93" spans="1:10" ht="21.75" customHeight="1">
      <c r="A93" s="194"/>
      <c r="B93" s="194"/>
      <c r="D93" s="10"/>
      <c r="F93" s="11"/>
      <c r="H93" s="10">
        <v>33904109550</v>
      </c>
      <c r="J93" s="11"/>
    </row>
    <row r="94" spans="1:10" ht="21.75" customHeight="1">
      <c r="A94" s="194"/>
      <c r="B94" s="194"/>
      <c r="D94" s="10"/>
      <c r="F94" s="11"/>
      <c r="H94" s="10">
        <v>28479452022</v>
      </c>
      <c r="J94" s="11"/>
    </row>
    <row r="95" spans="1:10" ht="21.75" customHeight="1">
      <c r="A95" s="194"/>
      <c r="B95" s="194"/>
      <c r="D95" s="10"/>
      <c r="F95" s="11"/>
      <c r="H95" s="10">
        <v>47540342429</v>
      </c>
      <c r="J95" s="11"/>
    </row>
    <row r="96" spans="1:10" ht="21.75" customHeight="1">
      <c r="A96" s="194"/>
      <c r="B96" s="194"/>
      <c r="D96" s="10"/>
      <c r="F96" s="11"/>
      <c r="H96" s="10">
        <v>8229205448</v>
      </c>
      <c r="J96" s="11"/>
    </row>
    <row r="97" spans="1:10" ht="21.75" customHeight="1">
      <c r="A97" s="194"/>
      <c r="B97" s="194"/>
      <c r="D97" s="10"/>
      <c r="F97" s="11"/>
      <c r="H97" s="10">
        <v>24267476704</v>
      </c>
      <c r="J97" s="11"/>
    </row>
    <row r="98" spans="1:10" ht="21.75" customHeight="1">
      <c r="A98" s="194"/>
      <c r="B98" s="194"/>
      <c r="D98" s="10"/>
      <c r="F98" s="11"/>
      <c r="H98" s="10">
        <v>153757556380</v>
      </c>
      <c r="J98" s="11"/>
    </row>
    <row r="99" spans="1:10" ht="21.75" customHeight="1">
      <c r="A99" s="194"/>
      <c r="B99" s="194"/>
      <c r="D99" s="10"/>
      <c r="F99" s="11"/>
      <c r="H99" s="10">
        <v>14465753408</v>
      </c>
      <c r="J99" s="11"/>
    </row>
    <row r="100" spans="1:10" ht="21.75" customHeight="1">
      <c r="A100" s="194"/>
      <c r="B100" s="194"/>
      <c r="D100" s="10"/>
      <c r="F100" s="11"/>
      <c r="H100" s="10">
        <v>63466404657</v>
      </c>
      <c r="J100" s="11"/>
    </row>
    <row r="101" spans="1:10" ht="21.75" customHeight="1">
      <c r="A101" s="194"/>
      <c r="B101" s="194"/>
      <c r="D101" s="10"/>
      <c r="F101" s="11"/>
      <c r="H101" s="10">
        <v>55205835578</v>
      </c>
      <c r="J101" s="11"/>
    </row>
    <row r="102" spans="1:10" ht="21.75" customHeight="1">
      <c r="A102" s="194"/>
      <c r="B102" s="194"/>
      <c r="D102" s="10"/>
      <c r="F102" s="11"/>
      <c r="H102" s="10">
        <v>24410958876</v>
      </c>
      <c r="J102" s="11"/>
    </row>
    <row r="103" spans="1:10" ht="21.75" customHeight="1">
      <c r="A103" s="194"/>
      <c r="B103" s="194"/>
      <c r="D103" s="10"/>
      <c r="F103" s="11"/>
      <c r="H103" s="10">
        <v>27575342434</v>
      </c>
      <c r="J103" s="11"/>
    </row>
    <row r="104" spans="1:10" ht="21.75" customHeight="1">
      <c r="A104" s="194"/>
      <c r="B104" s="194"/>
      <c r="D104" s="10"/>
      <c r="F104" s="11"/>
      <c r="H104" s="10">
        <v>78478412022</v>
      </c>
      <c r="J104" s="11"/>
    </row>
    <row r="105" spans="1:10" ht="21.75" customHeight="1">
      <c r="A105" s="194"/>
      <c r="B105" s="194"/>
      <c r="D105" s="10"/>
      <c r="F105" s="11"/>
      <c r="H105" s="10">
        <v>13561643800</v>
      </c>
      <c r="J105" s="11"/>
    </row>
    <row r="106" spans="1:10" ht="21.75" customHeight="1">
      <c r="A106" s="194"/>
      <c r="B106" s="194"/>
      <c r="D106" s="10"/>
      <c r="F106" s="11"/>
      <c r="H106" s="10">
        <v>66826518876</v>
      </c>
      <c r="J106" s="11"/>
    </row>
    <row r="107" spans="1:10" ht="21.75" customHeight="1">
      <c r="A107" s="194"/>
      <c r="B107" s="194"/>
      <c r="D107" s="10"/>
      <c r="F107" s="11"/>
      <c r="H107" s="10">
        <v>84986301366</v>
      </c>
      <c r="J107" s="11"/>
    </row>
    <row r="108" spans="1:10" ht="21.75" customHeight="1">
      <c r="A108" s="194"/>
      <c r="B108" s="194"/>
      <c r="D108" s="10"/>
      <c r="F108" s="11"/>
      <c r="H108" s="10">
        <v>21225085533</v>
      </c>
      <c r="J108" s="11"/>
    </row>
    <row r="109" spans="1:10" ht="21.75" customHeight="1">
      <c r="A109" s="194"/>
      <c r="B109" s="194"/>
      <c r="D109" s="10"/>
      <c r="F109" s="11"/>
      <c r="H109" s="10">
        <v>16183561640</v>
      </c>
      <c r="J109" s="11"/>
    </row>
    <row r="110" spans="1:10" ht="21.75" customHeight="1">
      <c r="A110" s="194"/>
      <c r="B110" s="194"/>
      <c r="D110" s="10"/>
      <c r="F110" s="11"/>
      <c r="H110" s="10">
        <v>16637728428</v>
      </c>
      <c r="J110" s="11"/>
    </row>
    <row r="111" spans="1:10" ht="21.75" customHeight="1">
      <c r="A111" s="194"/>
      <c r="B111" s="194"/>
      <c r="D111" s="10"/>
      <c r="F111" s="11"/>
      <c r="H111" s="10">
        <v>15900358345</v>
      </c>
      <c r="J111" s="11"/>
    </row>
    <row r="112" spans="1:10" ht="21.75" customHeight="1">
      <c r="A112" s="194"/>
      <c r="B112" s="194"/>
      <c r="D112" s="10"/>
      <c r="F112" s="11"/>
      <c r="H112" s="10">
        <v>41145810384</v>
      </c>
      <c r="J112" s="11"/>
    </row>
    <row r="113" spans="1:10" ht="21.75" customHeight="1">
      <c r="A113" s="194"/>
      <c r="B113" s="194"/>
      <c r="D113" s="10"/>
      <c r="F113" s="11"/>
      <c r="H113" s="10">
        <v>16238413971</v>
      </c>
      <c r="J113" s="11"/>
    </row>
    <row r="114" spans="1:10" ht="21.75" customHeight="1">
      <c r="A114" s="194"/>
      <c r="B114" s="194"/>
      <c r="D114" s="10"/>
      <c r="F114" s="11"/>
      <c r="H114" s="10">
        <v>65095890408</v>
      </c>
      <c r="J114" s="11"/>
    </row>
    <row r="115" spans="1:10" ht="21.75" customHeight="1">
      <c r="A115" s="194"/>
      <c r="B115" s="194"/>
      <c r="D115" s="10"/>
      <c r="F115" s="11"/>
      <c r="H115" s="10">
        <v>32547945204</v>
      </c>
      <c r="J115" s="11"/>
    </row>
    <row r="116" spans="1:10" ht="21.75" customHeight="1">
      <c r="A116" s="194"/>
      <c r="B116" s="194"/>
      <c r="D116" s="10"/>
      <c r="F116" s="11"/>
      <c r="H116" s="10">
        <v>12971690604</v>
      </c>
      <c r="J116" s="11"/>
    </row>
    <row r="117" spans="1:10" ht="21.75" customHeight="1">
      <c r="A117" s="194"/>
      <c r="B117" s="194"/>
      <c r="D117" s="10"/>
      <c r="F117" s="11"/>
      <c r="H117" s="10">
        <v>109142373672</v>
      </c>
      <c r="J117" s="11"/>
    </row>
    <row r="118" spans="1:10" ht="21.75" customHeight="1">
      <c r="A118" s="194"/>
      <c r="B118" s="194"/>
      <c r="D118" s="10"/>
      <c r="F118" s="11"/>
      <c r="H118" s="10">
        <v>31643835615</v>
      </c>
      <c r="J118" s="11"/>
    </row>
    <row r="119" spans="1:10" ht="21.75" customHeight="1">
      <c r="A119" s="194"/>
      <c r="B119" s="194"/>
      <c r="D119" s="10"/>
      <c r="F119" s="11"/>
      <c r="H119" s="10">
        <v>31643835615</v>
      </c>
      <c r="J119" s="11"/>
    </row>
    <row r="120" spans="1:10" ht="21.75" customHeight="1">
      <c r="A120" s="194"/>
      <c r="B120" s="194"/>
      <c r="D120" s="10"/>
      <c r="F120" s="11"/>
      <c r="H120" s="10">
        <v>39923761640</v>
      </c>
      <c r="J120" s="11"/>
    </row>
    <row r="121" spans="1:10" ht="21.75" customHeight="1">
      <c r="A121" s="194"/>
      <c r="B121" s="194"/>
      <c r="D121" s="10"/>
      <c r="F121" s="11"/>
      <c r="H121" s="10">
        <v>103076630125</v>
      </c>
      <c r="J121" s="11"/>
    </row>
    <row r="122" spans="1:10" ht="21.75" customHeight="1">
      <c r="A122" s="194"/>
      <c r="B122" s="194"/>
      <c r="D122" s="10"/>
      <c r="F122" s="11"/>
      <c r="H122" s="10">
        <v>30739726026</v>
      </c>
      <c r="J122" s="11"/>
    </row>
    <row r="123" spans="1:10" ht="21.75" customHeight="1">
      <c r="A123" s="194"/>
      <c r="B123" s="194"/>
      <c r="D123" s="10"/>
      <c r="F123" s="11"/>
      <c r="H123" s="10">
        <v>30739726026</v>
      </c>
      <c r="J123" s="11"/>
    </row>
    <row r="124" spans="1:10" ht="21.75" customHeight="1">
      <c r="A124" s="194"/>
      <c r="B124" s="194"/>
      <c r="D124" s="10"/>
      <c r="F124" s="11"/>
      <c r="H124" s="10">
        <v>17079299152</v>
      </c>
      <c r="J124" s="11"/>
    </row>
    <row r="125" spans="1:10" ht="21.75" customHeight="1">
      <c r="A125" s="194"/>
      <c r="B125" s="194"/>
      <c r="D125" s="10"/>
      <c r="F125" s="11"/>
      <c r="H125" s="10">
        <v>79256235602</v>
      </c>
      <c r="J125" s="11"/>
    </row>
    <row r="126" spans="1:10" ht="21.75" customHeight="1">
      <c r="A126" s="194"/>
      <c r="B126" s="194"/>
      <c r="D126" s="10"/>
      <c r="F126" s="11"/>
      <c r="H126" s="10">
        <v>36584731227</v>
      </c>
      <c r="J126" s="11"/>
    </row>
    <row r="127" spans="1:10" ht="21.75" customHeight="1">
      <c r="A127" s="194"/>
      <c r="B127" s="194"/>
      <c r="D127" s="10"/>
      <c r="F127" s="11"/>
      <c r="H127" s="10">
        <v>69821671215</v>
      </c>
      <c r="J127" s="11"/>
    </row>
    <row r="128" spans="1:10" ht="21.75" customHeight="1">
      <c r="A128" s="194"/>
      <c r="B128" s="194"/>
      <c r="D128" s="10"/>
      <c r="F128" s="11"/>
      <c r="H128" s="10">
        <v>2115616438</v>
      </c>
      <c r="J128" s="11"/>
    </row>
    <row r="129" spans="1:10" ht="21.75" customHeight="1">
      <c r="A129" s="194"/>
      <c r="B129" s="194"/>
      <c r="D129" s="10"/>
      <c r="F129" s="11"/>
      <c r="H129" s="10">
        <v>3043232874</v>
      </c>
      <c r="J129" s="11"/>
    </row>
    <row r="130" spans="1:10" ht="21.75" customHeight="1">
      <c r="A130" s="194"/>
      <c r="B130" s="194"/>
      <c r="D130" s="10"/>
      <c r="F130" s="11"/>
      <c r="H130" s="10">
        <v>415890400</v>
      </c>
      <c r="J130" s="11"/>
    </row>
    <row r="131" spans="1:10" ht="21.75" customHeight="1">
      <c r="A131" s="194"/>
      <c r="B131" s="194"/>
      <c r="D131" s="10"/>
      <c r="F131" s="11"/>
      <c r="H131" s="10">
        <v>1861742448</v>
      </c>
      <c r="J131" s="11"/>
    </row>
    <row r="132" spans="1:10" ht="21.75" customHeight="1">
      <c r="A132" s="194"/>
      <c r="B132" s="194"/>
      <c r="D132" s="10"/>
      <c r="F132" s="11"/>
      <c r="H132" s="10">
        <v>12807092052</v>
      </c>
      <c r="J132" s="11"/>
    </row>
    <row r="133" spans="1:10" ht="21.75" customHeight="1">
      <c r="A133" s="194"/>
      <c r="B133" s="194"/>
      <c r="D133" s="10"/>
      <c r="F133" s="11"/>
      <c r="H133" s="10">
        <v>3526027395</v>
      </c>
      <c r="J133" s="11"/>
    </row>
    <row r="134" spans="1:10" ht="21.75" customHeight="1">
      <c r="A134" s="194"/>
      <c r="B134" s="194"/>
      <c r="D134" s="10"/>
      <c r="F134" s="11"/>
      <c r="H134" s="10">
        <v>2578207752</v>
      </c>
      <c r="J134" s="11"/>
    </row>
    <row r="135" spans="1:10" ht="21.75" customHeight="1">
      <c r="A135" s="194"/>
      <c r="B135" s="194"/>
      <c r="D135" s="10"/>
      <c r="F135" s="11"/>
      <c r="H135" s="10">
        <v>669589040</v>
      </c>
      <c r="J135" s="11"/>
    </row>
    <row r="136" spans="1:10" ht="21.75" customHeight="1">
      <c r="A136" s="194"/>
      <c r="B136" s="194"/>
      <c r="D136" s="10"/>
      <c r="F136" s="11"/>
      <c r="H136" s="10">
        <v>3894059176</v>
      </c>
      <c r="J136" s="11"/>
    </row>
    <row r="137" spans="1:10" ht="21.75" customHeight="1">
      <c r="A137" s="195"/>
      <c r="B137" s="195"/>
      <c r="D137" s="13"/>
      <c r="F137" s="14"/>
      <c r="H137" s="13">
        <v>21369863008</v>
      </c>
      <c r="J137" s="14"/>
    </row>
    <row r="138" spans="1:10" ht="21.75" customHeight="1" thickBot="1">
      <c r="A138" s="178"/>
      <c r="B138" s="178"/>
      <c r="D138" s="16"/>
      <c r="E138" s="16">
        <f t="shared" ref="E138:H138" si="0">SUM(E8:E137)</f>
        <v>0</v>
      </c>
      <c r="F138" s="16">
        <f t="shared" si="0"/>
        <v>0</v>
      </c>
      <c r="G138" s="16">
        <f t="shared" si="0"/>
        <v>0</v>
      </c>
      <c r="H138" s="16">
        <f t="shared" si="0"/>
        <v>12094689068717</v>
      </c>
      <c r="J138" s="16"/>
    </row>
    <row r="139" spans="1:10" ht="13.5" thickTop="1"/>
  </sheetData>
  <autoFilter ref="A7:J138" xr:uid="{00000000-0001-0000-0C00-000000000000}">
    <filterColumn colId="0" showButton="0"/>
  </autoFilter>
  <mergeCells count="138">
    <mergeCell ref="A130:B130"/>
    <mergeCell ref="A131:B131"/>
    <mergeCell ref="A132:B132"/>
    <mergeCell ref="A133:B133"/>
    <mergeCell ref="A134:B134"/>
    <mergeCell ref="A135:B135"/>
    <mergeCell ref="A136:B136"/>
    <mergeCell ref="A137:B137"/>
    <mergeCell ref="A138:B138"/>
    <mergeCell ref="A121:B121"/>
    <mergeCell ref="A122:B122"/>
    <mergeCell ref="A123:B123"/>
    <mergeCell ref="A124:B124"/>
    <mergeCell ref="A125:B125"/>
    <mergeCell ref="A126:B126"/>
    <mergeCell ref="A127:B127"/>
    <mergeCell ref="A128:B128"/>
    <mergeCell ref="A129:B129"/>
    <mergeCell ref="A112:B112"/>
    <mergeCell ref="A113:B113"/>
    <mergeCell ref="A114:B114"/>
    <mergeCell ref="A115:B115"/>
    <mergeCell ref="A116:B116"/>
    <mergeCell ref="A117:B117"/>
    <mergeCell ref="A118:B118"/>
    <mergeCell ref="A119:B119"/>
    <mergeCell ref="A120:B120"/>
    <mergeCell ref="A103:B103"/>
    <mergeCell ref="A104:B104"/>
    <mergeCell ref="A105:B105"/>
    <mergeCell ref="A106:B106"/>
    <mergeCell ref="A107:B107"/>
    <mergeCell ref="A108:B108"/>
    <mergeCell ref="A109:B109"/>
    <mergeCell ref="A110:B110"/>
    <mergeCell ref="A111:B111"/>
    <mergeCell ref="A94:B94"/>
    <mergeCell ref="A95:B95"/>
    <mergeCell ref="A96:B96"/>
    <mergeCell ref="A97:B97"/>
    <mergeCell ref="A98:B98"/>
    <mergeCell ref="A99:B99"/>
    <mergeCell ref="A100:B100"/>
    <mergeCell ref="A101:B101"/>
    <mergeCell ref="A102:B102"/>
    <mergeCell ref="A85:B85"/>
    <mergeCell ref="A86:B86"/>
    <mergeCell ref="A87:B87"/>
    <mergeCell ref="A88:B88"/>
    <mergeCell ref="A89:B89"/>
    <mergeCell ref="A90:B90"/>
    <mergeCell ref="A91:B91"/>
    <mergeCell ref="A92:B92"/>
    <mergeCell ref="A93:B93"/>
    <mergeCell ref="A76:B76"/>
    <mergeCell ref="A77:B77"/>
    <mergeCell ref="A78:B78"/>
    <mergeCell ref="A79:B79"/>
    <mergeCell ref="A80:B80"/>
    <mergeCell ref="A81:B81"/>
    <mergeCell ref="A82:B82"/>
    <mergeCell ref="A83:B83"/>
    <mergeCell ref="A84:B84"/>
    <mergeCell ref="A67:B67"/>
    <mergeCell ref="A68:B68"/>
    <mergeCell ref="A69:B69"/>
    <mergeCell ref="A70:B70"/>
    <mergeCell ref="A71:B71"/>
    <mergeCell ref="A72:B72"/>
    <mergeCell ref="A73:B73"/>
    <mergeCell ref="A74:B74"/>
    <mergeCell ref="A75:B75"/>
    <mergeCell ref="A58:B58"/>
    <mergeCell ref="A59:B59"/>
    <mergeCell ref="A60:B60"/>
    <mergeCell ref="A61:B61"/>
    <mergeCell ref="A62:B62"/>
    <mergeCell ref="A63:B63"/>
    <mergeCell ref="A64:B64"/>
    <mergeCell ref="A65:B65"/>
    <mergeCell ref="A66:B66"/>
    <mergeCell ref="A49:B49"/>
    <mergeCell ref="A50:B50"/>
    <mergeCell ref="A51:B51"/>
    <mergeCell ref="A52:B52"/>
    <mergeCell ref="A53:B53"/>
    <mergeCell ref="A54:B54"/>
    <mergeCell ref="A55:B55"/>
    <mergeCell ref="A56:B56"/>
    <mergeCell ref="A57:B57"/>
    <mergeCell ref="A41:B41"/>
    <mergeCell ref="A42:B42"/>
    <mergeCell ref="A43:B43"/>
    <mergeCell ref="A44:B44"/>
    <mergeCell ref="A45:B45"/>
    <mergeCell ref="A46:B46"/>
    <mergeCell ref="A47:B47"/>
    <mergeCell ref="A48:B48"/>
    <mergeCell ref="A32:B32"/>
    <mergeCell ref="A33:B33"/>
    <mergeCell ref="A34:B34"/>
    <mergeCell ref="A35:B35"/>
    <mergeCell ref="A36:B36"/>
    <mergeCell ref="A37:B37"/>
    <mergeCell ref="A38:B38"/>
    <mergeCell ref="A39:B39"/>
    <mergeCell ref="A40:B40"/>
    <mergeCell ref="A27:B27"/>
    <mergeCell ref="A28:B28"/>
    <mergeCell ref="A29:B29"/>
    <mergeCell ref="A30:B30"/>
    <mergeCell ref="A31:B31"/>
    <mergeCell ref="A17:B17"/>
    <mergeCell ref="A18:B18"/>
    <mergeCell ref="A19:B19"/>
    <mergeCell ref="A20:B20"/>
    <mergeCell ref="A21:B21"/>
    <mergeCell ref="A22:B22"/>
    <mergeCell ref="A23:B23"/>
    <mergeCell ref="A24:B24"/>
    <mergeCell ref="A11:B11"/>
    <mergeCell ref="A12:B12"/>
    <mergeCell ref="A13:B13"/>
    <mergeCell ref="A14:B14"/>
    <mergeCell ref="A15:B15"/>
    <mergeCell ref="A16:B16"/>
    <mergeCell ref="A8:B8"/>
    <mergeCell ref="A25:B25"/>
    <mergeCell ref="A26:B26"/>
    <mergeCell ref="A1:J1"/>
    <mergeCell ref="A2:J2"/>
    <mergeCell ref="A3:J3"/>
    <mergeCell ref="B5:J5"/>
    <mergeCell ref="D6:F6"/>
    <mergeCell ref="H6:J6"/>
    <mergeCell ref="A7:B7"/>
    <mergeCell ref="A9:B9"/>
    <mergeCell ref="A10:B10"/>
  </mergeCells>
  <pageMargins left="0.39" right="0.39" top="0.39" bottom="0.39" header="0" footer="0"/>
  <pageSetup paperSize="0" fitToHeight="0" orientation="landscape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454233-E6D9-4949-B8AD-76C397D4CA5D}">
  <sheetPr>
    <pageSetUpPr fitToPage="1"/>
  </sheetPr>
  <dimension ref="A1:P18"/>
  <sheetViews>
    <sheetView rightToLeft="1" view="pageBreakPreview" zoomScale="55" zoomScaleNormal="55" zoomScaleSheetLayoutView="55" workbookViewId="0">
      <selection activeCell="A13" sqref="A13"/>
    </sheetView>
  </sheetViews>
  <sheetFormatPr defaultRowHeight="26.25"/>
  <cols>
    <col min="1" max="1" width="74.42578125" style="125" bestFit="1" customWidth="1"/>
    <col min="2" max="2" width="3.140625" style="125" customWidth="1"/>
    <col min="3" max="3" width="24.7109375" style="125" customWidth="1"/>
    <col min="4" max="4" width="1.140625" style="125" customWidth="1"/>
    <col min="5" max="5" width="35.42578125" style="125" bestFit="1" customWidth="1"/>
    <col min="6" max="6" width="1.28515625" style="125" customWidth="1"/>
    <col min="7" max="7" width="18.140625" style="125" bestFit="1" customWidth="1"/>
    <col min="8" max="8" width="1.28515625" style="125" customWidth="1"/>
    <col min="9" max="9" width="30.5703125" style="125" bestFit="1" customWidth="1"/>
    <col min="10" max="10" width="1.28515625" style="125" customWidth="1"/>
    <col min="11" max="11" width="28.5703125" style="125" customWidth="1"/>
    <col min="12" max="12" width="1.28515625" style="125" customWidth="1"/>
    <col min="13" max="13" width="20.140625" style="125" customWidth="1"/>
    <col min="14" max="14" width="1.28515625" style="125" customWidth="1"/>
    <col min="15" max="15" width="31.42578125" style="125" customWidth="1"/>
    <col min="16" max="16" width="25.140625" style="125" bestFit="1" customWidth="1"/>
    <col min="17" max="18" width="9.140625" style="125"/>
    <col min="19" max="19" width="24.5703125" style="125" bestFit="1" customWidth="1"/>
    <col min="20" max="25" width="9.140625" style="125"/>
    <col min="26" max="26" width="30.140625" style="125" customWidth="1"/>
    <col min="27" max="16384" width="9.140625" style="125"/>
  </cols>
  <sheetData>
    <row r="1" spans="1:16" ht="46.5" customHeight="1">
      <c r="A1" s="201" t="s">
        <v>0</v>
      </c>
      <c r="B1" s="201"/>
      <c r="C1" s="201"/>
      <c r="D1" s="201"/>
      <c r="E1" s="201"/>
      <c r="F1" s="201"/>
      <c r="G1" s="201"/>
      <c r="H1" s="201"/>
      <c r="I1" s="201"/>
      <c r="J1" s="201"/>
      <c r="K1" s="201"/>
      <c r="L1" s="201"/>
      <c r="M1" s="201"/>
      <c r="N1" s="201"/>
      <c r="O1" s="201"/>
    </row>
    <row r="2" spans="1:16" ht="46.5" customHeight="1">
      <c r="A2" s="201" t="s">
        <v>194</v>
      </c>
      <c r="B2" s="201"/>
      <c r="C2" s="201"/>
      <c r="D2" s="201"/>
      <c r="E2" s="201"/>
      <c r="F2" s="201"/>
      <c r="G2" s="201"/>
      <c r="H2" s="201"/>
      <c r="I2" s="201"/>
      <c r="J2" s="201"/>
      <c r="K2" s="201"/>
      <c r="L2" s="201"/>
      <c r="M2" s="201"/>
      <c r="N2" s="201"/>
      <c r="O2" s="201"/>
      <c r="P2" s="126"/>
    </row>
    <row r="3" spans="1:16" ht="46.5" customHeight="1">
      <c r="A3" s="201" t="s">
        <v>2</v>
      </c>
      <c r="B3" s="201"/>
      <c r="C3" s="201"/>
      <c r="D3" s="201"/>
      <c r="E3" s="201"/>
      <c r="F3" s="201"/>
      <c r="G3" s="201"/>
      <c r="H3" s="201"/>
      <c r="I3" s="201"/>
      <c r="J3" s="201"/>
      <c r="K3" s="201"/>
      <c r="L3" s="201"/>
      <c r="M3" s="201"/>
      <c r="N3" s="201"/>
      <c r="O3" s="201"/>
    </row>
    <row r="4" spans="1:16" ht="46.5" customHeight="1"/>
    <row r="5" spans="1:16" ht="46.5" customHeight="1">
      <c r="A5" s="202" t="s">
        <v>319</v>
      </c>
      <c r="B5" s="202"/>
      <c r="C5" s="202"/>
      <c r="D5" s="202"/>
      <c r="E5" s="202"/>
      <c r="F5" s="202"/>
      <c r="G5" s="202"/>
      <c r="H5" s="202"/>
      <c r="I5" s="202"/>
      <c r="J5" s="202"/>
      <c r="K5" s="202"/>
      <c r="L5" s="202"/>
      <c r="M5" s="202"/>
      <c r="N5" s="202"/>
      <c r="O5" s="202"/>
    </row>
    <row r="6" spans="1:16" ht="46.5" customHeight="1">
      <c r="C6" s="127"/>
      <c r="D6" s="127"/>
      <c r="E6" s="165"/>
      <c r="F6" s="165"/>
      <c r="G6" s="165"/>
      <c r="H6" s="165"/>
      <c r="I6" s="165"/>
      <c r="J6" s="165"/>
      <c r="K6" s="203" t="s">
        <v>232</v>
      </c>
      <c r="L6" s="165"/>
      <c r="M6" s="165"/>
      <c r="N6" s="165"/>
      <c r="O6" s="203" t="s">
        <v>233</v>
      </c>
    </row>
    <row r="7" spans="1:16" ht="46.5" customHeight="1">
      <c r="A7" s="128" t="s">
        <v>234</v>
      </c>
      <c r="B7" s="129"/>
      <c r="C7" s="130" t="s">
        <v>235</v>
      </c>
      <c r="D7" s="127"/>
      <c r="E7" s="130" t="s">
        <v>236</v>
      </c>
      <c r="F7" s="165"/>
      <c r="G7" s="130" t="s">
        <v>35</v>
      </c>
      <c r="H7" s="165"/>
      <c r="I7" s="130" t="s">
        <v>237</v>
      </c>
      <c r="J7" s="165"/>
      <c r="K7" s="204"/>
      <c r="L7" s="165"/>
      <c r="M7" s="130" t="s">
        <v>238</v>
      </c>
      <c r="N7" s="165"/>
      <c r="O7" s="204"/>
      <c r="P7" s="131"/>
    </row>
    <row r="8" spans="1:16" ht="46.5" customHeight="1">
      <c r="A8" s="132" t="s">
        <v>320</v>
      </c>
      <c r="B8" s="129"/>
      <c r="C8" s="127" t="s">
        <v>248</v>
      </c>
      <c r="D8" s="127"/>
      <c r="E8" s="165" t="s">
        <v>321</v>
      </c>
      <c r="F8" s="165"/>
      <c r="G8" s="165">
        <v>1500000</v>
      </c>
      <c r="H8" s="165"/>
      <c r="I8" s="245">
        <v>1500000000000</v>
      </c>
      <c r="J8" s="165"/>
      <c r="K8" s="246">
        <v>7240137159</v>
      </c>
      <c r="L8" s="165"/>
      <c r="M8" s="134">
        <v>0.26</v>
      </c>
      <c r="N8" s="165"/>
      <c r="O8" s="135">
        <v>0.36969999999999997</v>
      </c>
      <c r="P8" s="79"/>
    </row>
    <row r="9" spans="1:16" ht="46.5" customHeight="1">
      <c r="A9" s="136" t="s">
        <v>322</v>
      </c>
      <c r="B9" s="137"/>
      <c r="C9" s="127" t="s">
        <v>323</v>
      </c>
      <c r="D9" s="127"/>
      <c r="E9" s="165" t="s">
        <v>324</v>
      </c>
      <c r="F9" s="165"/>
      <c r="G9" s="165">
        <v>2997794</v>
      </c>
      <c r="H9" s="165"/>
      <c r="I9" s="245">
        <v>2997794405082</v>
      </c>
      <c r="J9" s="165"/>
      <c r="K9" s="246">
        <v>20495902452</v>
      </c>
      <c r="L9" s="165"/>
      <c r="M9" s="134">
        <v>0.20499999999999999</v>
      </c>
      <c r="N9" s="165"/>
      <c r="O9" s="138">
        <v>0.373</v>
      </c>
      <c r="P9" s="79"/>
    </row>
    <row r="10" spans="1:16" ht="46.5" customHeight="1">
      <c r="A10" s="136" t="s">
        <v>66</v>
      </c>
      <c r="B10" s="131"/>
      <c r="C10" s="127" t="s">
        <v>323</v>
      </c>
      <c r="D10" s="139"/>
      <c r="E10" s="165" t="s">
        <v>325</v>
      </c>
      <c r="F10" s="165"/>
      <c r="G10" s="165">
        <v>2191181</v>
      </c>
      <c r="H10" s="165"/>
      <c r="I10" s="245">
        <v>14922747892148</v>
      </c>
      <c r="J10" s="165"/>
      <c r="K10" s="246">
        <v>175929438496</v>
      </c>
      <c r="L10" s="165"/>
      <c r="M10" s="134">
        <v>0.27</v>
      </c>
      <c r="N10" s="165"/>
      <c r="O10" s="135">
        <v>0.39500000000000002</v>
      </c>
      <c r="P10" s="79"/>
    </row>
    <row r="11" spans="1:16" ht="46.5" customHeight="1">
      <c r="A11" s="140" t="s">
        <v>326</v>
      </c>
      <c r="C11" s="133" t="s">
        <v>248</v>
      </c>
      <c r="D11" s="139"/>
      <c r="E11" s="165" t="s">
        <v>327</v>
      </c>
      <c r="F11" s="165"/>
      <c r="G11" s="165">
        <v>1335900</v>
      </c>
      <c r="H11" s="165"/>
      <c r="I11" s="165">
        <v>4999848883800</v>
      </c>
      <c r="J11" s="165"/>
      <c r="K11" s="246">
        <v>54109661973</v>
      </c>
      <c r="L11" s="165"/>
      <c r="M11" s="134">
        <v>0.27</v>
      </c>
      <c r="N11" s="165"/>
      <c r="O11" s="135">
        <v>0.40439999999999998</v>
      </c>
      <c r="P11" s="79"/>
    </row>
    <row r="12" spans="1:16" ht="46.5" customHeight="1">
      <c r="A12" s="141" t="s">
        <v>78</v>
      </c>
      <c r="C12" s="133" t="s">
        <v>323</v>
      </c>
      <c r="D12" s="139"/>
      <c r="E12" s="165" t="s">
        <v>328</v>
      </c>
      <c r="F12" s="165"/>
      <c r="G12" s="165">
        <v>2500000</v>
      </c>
      <c r="H12" s="165"/>
      <c r="I12" s="165">
        <v>2500000000000</v>
      </c>
      <c r="J12" s="165"/>
      <c r="K12" s="246">
        <v>68091976259</v>
      </c>
      <c r="L12" s="165"/>
      <c r="M12" s="142">
        <v>0.23</v>
      </c>
      <c r="N12" s="165"/>
      <c r="O12" s="143">
        <v>0.39500000000000002</v>
      </c>
      <c r="P12" s="79"/>
    </row>
    <row r="13" spans="1:16" ht="46.5" customHeight="1">
      <c r="A13" s="144" t="s">
        <v>329</v>
      </c>
      <c r="C13" s="133" t="s">
        <v>248</v>
      </c>
      <c r="D13" s="139"/>
      <c r="E13" s="165" t="s">
        <v>330</v>
      </c>
      <c r="F13" s="165"/>
      <c r="G13" s="165">
        <v>606007989</v>
      </c>
      <c r="H13" s="165"/>
      <c r="I13" s="165">
        <v>1000203930206</v>
      </c>
      <c r="J13" s="165"/>
      <c r="K13" s="246">
        <v>9637790232</v>
      </c>
      <c r="L13" s="165"/>
      <c r="M13" s="143">
        <v>0.38300000000000001</v>
      </c>
      <c r="N13" s="142"/>
      <c r="O13" s="143">
        <f>M13</f>
        <v>0.38300000000000001</v>
      </c>
      <c r="P13" s="79"/>
    </row>
    <row r="14" spans="1:16" s="152" customFormat="1" ht="46.5" customHeight="1">
      <c r="A14" s="145" t="s">
        <v>84</v>
      </c>
      <c r="B14" s="146"/>
      <c r="C14" s="147" t="s">
        <v>248</v>
      </c>
      <c r="D14" s="148"/>
      <c r="E14" s="147" t="s">
        <v>331</v>
      </c>
      <c r="F14" s="147"/>
      <c r="G14" s="147">
        <v>624417</v>
      </c>
      <c r="H14" s="147"/>
      <c r="I14" s="147">
        <v>543197775920</v>
      </c>
      <c r="J14" s="147"/>
      <c r="K14" s="147"/>
      <c r="L14" s="147"/>
      <c r="M14" s="149">
        <v>0.23</v>
      </c>
      <c r="N14" s="149"/>
      <c r="O14" s="150">
        <v>0.39998564124107361</v>
      </c>
      <c r="P14" s="151"/>
    </row>
    <row r="15" spans="1:16" s="152" customFormat="1" ht="46.5" customHeight="1">
      <c r="A15" s="145" t="s">
        <v>89</v>
      </c>
      <c r="B15" s="146"/>
      <c r="C15" s="147" t="s">
        <v>248</v>
      </c>
      <c r="D15" s="148"/>
      <c r="E15" s="147" t="s">
        <v>332</v>
      </c>
      <c r="F15" s="147"/>
      <c r="G15" s="147">
        <v>10691200</v>
      </c>
      <c r="H15" s="147"/>
      <c r="I15" s="147">
        <v>8870642903691</v>
      </c>
      <c r="J15" s="147"/>
      <c r="K15" s="147"/>
      <c r="L15" s="147"/>
      <c r="M15" s="149">
        <v>0.23</v>
      </c>
      <c r="N15" s="149"/>
      <c r="O15" s="150">
        <v>0.39750000000000002</v>
      </c>
      <c r="P15" s="151"/>
    </row>
    <row r="16" spans="1:16" s="152" customFormat="1">
      <c r="A16" s="146"/>
      <c r="B16" s="146"/>
      <c r="C16" s="146"/>
      <c r="D16" s="146"/>
      <c r="E16" s="147"/>
      <c r="F16" s="147"/>
      <c r="G16" s="147"/>
      <c r="H16" s="147"/>
      <c r="I16" s="147"/>
      <c r="J16" s="147"/>
      <c r="K16" s="147"/>
      <c r="L16" s="147"/>
      <c r="M16" s="147"/>
      <c r="N16" s="147"/>
      <c r="O16" s="147"/>
    </row>
    <row r="17" spans="5:15" s="152" customFormat="1">
      <c r="E17" s="153"/>
      <c r="F17" s="153"/>
      <c r="G17" s="153"/>
      <c r="H17" s="153"/>
      <c r="I17" s="153"/>
      <c r="J17" s="153"/>
      <c r="K17" s="153"/>
      <c r="L17" s="153"/>
      <c r="M17" s="153"/>
      <c r="N17" s="153"/>
      <c r="O17" s="153"/>
    </row>
    <row r="18" spans="5:15" s="152" customFormat="1"/>
  </sheetData>
  <mergeCells count="6">
    <mergeCell ref="A1:O1"/>
    <mergeCell ref="A2:O2"/>
    <mergeCell ref="A3:O3"/>
    <mergeCell ref="A5:O5"/>
    <mergeCell ref="K6:K7"/>
    <mergeCell ref="O6:O7"/>
  </mergeCells>
  <pageMargins left="0.39" right="0.39" top="0.39" bottom="0.39" header="0" footer="0"/>
  <pageSetup paperSize="9" scale="51" fitToHeight="0" orientation="landscape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EA7663-D460-4A74-9AC5-D58935F17C42}">
  <sheetPr>
    <pageSetUpPr fitToPage="1"/>
  </sheetPr>
  <dimension ref="A1:V24"/>
  <sheetViews>
    <sheetView rightToLeft="1" view="pageBreakPreview" zoomScale="85" zoomScaleNormal="70" zoomScaleSheetLayoutView="85" workbookViewId="0">
      <selection activeCell="A10" sqref="A10:B10"/>
    </sheetView>
  </sheetViews>
  <sheetFormatPr defaultRowHeight="15.75"/>
  <cols>
    <col min="1" max="1" width="5.140625" style="90" customWidth="1"/>
    <col min="2" max="2" width="40.28515625" style="90" customWidth="1"/>
    <col min="3" max="3" width="1.28515625" style="90" customWidth="1"/>
    <col min="4" max="4" width="34.28515625" style="90" customWidth="1"/>
    <col min="5" max="5" width="1.28515625" style="90" customWidth="1"/>
    <col min="6" max="6" width="29.42578125" style="90" customWidth="1"/>
    <col min="7" max="7" width="1.28515625" style="90" customWidth="1"/>
    <col min="8" max="8" width="30.28515625" style="90" customWidth="1"/>
    <col min="9" max="9" width="1.28515625" style="90" customWidth="1"/>
    <col min="10" max="10" width="32.42578125" style="90" customWidth="1"/>
    <col min="11" max="11" width="0.28515625" style="90" customWidth="1"/>
    <col min="12" max="12" width="14.5703125" style="90" customWidth="1"/>
    <col min="13" max="13" width="12.85546875" style="90" customWidth="1"/>
    <col min="14" max="14" width="18.42578125" style="90" bestFit="1" customWidth="1"/>
    <col min="15" max="15" width="13.85546875" style="90" bestFit="1" customWidth="1"/>
    <col min="16" max="16" width="9.140625" style="90"/>
    <col min="17" max="17" width="18.5703125" style="90" bestFit="1" customWidth="1"/>
    <col min="18" max="16384" width="9.140625" style="90"/>
  </cols>
  <sheetData>
    <row r="1" spans="1:22" ht="29.1" customHeight="1">
      <c r="A1" s="205" t="s">
        <v>0</v>
      </c>
      <c r="B1" s="205"/>
      <c r="C1" s="205"/>
      <c r="D1" s="205"/>
      <c r="E1" s="205"/>
      <c r="F1" s="205"/>
      <c r="G1" s="205"/>
      <c r="H1" s="205"/>
      <c r="I1" s="205"/>
      <c r="J1" s="205"/>
    </row>
    <row r="2" spans="1:22" ht="21.75" customHeight="1">
      <c r="A2" s="205" t="s">
        <v>194</v>
      </c>
      <c r="B2" s="205"/>
      <c r="C2" s="205"/>
      <c r="D2" s="205"/>
      <c r="E2" s="205"/>
      <c r="F2" s="205"/>
      <c r="G2" s="205"/>
      <c r="H2" s="205"/>
      <c r="I2" s="205"/>
      <c r="J2" s="205"/>
    </row>
    <row r="3" spans="1:22" ht="21.75" customHeight="1">
      <c r="A3" s="205" t="s">
        <v>2</v>
      </c>
      <c r="B3" s="205"/>
      <c r="C3" s="205"/>
      <c r="D3" s="205"/>
      <c r="E3" s="205"/>
      <c r="F3" s="205"/>
      <c r="G3" s="205"/>
      <c r="H3" s="205"/>
      <c r="I3" s="205"/>
      <c r="J3" s="205"/>
    </row>
    <row r="4" spans="1:22" ht="23.25" customHeight="1"/>
    <row r="5" spans="1:22" ht="23.25" customHeight="1">
      <c r="A5" s="91" t="s">
        <v>254</v>
      </c>
      <c r="B5" s="206" t="s">
        <v>255</v>
      </c>
      <c r="C5" s="206"/>
      <c r="D5" s="206"/>
      <c r="E5" s="206"/>
      <c r="F5" s="206"/>
      <c r="G5" s="206"/>
      <c r="H5" s="206"/>
      <c r="I5" s="206"/>
      <c r="J5" s="206"/>
    </row>
    <row r="6" spans="1:22" ht="42.75" customHeight="1">
      <c r="D6" s="207" t="s">
        <v>213</v>
      </c>
      <c r="E6" s="207"/>
      <c r="F6" s="207"/>
      <c r="H6" s="207" t="s">
        <v>214</v>
      </c>
      <c r="I6" s="207"/>
      <c r="J6" s="207"/>
    </row>
    <row r="7" spans="1:22" ht="52.5" customHeight="1">
      <c r="A7" s="207" t="s">
        <v>256</v>
      </c>
      <c r="B7" s="207"/>
      <c r="D7" s="92" t="s">
        <v>257</v>
      </c>
      <c r="E7" s="93"/>
      <c r="F7" s="92" t="s">
        <v>258</v>
      </c>
      <c r="H7" s="92" t="s">
        <v>257</v>
      </c>
      <c r="I7" s="93"/>
      <c r="J7" s="92" t="s">
        <v>258</v>
      </c>
    </row>
    <row r="8" spans="1:22" ht="36.4" customHeight="1">
      <c r="A8" s="208" t="s">
        <v>306</v>
      </c>
      <c r="B8" s="208"/>
      <c r="C8" s="208"/>
      <c r="D8" s="94">
        <v>6810443</v>
      </c>
      <c r="E8" s="95">
        <v>0</v>
      </c>
      <c r="F8" s="96">
        <f>D8/N17</f>
        <v>5.1689402351403421E-5</v>
      </c>
      <c r="G8" s="95">
        <v>0</v>
      </c>
      <c r="H8" s="94">
        <v>2208359811</v>
      </c>
      <c r="I8" s="95"/>
      <c r="J8" s="96">
        <f>H8/Q17</f>
        <v>1.1282180793488875E-2</v>
      </c>
    </row>
    <row r="9" spans="1:22" ht="36.4" customHeight="1">
      <c r="A9" s="208" t="s">
        <v>307</v>
      </c>
      <c r="B9" s="208"/>
      <c r="C9" s="208"/>
      <c r="D9" s="94">
        <v>3032770975458</v>
      </c>
      <c r="E9" s="95">
        <v>0</v>
      </c>
      <c r="F9" s="96">
        <f>D9/N23</f>
        <v>2.9329551604792035E-2</v>
      </c>
      <c r="G9" s="95">
        <v>0</v>
      </c>
      <c r="H9" s="94">
        <v>12094689068717</v>
      </c>
      <c r="I9" s="95"/>
      <c r="J9" s="96">
        <f>H9/Q23</f>
        <v>0.24554683409839861</v>
      </c>
    </row>
    <row r="10" spans="1:22" ht="36.4" customHeight="1" thickBot="1">
      <c r="A10" s="257" t="s">
        <v>24</v>
      </c>
      <c r="B10" s="257"/>
      <c r="C10" s="97"/>
      <c r="D10" s="98">
        <f>SUM(D8:D9)</f>
        <v>3032777785901</v>
      </c>
      <c r="E10" s="99"/>
      <c r="F10" s="100">
        <f>SUM(F8:F9)</f>
        <v>2.9381241007143438E-2</v>
      </c>
      <c r="G10" s="99"/>
      <c r="H10" s="98">
        <f>SUM(H8:H9)</f>
        <v>12096897428528</v>
      </c>
      <c r="I10" s="99"/>
      <c r="J10" s="100">
        <f>SUM(J8:J9)</f>
        <v>0.25682901489188747</v>
      </c>
      <c r="N10" s="254"/>
    </row>
    <row r="11" spans="1:22" ht="19.5" thickTop="1">
      <c r="D11" s="97"/>
      <c r="E11" s="97"/>
      <c r="F11" s="97"/>
      <c r="G11" s="97"/>
      <c r="H11" s="97"/>
      <c r="I11" s="97"/>
      <c r="J11" s="97"/>
      <c r="L11" s="101"/>
      <c r="M11" s="101"/>
      <c r="N11" s="255"/>
      <c r="O11" s="101"/>
      <c r="P11" s="101"/>
      <c r="Q11" s="101"/>
      <c r="R11" s="101"/>
      <c r="S11" s="101"/>
      <c r="T11" s="101"/>
      <c r="U11" s="101"/>
    </row>
    <row r="12" spans="1:22" ht="19.5">
      <c r="D12" s="102"/>
      <c r="E12" s="103"/>
      <c r="F12" s="103"/>
      <c r="G12" s="103"/>
      <c r="H12" s="102"/>
      <c r="L12" s="104"/>
      <c r="M12" s="104"/>
      <c r="N12" s="256" t="s">
        <v>308</v>
      </c>
      <c r="O12" s="104"/>
      <c r="P12" s="104"/>
      <c r="Q12" s="104"/>
      <c r="R12" s="104"/>
      <c r="S12" s="104"/>
      <c r="T12" s="104"/>
      <c r="U12" s="104"/>
    </row>
    <row r="13" spans="1:22" ht="19.5">
      <c r="D13" s="103"/>
      <c r="E13" s="103"/>
      <c r="F13" s="103"/>
      <c r="G13" s="103"/>
      <c r="H13" s="103"/>
      <c r="L13" s="247" t="s">
        <v>309</v>
      </c>
      <c r="M13" s="248"/>
      <c r="N13" s="249" t="s">
        <v>310</v>
      </c>
      <c r="O13" s="249"/>
      <c r="P13" s="247" t="s">
        <v>214</v>
      </c>
      <c r="Q13" s="247"/>
      <c r="R13" s="247"/>
      <c r="S13" s="249"/>
      <c r="T13" s="248"/>
      <c r="U13" s="248"/>
      <c r="V13" s="250"/>
    </row>
    <row r="14" spans="1:22" ht="19.5">
      <c r="B14" s="105"/>
      <c r="C14" s="105"/>
      <c r="D14" s="105"/>
      <c r="E14" s="105"/>
      <c r="F14" s="105"/>
      <c r="G14" s="105"/>
      <c r="H14" s="105"/>
      <c r="I14" s="105"/>
      <c r="J14" s="105"/>
      <c r="L14" s="247"/>
      <c r="M14" s="249" t="s">
        <v>311</v>
      </c>
      <c r="N14" s="251">
        <f>'سپرده '!D8</f>
        <v>34617835199</v>
      </c>
      <c r="O14" s="249"/>
      <c r="P14" s="249"/>
      <c r="Q14" s="251">
        <v>162581214340</v>
      </c>
      <c r="R14" s="249"/>
      <c r="S14" s="247" t="s">
        <v>312</v>
      </c>
      <c r="T14" s="247"/>
      <c r="U14" s="247"/>
      <c r="V14" s="250"/>
    </row>
    <row r="15" spans="1:22" ht="19.5">
      <c r="B15" s="105"/>
      <c r="C15" s="105"/>
      <c r="D15" s="103"/>
      <c r="E15" s="106"/>
      <c r="F15" s="106"/>
      <c r="G15" s="106"/>
      <c r="H15" s="106"/>
      <c r="I15" s="105"/>
      <c r="J15" s="105"/>
      <c r="L15" s="247"/>
      <c r="M15" s="249"/>
      <c r="N15" s="249" t="s">
        <v>313</v>
      </c>
      <c r="O15" s="249"/>
      <c r="P15" s="249"/>
      <c r="Q15" s="248"/>
      <c r="R15" s="249"/>
      <c r="S15" s="252" t="s">
        <v>314</v>
      </c>
      <c r="T15" s="248"/>
      <c r="U15" s="248"/>
      <c r="V15" s="250"/>
    </row>
    <row r="16" spans="1:22" ht="19.5">
      <c r="B16" s="105"/>
      <c r="C16" s="105"/>
      <c r="E16" s="105"/>
      <c r="G16" s="105"/>
      <c r="H16" s="105"/>
      <c r="I16" s="105"/>
      <c r="J16" s="105"/>
      <c r="L16" s="247"/>
      <c r="M16" s="249" t="s">
        <v>315</v>
      </c>
      <c r="N16" s="251">
        <f>'سپرده '!J8</f>
        <v>228896258220</v>
      </c>
      <c r="O16" s="249"/>
      <c r="P16" s="249"/>
      <c r="Q16" s="251">
        <f>N16</f>
        <v>228896258220</v>
      </c>
      <c r="R16" s="249"/>
      <c r="S16" s="249"/>
      <c r="T16" s="248"/>
      <c r="U16" s="248"/>
      <c r="V16" s="250"/>
    </row>
    <row r="17" spans="2:22" ht="19.5">
      <c r="B17" s="105"/>
      <c r="C17" s="105"/>
      <c r="D17" s="107"/>
      <c r="E17" s="105"/>
      <c r="F17" s="105"/>
      <c r="G17" s="105"/>
      <c r="H17" s="107"/>
      <c r="I17" s="105"/>
      <c r="J17" s="105"/>
      <c r="L17" s="247"/>
      <c r="M17" s="249" t="s">
        <v>316</v>
      </c>
      <c r="N17" s="251">
        <f>(N14+N16)/2</f>
        <v>131757046709.5</v>
      </c>
      <c r="O17" s="249"/>
      <c r="P17" s="249"/>
      <c r="Q17" s="251">
        <f>(Q14+Q16)/2</f>
        <v>195738736280</v>
      </c>
      <c r="R17" s="249"/>
      <c r="S17" s="249"/>
      <c r="T17" s="248"/>
      <c r="U17" s="248"/>
      <c r="V17" s="250"/>
    </row>
    <row r="18" spans="2:22" ht="19.5">
      <c r="B18" s="105"/>
      <c r="C18" s="105"/>
      <c r="D18" s="105"/>
      <c r="E18" s="105"/>
      <c r="F18" s="105"/>
      <c r="G18" s="105"/>
      <c r="H18" s="105"/>
      <c r="I18" s="105"/>
      <c r="J18" s="105"/>
      <c r="L18" s="249"/>
      <c r="M18" s="249"/>
      <c r="N18" s="249"/>
      <c r="O18" s="249"/>
      <c r="P18" s="249"/>
      <c r="Q18" s="249"/>
      <c r="R18" s="249"/>
      <c r="S18" s="249"/>
      <c r="T18" s="248"/>
      <c r="U18" s="248"/>
      <c r="V18" s="250"/>
    </row>
    <row r="19" spans="2:22" ht="19.5">
      <c r="B19" s="105"/>
      <c r="C19" s="105"/>
      <c r="D19" s="105"/>
      <c r="E19" s="105"/>
      <c r="F19" s="105"/>
      <c r="G19" s="105"/>
      <c r="H19" s="105"/>
      <c r="I19" s="105"/>
      <c r="J19" s="105"/>
      <c r="L19" s="247" t="s">
        <v>317</v>
      </c>
      <c r="M19" s="249" t="s">
        <v>213</v>
      </c>
      <c r="N19" s="249" t="s">
        <v>310</v>
      </c>
      <c r="O19" s="249"/>
      <c r="P19" s="249"/>
      <c r="Q19" s="249"/>
      <c r="R19" s="249"/>
      <c r="S19" s="249"/>
      <c r="T19" s="248"/>
      <c r="U19" s="248"/>
      <c r="V19" s="250"/>
    </row>
    <row r="20" spans="2:22" ht="19.5">
      <c r="B20" s="105"/>
      <c r="C20" s="105"/>
      <c r="D20" s="105"/>
      <c r="E20" s="105"/>
      <c r="F20" s="105"/>
      <c r="G20" s="105"/>
      <c r="H20" s="105"/>
      <c r="I20" s="105"/>
      <c r="J20" s="105"/>
      <c r="L20" s="247"/>
      <c r="M20" s="249" t="s">
        <v>311</v>
      </c>
      <c r="N20" s="251">
        <f>'سپرده '!D9</f>
        <v>108294222630074</v>
      </c>
      <c r="O20" s="249"/>
      <c r="P20" s="249"/>
      <c r="Q20" s="251">
        <v>46362016000000</v>
      </c>
      <c r="R20" s="249"/>
      <c r="S20" s="247" t="str">
        <f>S14</f>
        <v>1404/01/01 تا 1404/01/01</v>
      </c>
      <c r="T20" s="247"/>
      <c r="U20" s="247"/>
      <c r="V20" s="250"/>
    </row>
    <row r="21" spans="2:22" ht="19.5">
      <c r="B21" s="105"/>
      <c r="C21" s="105"/>
      <c r="D21" s="105"/>
      <c r="E21" s="105"/>
      <c r="F21" s="105"/>
      <c r="G21" s="105"/>
      <c r="H21" s="105"/>
      <c r="I21" s="105"/>
      <c r="J21" s="105"/>
      <c r="L21" s="247"/>
      <c r="M21" s="249"/>
      <c r="N21" s="249" t="s">
        <v>313</v>
      </c>
      <c r="O21" s="249"/>
      <c r="P21" s="249"/>
      <c r="Q21" s="251"/>
      <c r="R21" s="249"/>
      <c r="S21" s="249"/>
      <c r="T21" s="248"/>
      <c r="U21" s="248"/>
      <c r="V21" s="250"/>
    </row>
    <row r="22" spans="2:22" ht="19.5">
      <c r="B22" s="105"/>
      <c r="C22" s="105"/>
      <c r="D22" s="105"/>
      <c r="E22" s="105"/>
      <c r="F22" s="105"/>
      <c r="G22" s="105"/>
      <c r="H22" s="105"/>
      <c r="I22" s="105"/>
      <c r="J22" s="105"/>
      <c r="L22" s="247"/>
      <c r="M22" s="249" t="s">
        <v>315</v>
      </c>
      <c r="N22" s="251">
        <f>'سپرده '!J9</f>
        <v>98512278630074</v>
      </c>
      <c r="O22" s="249"/>
      <c r="P22" s="249"/>
      <c r="Q22" s="251">
        <f>N22</f>
        <v>98512278630074</v>
      </c>
      <c r="R22" s="249"/>
      <c r="S22" s="249"/>
      <c r="T22" s="248"/>
      <c r="U22" s="248"/>
      <c r="V22" s="250"/>
    </row>
    <row r="23" spans="2:22" ht="19.5">
      <c r="B23" s="105"/>
      <c r="C23" s="105"/>
      <c r="D23" s="105"/>
      <c r="E23" s="105"/>
      <c r="F23" s="105"/>
      <c r="G23" s="105"/>
      <c r="H23" s="105"/>
      <c r="I23" s="105"/>
      <c r="J23" s="105"/>
      <c r="L23" s="247"/>
      <c r="M23" s="249" t="s">
        <v>316</v>
      </c>
      <c r="N23" s="251">
        <f>(N20+N22)/2</f>
        <v>103403250630074</v>
      </c>
      <c r="O23" s="249"/>
      <c r="P23" s="249"/>
      <c r="Q23" s="251">
        <f>(Q21+Q22)/2</f>
        <v>49256139315037</v>
      </c>
      <c r="R23" s="249"/>
      <c r="S23" s="249"/>
      <c r="T23" s="248"/>
      <c r="U23" s="248"/>
      <c r="V23" s="250"/>
    </row>
    <row r="24" spans="2:22" ht="18">
      <c r="B24" s="105"/>
      <c r="C24" s="105"/>
      <c r="D24" s="105"/>
      <c r="E24" s="105"/>
      <c r="F24" s="105"/>
      <c r="G24" s="105"/>
      <c r="H24" s="105"/>
      <c r="I24" s="105"/>
      <c r="J24" s="105"/>
      <c r="L24" s="253"/>
      <c r="M24" s="253"/>
      <c r="N24" s="253"/>
      <c r="O24" s="253"/>
      <c r="P24" s="253"/>
      <c r="Q24" s="253"/>
      <c r="R24" s="253"/>
      <c r="S24" s="253"/>
      <c r="T24" s="253"/>
      <c r="U24" s="253"/>
      <c r="V24" s="250"/>
    </row>
  </sheetData>
  <mergeCells count="15">
    <mergeCell ref="S14:U14"/>
    <mergeCell ref="L19:L23"/>
    <mergeCell ref="S20:U20"/>
    <mergeCell ref="A7:B7"/>
    <mergeCell ref="A8:C8"/>
    <mergeCell ref="A9:C9"/>
    <mergeCell ref="A10:B10"/>
    <mergeCell ref="L13:L17"/>
    <mergeCell ref="P13:R13"/>
    <mergeCell ref="A1:J1"/>
    <mergeCell ref="A2:J2"/>
    <mergeCell ref="A3:J3"/>
    <mergeCell ref="B5:J5"/>
    <mergeCell ref="D6:F6"/>
    <mergeCell ref="H6:J6"/>
  </mergeCells>
  <pageMargins left="0.39" right="0.39" top="0.39" bottom="0.39" header="0" footer="0"/>
  <pageSetup scale="75" fitToHeight="0" orientation="landscape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pageSetUpPr fitToPage="1"/>
  </sheetPr>
  <dimension ref="A1:F14"/>
  <sheetViews>
    <sheetView rightToLeft="1" view="pageBreakPreview" zoomScaleNormal="100" zoomScaleSheetLayoutView="100" workbookViewId="0">
      <selection activeCell="A11" sqref="A11:B11"/>
    </sheetView>
  </sheetViews>
  <sheetFormatPr defaultRowHeight="12.75"/>
  <cols>
    <col min="1" max="1" width="5.140625" customWidth="1"/>
    <col min="2" max="2" width="41.5703125" customWidth="1"/>
    <col min="3" max="3" width="1.28515625" customWidth="1"/>
    <col min="4" max="4" width="19.42578125" style="69" customWidth="1"/>
    <col min="5" max="5" width="1.28515625" style="69" customWidth="1"/>
    <col min="6" max="6" width="19.42578125" style="69" customWidth="1"/>
    <col min="7" max="7" width="0.28515625" customWidth="1"/>
  </cols>
  <sheetData>
    <row r="1" spans="1:6" ht="29.1" customHeight="1">
      <c r="A1" s="168" t="s">
        <v>0</v>
      </c>
      <c r="B1" s="168"/>
      <c r="C1" s="168"/>
      <c r="D1" s="168"/>
      <c r="E1" s="168"/>
      <c r="F1" s="168"/>
    </row>
    <row r="2" spans="1:6" ht="21.75" customHeight="1">
      <c r="A2" s="168" t="s">
        <v>194</v>
      </c>
      <c r="B2" s="168"/>
      <c r="C2" s="168"/>
      <c r="D2" s="168"/>
      <c r="E2" s="168"/>
      <c r="F2" s="168"/>
    </row>
    <row r="3" spans="1:6" ht="21.75" customHeight="1">
      <c r="A3" s="168" t="s">
        <v>2</v>
      </c>
      <c r="B3" s="168"/>
      <c r="C3" s="168"/>
      <c r="D3" s="168"/>
      <c r="E3" s="168"/>
      <c r="F3" s="168"/>
    </row>
    <row r="4" spans="1:6" ht="14.45" customHeight="1"/>
    <row r="5" spans="1:6" s="26" customFormat="1" ht="29.1" customHeight="1">
      <c r="A5" s="2" t="s">
        <v>259</v>
      </c>
      <c r="B5" s="171" t="s">
        <v>209</v>
      </c>
      <c r="C5" s="171"/>
      <c r="D5" s="171"/>
      <c r="E5" s="171"/>
      <c r="F5" s="171"/>
    </row>
    <row r="6" spans="1:6" s="26" customFormat="1" ht="27.75" customHeight="1">
      <c r="D6" s="3" t="s">
        <v>213</v>
      </c>
      <c r="E6" s="42"/>
      <c r="F6" s="3" t="s">
        <v>9</v>
      </c>
    </row>
    <row r="7" spans="1:6" s="26" customFormat="1" ht="27.75" customHeight="1">
      <c r="A7" s="172" t="s">
        <v>209</v>
      </c>
      <c r="B7" s="172"/>
      <c r="D7" s="5" t="s">
        <v>106</v>
      </c>
      <c r="E7" s="42"/>
      <c r="F7" s="5" t="s">
        <v>106</v>
      </c>
    </row>
    <row r="8" spans="1:6" s="26" customFormat="1" ht="27.75" customHeight="1">
      <c r="A8" s="174" t="s">
        <v>209</v>
      </c>
      <c r="B8" s="174"/>
      <c r="D8" s="44">
        <v>0</v>
      </c>
      <c r="E8" s="42"/>
      <c r="F8" s="44">
        <v>0</v>
      </c>
    </row>
    <row r="9" spans="1:6" s="26" customFormat="1" ht="27.75" customHeight="1">
      <c r="A9" s="176" t="s">
        <v>260</v>
      </c>
      <c r="B9" s="176"/>
      <c r="D9" s="45">
        <v>0</v>
      </c>
      <c r="E9" s="42"/>
      <c r="F9" s="45">
        <v>3591452720</v>
      </c>
    </row>
    <row r="10" spans="1:6" s="26" customFormat="1" ht="27.75" customHeight="1">
      <c r="A10" s="180" t="s">
        <v>261</v>
      </c>
      <c r="B10" s="180"/>
      <c r="D10" s="46">
        <v>839443123</v>
      </c>
      <c r="E10" s="42"/>
      <c r="F10" s="46">
        <v>3775433626</v>
      </c>
    </row>
    <row r="11" spans="1:6" s="26" customFormat="1" ht="27.75" customHeight="1">
      <c r="A11" s="235" t="s">
        <v>24</v>
      </c>
      <c r="B11" s="235"/>
      <c r="D11" s="47">
        <f>SUM(D8:D10)</f>
        <v>839443123</v>
      </c>
      <c r="E11" s="42"/>
      <c r="F11" s="47">
        <f>SUM(F8:F10)</f>
        <v>7366886346</v>
      </c>
    </row>
    <row r="12" spans="1:6" s="26" customFormat="1">
      <c r="D12" s="42"/>
      <c r="E12" s="42"/>
      <c r="F12" s="42"/>
    </row>
    <row r="13" spans="1:6" s="26" customFormat="1">
      <c r="D13" s="42"/>
      <c r="E13" s="42"/>
      <c r="F13" s="42"/>
    </row>
    <row r="14" spans="1:6" s="26" customFormat="1">
      <c r="D14" s="42"/>
      <c r="E14" s="42"/>
      <c r="F14" s="42"/>
    </row>
  </sheetData>
  <mergeCells count="9">
    <mergeCell ref="A8:B8"/>
    <mergeCell ref="A9:B9"/>
    <mergeCell ref="A10:B10"/>
    <mergeCell ref="A11:B11"/>
    <mergeCell ref="A1:F1"/>
    <mergeCell ref="A2:F2"/>
    <mergeCell ref="A3:F3"/>
    <mergeCell ref="B5:F5"/>
    <mergeCell ref="A7:B7"/>
  </mergeCells>
  <pageMargins left="0.39" right="0.39" top="0.39" bottom="0.39" header="0" footer="0"/>
  <pageSetup fitToHeight="0" orientation="landscape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pageSetUpPr fitToPage="1"/>
  </sheetPr>
  <dimension ref="A1:S21"/>
  <sheetViews>
    <sheetView rightToLeft="1" view="pageBreakPreview" zoomScale="85" zoomScaleNormal="100" zoomScaleSheetLayoutView="85" workbookViewId="0">
      <selection activeCell="A11" sqref="A11"/>
    </sheetView>
  </sheetViews>
  <sheetFormatPr defaultRowHeight="12.75"/>
  <cols>
    <col min="1" max="1" width="39" customWidth="1"/>
    <col min="2" max="2" width="1.28515625" customWidth="1"/>
    <col min="3" max="3" width="16.85546875" customWidth="1"/>
    <col min="4" max="4" width="1.28515625" customWidth="1"/>
    <col min="5" max="5" width="32.5703125" customWidth="1"/>
    <col min="6" max="6" width="1.28515625" customWidth="1"/>
    <col min="7" max="7" width="23.140625" customWidth="1"/>
    <col min="8" max="8" width="1.28515625" customWidth="1"/>
    <col min="9" max="9" width="19.7109375" customWidth="1"/>
    <col min="10" max="10" width="1.28515625" customWidth="1"/>
    <col min="11" max="11" width="10.42578125" customWidth="1"/>
    <col min="12" max="12" width="1.28515625" customWidth="1"/>
    <col min="13" max="13" width="21.28515625" customWidth="1"/>
    <col min="14" max="14" width="1.28515625" customWidth="1"/>
    <col min="15" max="15" width="20.7109375" customWidth="1"/>
    <col min="16" max="16" width="1.28515625" customWidth="1"/>
    <col min="17" max="17" width="15.140625" customWidth="1"/>
    <col min="18" max="18" width="1.28515625" customWidth="1"/>
    <col min="19" max="19" width="20.5703125" customWidth="1"/>
    <col min="20" max="20" width="0.28515625" customWidth="1"/>
  </cols>
  <sheetData>
    <row r="1" spans="1:19" ht="29.1" customHeight="1">
      <c r="A1" s="168" t="s">
        <v>0</v>
      </c>
      <c r="B1" s="168"/>
      <c r="C1" s="168"/>
      <c r="D1" s="168"/>
      <c r="E1" s="168"/>
      <c r="F1" s="168"/>
      <c r="G1" s="168"/>
      <c r="H1" s="168"/>
      <c r="I1" s="168"/>
      <c r="J1" s="168"/>
      <c r="K1" s="168"/>
      <c r="L1" s="168"/>
      <c r="M1" s="168"/>
      <c r="N1" s="168"/>
      <c r="O1" s="168"/>
      <c r="P1" s="168"/>
      <c r="Q1" s="168"/>
      <c r="R1" s="168"/>
      <c r="S1" s="168"/>
    </row>
    <row r="2" spans="1:19" ht="21.75" customHeight="1">
      <c r="A2" s="168" t="s">
        <v>194</v>
      </c>
      <c r="B2" s="168"/>
      <c r="C2" s="168"/>
      <c r="D2" s="168"/>
      <c r="E2" s="168"/>
      <c r="F2" s="168"/>
      <c r="G2" s="168"/>
      <c r="H2" s="168"/>
      <c r="I2" s="168"/>
      <c r="J2" s="168"/>
      <c r="K2" s="168"/>
      <c r="L2" s="168"/>
      <c r="M2" s="168"/>
      <c r="N2" s="168"/>
      <c r="O2" s="168"/>
      <c r="P2" s="168"/>
      <c r="Q2" s="168"/>
      <c r="R2" s="168"/>
      <c r="S2" s="168"/>
    </row>
    <row r="3" spans="1:19" ht="21.75" customHeight="1">
      <c r="A3" s="168" t="s">
        <v>2</v>
      </c>
      <c r="B3" s="168"/>
      <c r="C3" s="168"/>
      <c r="D3" s="168"/>
      <c r="E3" s="168"/>
      <c r="F3" s="168"/>
      <c r="G3" s="168"/>
      <c r="H3" s="168"/>
      <c r="I3" s="168"/>
      <c r="J3" s="168"/>
      <c r="K3" s="168"/>
      <c r="L3" s="168"/>
      <c r="M3" s="168"/>
      <c r="N3" s="168"/>
      <c r="O3" s="168"/>
      <c r="P3" s="168"/>
      <c r="Q3" s="168"/>
      <c r="R3" s="168"/>
      <c r="S3" s="168"/>
    </row>
    <row r="4" spans="1:19" ht="14.45" customHeight="1"/>
    <row r="5" spans="1:19" s="26" customFormat="1" ht="28.5" customHeight="1">
      <c r="A5" s="171" t="s">
        <v>216</v>
      </c>
      <c r="B5" s="171"/>
      <c r="C5" s="171"/>
      <c r="D5" s="171"/>
      <c r="E5" s="171"/>
      <c r="F5" s="171"/>
      <c r="G5" s="171"/>
      <c r="H5" s="171"/>
      <c r="I5" s="171"/>
      <c r="J5" s="171"/>
      <c r="K5" s="171"/>
      <c r="L5" s="171"/>
      <c r="M5" s="171"/>
      <c r="N5" s="171"/>
      <c r="O5" s="171"/>
      <c r="P5" s="171"/>
      <c r="Q5" s="171"/>
      <c r="R5" s="171"/>
      <c r="S5" s="171"/>
    </row>
    <row r="6" spans="1:19" s="26" customFormat="1" ht="28.5" customHeight="1">
      <c r="A6" s="172" t="s">
        <v>26</v>
      </c>
      <c r="C6" s="172" t="s">
        <v>262</v>
      </c>
      <c r="D6" s="172"/>
      <c r="E6" s="172"/>
      <c r="F6" s="172"/>
      <c r="G6" s="172"/>
      <c r="H6" s="27"/>
      <c r="I6" s="172" t="s">
        <v>213</v>
      </c>
      <c r="J6" s="172"/>
      <c r="K6" s="172"/>
      <c r="L6" s="172"/>
      <c r="M6" s="172"/>
      <c r="N6" s="27"/>
      <c r="O6" s="172" t="s">
        <v>214</v>
      </c>
      <c r="P6" s="172"/>
      <c r="Q6" s="172"/>
      <c r="R6" s="172"/>
      <c r="S6" s="172"/>
    </row>
    <row r="7" spans="1:19" s="26" customFormat="1" ht="28.5" customHeight="1">
      <c r="A7" s="172"/>
      <c r="C7" s="19" t="s">
        <v>263</v>
      </c>
      <c r="D7" s="28"/>
      <c r="E7" s="19" t="s">
        <v>264</v>
      </c>
      <c r="F7" s="28"/>
      <c r="G7" s="19" t="s">
        <v>265</v>
      </c>
      <c r="H7" s="27"/>
      <c r="I7" s="19" t="s">
        <v>266</v>
      </c>
      <c r="J7" s="28"/>
      <c r="K7" s="19" t="s">
        <v>267</v>
      </c>
      <c r="L7" s="28"/>
      <c r="M7" s="19" t="s">
        <v>268</v>
      </c>
      <c r="N7" s="27"/>
      <c r="O7" s="19" t="s">
        <v>266</v>
      </c>
      <c r="P7" s="28"/>
      <c r="Q7" s="19" t="s">
        <v>267</v>
      </c>
      <c r="R7" s="28"/>
      <c r="S7" s="19" t="s">
        <v>268</v>
      </c>
    </row>
    <row r="8" spans="1:19" s="26" customFormat="1" ht="28.5" customHeight="1">
      <c r="A8" s="38" t="s">
        <v>23</v>
      </c>
      <c r="C8" s="51" t="s">
        <v>269</v>
      </c>
      <c r="D8" s="27"/>
      <c r="E8" s="29">
        <v>4000000</v>
      </c>
      <c r="F8" s="27"/>
      <c r="G8" s="29">
        <v>1565</v>
      </c>
      <c r="H8" s="27"/>
      <c r="I8" s="29">
        <v>0</v>
      </c>
      <c r="J8" s="27"/>
      <c r="K8" s="29">
        <v>0</v>
      </c>
      <c r="L8" s="27"/>
      <c r="M8" s="29">
        <v>0</v>
      </c>
      <c r="N8" s="27"/>
      <c r="O8" s="29">
        <v>6260000000</v>
      </c>
      <c r="P8" s="27"/>
      <c r="Q8" s="29">
        <v>760842359</v>
      </c>
      <c r="R8" s="27"/>
      <c r="S8" s="29">
        <f>O8-Q8</f>
        <v>5499157641</v>
      </c>
    </row>
    <row r="9" spans="1:19" s="26" customFormat="1" ht="28.5" customHeight="1">
      <c r="A9" s="39" t="s">
        <v>21</v>
      </c>
      <c r="C9" s="64" t="s">
        <v>270</v>
      </c>
      <c r="D9" s="27"/>
      <c r="E9" s="31">
        <v>606007989</v>
      </c>
      <c r="F9" s="27"/>
      <c r="G9" s="31">
        <v>93</v>
      </c>
      <c r="H9" s="27"/>
      <c r="I9" s="31">
        <v>0</v>
      </c>
      <c r="J9" s="27"/>
      <c r="K9" s="31">
        <v>0</v>
      </c>
      <c r="L9" s="27"/>
      <c r="M9" s="31">
        <v>0</v>
      </c>
      <c r="N9" s="27"/>
      <c r="O9" s="31">
        <v>56358742977</v>
      </c>
      <c r="P9" s="27"/>
      <c r="Q9" s="31">
        <v>836634511</v>
      </c>
      <c r="R9" s="27"/>
      <c r="S9" s="31">
        <f>O9-Q9</f>
        <v>55522108466</v>
      </c>
    </row>
    <row r="10" spans="1:19" s="26" customFormat="1" ht="28.5" customHeight="1">
      <c r="A10" s="40" t="s">
        <v>22</v>
      </c>
      <c r="C10" s="52" t="s">
        <v>271</v>
      </c>
      <c r="D10" s="27"/>
      <c r="E10" s="53">
        <v>5000000</v>
      </c>
      <c r="F10" s="27"/>
      <c r="G10" s="53">
        <v>850</v>
      </c>
      <c r="H10" s="27"/>
      <c r="I10" s="33">
        <v>0</v>
      </c>
      <c r="J10" s="27"/>
      <c r="K10" s="33">
        <v>0</v>
      </c>
      <c r="L10" s="27"/>
      <c r="M10" s="33">
        <v>0</v>
      </c>
      <c r="N10" s="27"/>
      <c r="O10" s="33">
        <v>4250000000</v>
      </c>
      <c r="P10" s="27"/>
      <c r="Q10" s="33">
        <v>0</v>
      </c>
      <c r="R10" s="27"/>
      <c r="S10" s="33">
        <f>O10-Q10</f>
        <v>4250000000</v>
      </c>
    </row>
    <row r="11" spans="1:19" s="26" customFormat="1" ht="28.5" customHeight="1">
      <c r="A11" s="258" t="s">
        <v>24</v>
      </c>
      <c r="C11" s="53"/>
      <c r="D11" s="59"/>
      <c r="E11" s="53"/>
      <c r="F11" s="59"/>
      <c r="G11" s="53"/>
      <c r="H11" s="27"/>
      <c r="I11" s="35">
        <f>SUM(I8:I10)</f>
        <v>0</v>
      </c>
      <c r="J11" s="27"/>
      <c r="K11" s="35">
        <f>SUM(K8:K10)</f>
        <v>0</v>
      </c>
      <c r="L11" s="27"/>
      <c r="M11" s="35">
        <f>SUM(M8:M10)</f>
        <v>0</v>
      </c>
      <c r="N11" s="27"/>
      <c r="O11" s="35">
        <f>SUM(O8:O10)</f>
        <v>66868742977</v>
      </c>
      <c r="P11" s="27"/>
      <c r="Q11" s="35">
        <f>SUM(Q8:Q10)</f>
        <v>1597476870</v>
      </c>
      <c r="R11" s="27"/>
      <c r="S11" s="35">
        <f>SUM(S8:S10)</f>
        <v>65271266107</v>
      </c>
    </row>
    <row r="12" spans="1:19" s="26" customFormat="1"/>
    <row r="13" spans="1:19" s="26" customFormat="1"/>
    <row r="14" spans="1:19" s="26" customFormat="1"/>
    <row r="15" spans="1:19" s="26" customFormat="1">
      <c r="Q15" s="222" t="s">
        <v>333</v>
      </c>
    </row>
    <row r="16" spans="1:19" s="26" customFormat="1"/>
    <row r="17" s="26" customFormat="1"/>
    <row r="18" s="26" customFormat="1"/>
    <row r="19" s="26" customFormat="1"/>
    <row r="20" s="26" customFormat="1"/>
    <row r="21" s="26" customFormat="1"/>
  </sheetData>
  <mergeCells count="8">
    <mergeCell ref="A1:S1"/>
    <mergeCell ref="A2:S2"/>
    <mergeCell ref="A3:S3"/>
    <mergeCell ref="A5:S5"/>
    <mergeCell ref="A6:A7"/>
    <mergeCell ref="C6:G6"/>
    <mergeCell ref="I6:M6"/>
    <mergeCell ref="O6:S6"/>
  </mergeCells>
  <pageMargins left="0.39" right="0.39" top="0.39" bottom="0.39" header="0" footer="0"/>
  <pageSetup scale="57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C6"/>
  <sheetViews>
    <sheetView rightToLeft="1" workbookViewId="0">
      <selection sqref="A1:C1"/>
    </sheetView>
  </sheetViews>
  <sheetFormatPr defaultRowHeight="12.75"/>
  <cols>
    <col min="1" max="1" width="72.7109375" customWidth="1"/>
    <col min="2" max="2" width="45.42578125" customWidth="1"/>
    <col min="3" max="3" width="76.5703125" customWidth="1"/>
  </cols>
  <sheetData>
    <row r="1" spans="1:3" ht="29.1" customHeight="1">
      <c r="A1" s="168" t="s">
        <v>0</v>
      </c>
      <c r="B1" s="168"/>
      <c r="C1" s="168"/>
    </row>
    <row r="2" spans="1:3" ht="21.75" customHeight="1">
      <c r="A2" s="168" t="s">
        <v>1</v>
      </c>
      <c r="B2" s="168"/>
      <c r="C2" s="168"/>
    </row>
    <row r="3" spans="1:3" ht="21.75" customHeight="1">
      <c r="A3" s="168" t="s">
        <v>2</v>
      </c>
      <c r="B3" s="168"/>
      <c r="C3" s="168"/>
    </row>
    <row r="4" spans="1:3" ht="7.35" customHeight="1"/>
    <row r="5" spans="1:3" ht="123.6" customHeight="1">
      <c r="B5" s="169"/>
    </row>
    <row r="6" spans="1:3" ht="123.6" customHeight="1">
      <c r="B6" s="169"/>
    </row>
  </sheetData>
  <mergeCells count="4">
    <mergeCell ref="A1:C1"/>
    <mergeCell ref="A2:C2"/>
    <mergeCell ref="A3:C3"/>
    <mergeCell ref="B5:B6"/>
  </mergeCells>
  <pageMargins left="0.39" right="0.39" top="0.39" bottom="0.39" header="0" footer="0"/>
  <pageSetup paperSize="0" fitToHeight="0" orientation="landscape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pageSetUpPr fitToPage="1"/>
  </sheetPr>
  <dimension ref="A1:K7"/>
  <sheetViews>
    <sheetView rightToLeft="1" workbookViewId="0">
      <selection sqref="A1:K1"/>
    </sheetView>
  </sheetViews>
  <sheetFormatPr defaultRowHeight="12.75"/>
  <cols>
    <col min="1" max="1" width="39" customWidth="1"/>
    <col min="2" max="2" width="1.28515625" customWidth="1"/>
    <col min="3" max="3" width="16.85546875" customWidth="1"/>
    <col min="4" max="4" width="1.28515625" customWidth="1"/>
    <col min="5" max="5" width="20.7109375" customWidth="1"/>
    <col min="6" max="6" width="1.28515625" customWidth="1"/>
    <col min="7" max="7" width="15.5703125" customWidth="1"/>
    <col min="8" max="8" width="1.28515625" customWidth="1"/>
    <col min="9" max="9" width="31.140625" customWidth="1"/>
    <col min="10" max="10" width="1.28515625" customWidth="1"/>
    <col min="11" max="11" width="31.140625" customWidth="1"/>
    <col min="12" max="12" width="0.28515625" customWidth="1"/>
  </cols>
  <sheetData>
    <row r="1" spans="1:11" ht="29.1" customHeight="1">
      <c r="A1" s="168" t="s">
        <v>0</v>
      </c>
      <c r="B1" s="168"/>
      <c r="C1" s="168"/>
      <c r="D1" s="168"/>
      <c r="E1" s="168"/>
      <c r="F1" s="168"/>
      <c r="G1" s="168"/>
      <c r="H1" s="168"/>
      <c r="I1" s="168"/>
      <c r="J1" s="168"/>
      <c r="K1" s="168"/>
    </row>
    <row r="2" spans="1:11" ht="21.75" customHeight="1">
      <c r="A2" s="168" t="s">
        <v>194</v>
      </c>
      <c r="B2" s="168"/>
      <c r="C2" s="168"/>
      <c r="D2" s="168"/>
      <c r="E2" s="168"/>
      <c r="F2" s="168"/>
      <c r="G2" s="168"/>
      <c r="H2" s="168"/>
      <c r="I2" s="168"/>
      <c r="J2" s="168"/>
      <c r="K2" s="168"/>
    </row>
    <row r="3" spans="1:11" ht="21.75" customHeight="1">
      <c r="A3" s="168" t="s">
        <v>2</v>
      </c>
      <c r="B3" s="168"/>
      <c r="C3" s="168"/>
      <c r="D3" s="168"/>
      <c r="E3" s="168"/>
      <c r="F3" s="168"/>
      <c r="G3" s="168"/>
      <c r="H3" s="168"/>
      <c r="I3" s="168"/>
      <c r="J3" s="168"/>
      <c r="K3" s="168"/>
    </row>
    <row r="4" spans="1:11" ht="14.45" customHeight="1"/>
    <row r="5" spans="1:11" ht="14.45" customHeight="1">
      <c r="A5" s="171" t="s">
        <v>222</v>
      </c>
      <c r="B5" s="171"/>
      <c r="C5" s="171"/>
      <c r="D5" s="171"/>
      <c r="E5" s="171"/>
      <c r="F5" s="171"/>
      <c r="G5" s="171"/>
      <c r="H5" s="171"/>
      <c r="I5" s="171"/>
      <c r="J5" s="171"/>
      <c r="K5" s="171"/>
    </row>
    <row r="6" spans="1:11" ht="14.45" customHeight="1">
      <c r="I6" s="3" t="s">
        <v>213</v>
      </c>
      <c r="K6" s="3" t="s">
        <v>214</v>
      </c>
    </row>
    <row r="7" spans="1:11" ht="29.1" customHeight="1">
      <c r="A7" s="3" t="s">
        <v>272</v>
      </c>
      <c r="C7" s="18" t="s">
        <v>273</v>
      </c>
      <c r="E7" s="18" t="s">
        <v>274</v>
      </c>
      <c r="G7" s="18" t="s">
        <v>275</v>
      </c>
      <c r="I7" s="19" t="s">
        <v>276</v>
      </c>
      <c r="K7" s="19" t="s">
        <v>276</v>
      </c>
    </row>
  </sheetData>
  <mergeCells count="4">
    <mergeCell ref="A1:K1"/>
    <mergeCell ref="A2:K2"/>
    <mergeCell ref="A3:K3"/>
    <mergeCell ref="A5:K5"/>
  </mergeCells>
  <pageMargins left="0.39" right="0.39" top="0.39" bottom="0.39" header="0" footer="0"/>
  <pageSetup paperSize="0" fitToHeight="0" orientation="landscape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pageSetUpPr fitToPage="1"/>
  </sheetPr>
  <dimension ref="A1:M24"/>
  <sheetViews>
    <sheetView rightToLeft="1" view="pageBreakPreview" zoomScale="85" zoomScaleNormal="100" zoomScaleSheetLayoutView="85" workbookViewId="0">
      <selection activeCell="M8" sqref="M8"/>
    </sheetView>
  </sheetViews>
  <sheetFormatPr defaultRowHeight="12.75"/>
  <cols>
    <col min="1" max="1" width="39" customWidth="1"/>
    <col min="2" max="2" width="1.28515625" customWidth="1"/>
    <col min="3" max="3" width="17.140625" bestFit="1" customWidth="1"/>
    <col min="4" max="4" width="1.28515625" customWidth="1"/>
    <col min="5" max="5" width="16.28515625" customWidth="1"/>
    <col min="6" max="6" width="1.28515625" customWidth="1"/>
    <col min="7" max="7" width="17.140625" bestFit="1" customWidth="1"/>
    <col min="8" max="8" width="1.28515625" customWidth="1"/>
    <col min="9" max="9" width="19.42578125" bestFit="1" customWidth="1"/>
    <col min="10" max="10" width="1.28515625" customWidth="1"/>
    <col min="11" max="11" width="17" customWidth="1"/>
    <col min="12" max="12" width="1.28515625" customWidth="1"/>
    <col min="13" max="13" width="19.42578125" bestFit="1" customWidth="1"/>
    <col min="14" max="14" width="0.28515625" customWidth="1"/>
  </cols>
  <sheetData>
    <row r="1" spans="1:13" ht="29.1" customHeight="1">
      <c r="A1" s="168" t="s">
        <v>0</v>
      </c>
      <c r="B1" s="168"/>
      <c r="C1" s="168"/>
      <c r="D1" s="168"/>
      <c r="E1" s="168"/>
      <c r="F1" s="168"/>
      <c r="G1" s="168"/>
      <c r="H1" s="168"/>
      <c r="I1" s="168"/>
      <c r="J1" s="168"/>
      <c r="K1" s="168"/>
      <c r="L1" s="168"/>
      <c r="M1" s="168"/>
    </row>
    <row r="2" spans="1:13" ht="21.75" customHeight="1">
      <c r="A2" s="168" t="s">
        <v>194</v>
      </c>
      <c r="B2" s="168"/>
      <c r="C2" s="168"/>
      <c r="D2" s="168"/>
      <c r="E2" s="168"/>
      <c r="F2" s="168"/>
      <c r="G2" s="168"/>
      <c r="H2" s="168"/>
      <c r="I2" s="168"/>
      <c r="J2" s="168"/>
      <c r="K2" s="168"/>
      <c r="L2" s="168"/>
      <c r="M2" s="168"/>
    </row>
    <row r="3" spans="1:13" ht="21.75" customHeight="1">
      <c r="A3" s="168" t="s">
        <v>2</v>
      </c>
      <c r="B3" s="168"/>
      <c r="C3" s="168"/>
      <c r="D3" s="168"/>
      <c r="E3" s="168"/>
      <c r="F3" s="168"/>
      <c r="G3" s="168"/>
      <c r="H3" s="168"/>
      <c r="I3" s="168"/>
      <c r="J3" s="168"/>
      <c r="K3" s="168"/>
      <c r="L3" s="168"/>
      <c r="M3" s="168"/>
    </row>
    <row r="4" spans="1:13" ht="14.45" customHeight="1"/>
    <row r="5" spans="1:13" s="26" customFormat="1" ht="23.25" customHeight="1">
      <c r="A5" s="171" t="s">
        <v>277</v>
      </c>
      <c r="B5" s="171"/>
      <c r="C5" s="171"/>
      <c r="D5" s="171"/>
      <c r="E5" s="171"/>
      <c r="F5" s="171"/>
      <c r="G5" s="171"/>
      <c r="H5" s="171"/>
      <c r="I5" s="171"/>
      <c r="J5" s="171"/>
      <c r="K5" s="171"/>
      <c r="L5" s="171"/>
      <c r="M5" s="171"/>
    </row>
    <row r="6" spans="1:13" s="26" customFormat="1" ht="24.75" customHeight="1">
      <c r="A6" s="172" t="s">
        <v>197</v>
      </c>
      <c r="C6" s="172" t="s">
        <v>213</v>
      </c>
      <c r="D6" s="172"/>
      <c r="E6" s="172"/>
      <c r="F6" s="172"/>
      <c r="G6" s="172"/>
      <c r="H6" s="27"/>
      <c r="I6" s="172" t="s">
        <v>214</v>
      </c>
      <c r="J6" s="172"/>
      <c r="K6" s="172"/>
      <c r="L6" s="172"/>
      <c r="M6" s="172"/>
    </row>
    <row r="7" spans="1:13" s="26" customFormat="1" ht="29.1" customHeight="1">
      <c r="A7" s="172"/>
      <c r="C7" s="19" t="s">
        <v>278</v>
      </c>
      <c r="D7" s="28"/>
      <c r="E7" s="19" t="s">
        <v>267</v>
      </c>
      <c r="F7" s="28"/>
      <c r="G7" s="19" t="s">
        <v>279</v>
      </c>
      <c r="H7" s="27"/>
      <c r="I7" s="19" t="s">
        <v>278</v>
      </c>
      <c r="J7" s="28"/>
      <c r="K7" s="19" t="s">
        <v>267</v>
      </c>
      <c r="L7" s="28"/>
      <c r="M7" s="19" t="s">
        <v>279</v>
      </c>
    </row>
    <row r="8" spans="1:13" s="26" customFormat="1" ht="21.75" customHeight="1">
      <c r="A8" s="38" t="s">
        <v>89</v>
      </c>
      <c r="C8" s="29">
        <v>189050205959</v>
      </c>
      <c r="D8" s="27"/>
      <c r="E8" s="29">
        <v>0</v>
      </c>
      <c r="F8" s="27"/>
      <c r="G8" s="29">
        <f>C8-E8</f>
        <v>189050205959</v>
      </c>
      <c r="H8" s="27"/>
      <c r="I8" s="29">
        <v>972757748532</v>
      </c>
      <c r="J8" s="27"/>
      <c r="K8" s="29">
        <v>0</v>
      </c>
      <c r="L8" s="27"/>
      <c r="M8" s="29">
        <f>I8-K8</f>
        <v>972757748532</v>
      </c>
    </row>
    <row r="9" spans="1:13" s="26" customFormat="1" ht="21.75" customHeight="1">
      <c r="A9" s="39" t="s">
        <v>229</v>
      </c>
      <c r="C9" s="31">
        <v>0</v>
      </c>
      <c r="D9" s="27"/>
      <c r="E9" s="31">
        <v>0</v>
      </c>
      <c r="F9" s="27"/>
      <c r="G9" s="31">
        <f>C9-E9</f>
        <v>0</v>
      </c>
      <c r="H9" s="27"/>
      <c r="I9" s="31">
        <v>533565254531</v>
      </c>
      <c r="J9" s="27"/>
      <c r="K9" s="31">
        <v>0</v>
      </c>
      <c r="L9" s="27"/>
      <c r="M9" s="31">
        <f>I9-K9</f>
        <v>533565254531</v>
      </c>
    </row>
    <row r="10" spans="1:13" s="26" customFormat="1" ht="21.75" customHeight="1">
      <c r="A10" s="39" t="s">
        <v>86</v>
      </c>
      <c r="C10" s="31">
        <v>35925561000</v>
      </c>
      <c r="D10" s="27"/>
      <c r="E10" s="31">
        <v>0</v>
      </c>
      <c r="F10" s="27"/>
      <c r="G10" s="154">
        <f t="shared" ref="G10:G16" si="0">C10-E10</f>
        <v>35925561000</v>
      </c>
      <c r="H10" s="27"/>
      <c r="I10" s="31">
        <v>186485847059</v>
      </c>
      <c r="J10" s="27"/>
      <c r="K10" s="31">
        <v>0</v>
      </c>
      <c r="L10" s="27"/>
      <c r="M10" s="154">
        <f t="shared" ref="M10:M16" si="1">I10-K10</f>
        <v>186485847059</v>
      </c>
    </row>
    <row r="11" spans="1:13" s="26" customFormat="1" ht="21.75" customHeight="1">
      <c r="A11" s="39" t="s">
        <v>84</v>
      </c>
      <c r="C11" s="31">
        <v>12243256327</v>
      </c>
      <c r="D11" s="27"/>
      <c r="E11" s="31">
        <v>0</v>
      </c>
      <c r="F11" s="27"/>
      <c r="G11" s="154">
        <f t="shared" si="0"/>
        <v>12243256327</v>
      </c>
      <c r="H11" s="27"/>
      <c r="I11" s="31">
        <v>60531855685</v>
      </c>
      <c r="J11" s="27"/>
      <c r="K11" s="31">
        <v>0</v>
      </c>
      <c r="L11" s="27"/>
      <c r="M11" s="154">
        <f t="shared" si="1"/>
        <v>60531855685</v>
      </c>
    </row>
    <row r="12" spans="1:13" s="26" customFormat="1" ht="21.75" customHeight="1">
      <c r="A12" s="39" t="s">
        <v>81</v>
      </c>
      <c r="C12" s="161">
        <v>48521915557</v>
      </c>
      <c r="D12" s="218"/>
      <c r="E12" s="161">
        <v>0</v>
      </c>
      <c r="F12" s="218"/>
      <c r="G12" s="161">
        <f t="shared" si="0"/>
        <v>48521915557</v>
      </c>
      <c r="H12" s="218"/>
      <c r="I12" s="161">
        <v>239897092053</v>
      </c>
      <c r="J12" s="218"/>
      <c r="K12" s="161">
        <v>0</v>
      </c>
      <c r="L12" s="218"/>
      <c r="M12" s="161">
        <f t="shared" si="1"/>
        <v>239897092053</v>
      </c>
    </row>
    <row r="13" spans="1:13" s="26" customFormat="1" ht="21.75" customHeight="1">
      <c r="A13" s="39" t="s">
        <v>78</v>
      </c>
      <c r="C13" s="161">
        <v>68091976259</v>
      </c>
      <c r="D13" s="218"/>
      <c r="E13" s="161">
        <v>0</v>
      </c>
      <c r="F13" s="218"/>
      <c r="G13" s="161">
        <f t="shared" si="0"/>
        <v>68091976259</v>
      </c>
      <c r="H13" s="218"/>
      <c r="I13" s="161">
        <v>337821789786</v>
      </c>
      <c r="J13" s="218"/>
      <c r="K13" s="161">
        <v>0</v>
      </c>
      <c r="L13" s="218"/>
      <c r="M13" s="161">
        <f t="shared" si="1"/>
        <v>337821789786</v>
      </c>
    </row>
    <row r="14" spans="1:13" s="26" customFormat="1" ht="21.75" customHeight="1">
      <c r="A14" s="39" t="s">
        <v>92</v>
      </c>
      <c r="C14" s="161">
        <v>72864824800</v>
      </c>
      <c r="D14" s="218"/>
      <c r="E14" s="161">
        <v>0</v>
      </c>
      <c r="F14" s="218"/>
      <c r="G14" s="161">
        <f t="shared" si="0"/>
        <v>72864824800</v>
      </c>
      <c r="H14" s="218"/>
      <c r="I14" s="161">
        <v>355568566340</v>
      </c>
      <c r="J14" s="218"/>
      <c r="K14" s="161">
        <v>0</v>
      </c>
      <c r="L14" s="218"/>
      <c r="M14" s="161">
        <f t="shared" si="1"/>
        <v>355568566340</v>
      </c>
    </row>
    <row r="15" spans="1:13" s="26" customFormat="1" ht="21.75" customHeight="1">
      <c r="A15" s="39" t="s">
        <v>75</v>
      </c>
      <c r="C15" s="161">
        <v>39988987659</v>
      </c>
      <c r="D15" s="218"/>
      <c r="E15" s="161">
        <v>0</v>
      </c>
      <c r="F15" s="218"/>
      <c r="G15" s="161">
        <f t="shared" si="0"/>
        <v>39988987659</v>
      </c>
      <c r="H15" s="218"/>
      <c r="I15" s="161">
        <v>197166274214</v>
      </c>
      <c r="J15" s="218"/>
      <c r="K15" s="161">
        <v>0</v>
      </c>
      <c r="L15" s="218"/>
      <c r="M15" s="161">
        <f t="shared" si="1"/>
        <v>197166274214</v>
      </c>
    </row>
    <row r="16" spans="1:13" s="26" customFormat="1" ht="21.75" customHeight="1">
      <c r="A16" s="40" t="s">
        <v>228</v>
      </c>
      <c r="C16" s="162">
        <v>0</v>
      </c>
      <c r="D16" s="218"/>
      <c r="E16" s="162">
        <v>0</v>
      </c>
      <c r="F16" s="218"/>
      <c r="G16" s="161">
        <f t="shared" si="0"/>
        <v>0</v>
      </c>
      <c r="H16" s="218"/>
      <c r="I16" s="162">
        <v>23304177664</v>
      </c>
      <c r="J16" s="218"/>
      <c r="K16" s="162">
        <v>0</v>
      </c>
      <c r="L16" s="218"/>
      <c r="M16" s="161">
        <f t="shared" si="1"/>
        <v>23304177664</v>
      </c>
    </row>
    <row r="17" spans="1:13" s="26" customFormat="1" ht="21.75" customHeight="1" thickBot="1">
      <c r="A17" s="15" t="s">
        <v>24</v>
      </c>
      <c r="C17" s="163">
        <f>SUM(C8:C16)</f>
        <v>466686727561</v>
      </c>
      <c r="D17" s="218"/>
      <c r="E17" s="163">
        <f>SUM(E8:E16)</f>
        <v>0</v>
      </c>
      <c r="F17" s="218"/>
      <c r="G17" s="163">
        <f>SUM(G8:G16)</f>
        <v>466686727561</v>
      </c>
      <c r="H17" s="218"/>
      <c r="I17" s="163">
        <f>SUM(I8:I16)</f>
        <v>2907098605864</v>
      </c>
      <c r="J17" s="218"/>
      <c r="K17" s="163">
        <f>SUM(K8:K16)</f>
        <v>0</v>
      </c>
      <c r="L17" s="218"/>
      <c r="M17" s="163">
        <f>SUM(M8:M16)</f>
        <v>2907098605864</v>
      </c>
    </row>
    <row r="18" spans="1:13" s="26" customFormat="1" ht="13.5" thickTop="1">
      <c r="C18" s="218"/>
      <c r="D18" s="218"/>
      <c r="E18" s="218"/>
      <c r="F18" s="218"/>
      <c r="G18" s="218"/>
      <c r="H18" s="218"/>
      <c r="I18" s="218"/>
      <c r="J18" s="218"/>
      <c r="K18" s="218"/>
      <c r="L18" s="218"/>
      <c r="M18" s="218"/>
    </row>
    <row r="19" spans="1:13" s="26" customFormat="1">
      <c r="C19" s="215"/>
      <c r="D19" s="215"/>
      <c r="E19" s="215"/>
      <c r="F19" s="215"/>
      <c r="G19" s="215"/>
      <c r="H19" s="215"/>
      <c r="I19" s="215"/>
      <c r="J19" s="215"/>
      <c r="K19" s="215"/>
      <c r="L19" s="215"/>
      <c r="M19" s="215"/>
    </row>
    <row r="20" spans="1:13" s="26" customFormat="1">
      <c r="C20" s="215"/>
      <c r="D20" s="215"/>
      <c r="E20" s="215"/>
      <c r="F20" s="215"/>
      <c r="G20" s="215"/>
      <c r="H20" s="215"/>
      <c r="I20" s="215"/>
      <c r="J20" s="215"/>
      <c r="K20" s="215"/>
      <c r="L20" s="215"/>
      <c r="M20" s="215"/>
    </row>
    <row r="21" spans="1:13">
      <c r="C21" s="214"/>
      <c r="D21" s="214"/>
      <c r="E21" s="214"/>
      <c r="F21" s="214"/>
      <c r="G21" s="214"/>
      <c r="H21" s="214"/>
      <c r="I21" s="214"/>
      <c r="J21" s="214"/>
      <c r="K21" s="214"/>
      <c r="L21" s="214"/>
      <c r="M21" s="214"/>
    </row>
    <row r="22" spans="1:13">
      <c r="C22" s="214"/>
      <c r="D22" s="214"/>
      <c r="E22" s="214"/>
      <c r="F22" s="214"/>
      <c r="G22" s="214"/>
      <c r="H22" s="214"/>
      <c r="I22" s="214"/>
      <c r="J22" s="214"/>
      <c r="K22" s="214"/>
      <c r="L22" s="214"/>
      <c r="M22" s="214"/>
    </row>
    <row r="23" spans="1:13">
      <c r="C23" s="214"/>
      <c r="D23" s="214"/>
      <c r="E23" s="214"/>
      <c r="F23" s="214"/>
      <c r="G23" s="214"/>
      <c r="H23" s="214"/>
      <c r="I23" s="214"/>
      <c r="J23" s="214"/>
      <c r="K23" s="214"/>
      <c r="L23" s="214"/>
      <c r="M23" s="214"/>
    </row>
    <row r="24" spans="1:13">
      <c r="C24" s="214"/>
      <c r="D24" s="214"/>
      <c r="E24" s="214"/>
      <c r="F24" s="214"/>
      <c r="G24" s="214"/>
      <c r="H24" s="214"/>
      <c r="I24" s="214"/>
      <c r="J24" s="214"/>
      <c r="K24" s="214"/>
      <c r="L24" s="214"/>
      <c r="M24" s="214"/>
    </row>
  </sheetData>
  <mergeCells count="7">
    <mergeCell ref="A1:M1"/>
    <mergeCell ref="A2:M2"/>
    <mergeCell ref="A3:M3"/>
    <mergeCell ref="A5:M5"/>
    <mergeCell ref="A6:A7"/>
    <mergeCell ref="C6:G6"/>
    <mergeCell ref="I6:M6"/>
  </mergeCells>
  <pageMargins left="0.39" right="0.39" top="0.39" bottom="0.39" header="0" footer="0"/>
  <pageSetup scale="86" fitToHeight="0" orientation="landscape"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pageSetUpPr fitToPage="1"/>
  </sheetPr>
  <dimension ref="A1:M153"/>
  <sheetViews>
    <sheetView rightToLeft="1" topLeftCell="A141" workbookViewId="0">
      <selection activeCell="A152" sqref="A8:C152"/>
    </sheetView>
  </sheetViews>
  <sheetFormatPr defaultRowHeight="12.75"/>
  <cols>
    <col min="1" max="1" width="39" customWidth="1"/>
    <col min="2" max="2" width="1.28515625" customWidth="1"/>
    <col min="3" max="3" width="17.85546875" bestFit="1" customWidth="1"/>
    <col min="4" max="4" width="1.28515625" customWidth="1"/>
    <col min="5" max="5" width="13.7109375" bestFit="1" customWidth="1"/>
    <col min="6" max="6" width="1.28515625" customWidth="1"/>
    <col min="7" max="7" width="17.85546875" bestFit="1" customWidth="1"/>
    <col min="8" max="8" width="1.28515625" customWidth="1"/>
    <col min="9" max="9" width="18.85546875" bestFit="1" customWidth="1"/>
    <col min="10" max="10" width="1.28515625" customWidth="1"/>
    <col min="11" max="11" width="14.85546875" bestFit="1" customWidth="1"/>
    <col min="12" max="12" width="1.28515625" customWidth="1"/>
    <col min="13" max="13" width="18.85546875" bestFit="1" customWidth="1"/>
    <col min="14" max="14" width="0.28515625" customWidth="1"/>
  </cols>
  <sheetData>
    <row r="1" spans="1:13" ht="29.1" customHeight="1">
      <c r="A1" s="168" t="s">
        <v>0</v>
      </c>
      <c r="B1" s="168"/>
      <c r="C1" s="168"/>
      <c r="D1" s="168"/>
      <c r="E1" s="168"/>
      <c r="F1" s="168"/>
      <c r="G1" s="168"/>
      <c r="H1" s="168"/>
      <c r="I1" s="168"/>
      <c r="J1" s="168"/>
      <c r="K1" s="168"/>
      <c r="L1" s="168"/>
      <c r="M1" s="168"/>
    </row>
    <row r="2" spans="1:13" ht="21.75" customHeight="1">
      <c r="A2" s="168" t="s">
        <v>194</v>
      </c>
      <c r="B2" s="168"/>
      <c r="C2" s="168"/>
      <c r="D2" s="168"/>
      <c r="E2" s="168"/>
      <c r="F2" s="168"/>
      <c r="G2" s="168"/>
      <c r="H2" s="168"/>
      <c r="I2" s="168"/>
      <c r="J2" s="168"/>
      <c r="K2" s="168"/>
      <c r="L2" s="168"/>
      <c r="M2" s="168"/>
    </row>
    <row r="3" spans="1:13" ht="21.75" customHeight="1">
      <c r="A3" s="168" t="s">
        <v>2</v>
      </c>
      <c r="B3" s="168"/>
      <c r="C3" s="168"/>
      <c r="D3" s="168"/>
      <c r="E3" s="168"/>
      <c r="F3" s="168"/>
      <c r="G3" s="168"/>
      <c r="H3" s="168"/>
      <c r="I3" s="168"/>
      <c r="J3" s="168"/>
      <c r="K3" s="168"/>
      <c r="L3" s="168"/>
      <c r="M3" s="168"/>
    </row>
    <row r="4" spans="1:13" ht="14.45" customHeight="1"/>
    <row r="5" spans="1:13" ht="14.45" customHeight="1">
      <c r="A5" s="171" t="s">
        <v>280</v>
      </c>
      <c r="B5" s="171"/>
      <c r="C5" s="171"/>
      <c r="D5" s="171"/>
      <c r="E5" s="171"/>
      <c r="F5" s="171"/>
      <c r="G5" s="171"/>
      <c r="H5" s="171"/>
      <c r="I5" s="171"/>
      <c r="J5" s="171"/>
      <c r="K5" s="171"/>
      <c r="L5" s="171"/>
      <c r="M5" s="171"/>
    </row>
    <row r="6" spans="1:13" ht="14.45" customHeight="1">
      <c r="A6" s="172" t="s">
        <v>197</v>
      </c>
      <c r="C6" s="172" t="s">
        <v>213</v>
      </c>
      <c r="D6" s="172"/>
      <c r="E6" s="172"/>
      <c r="F6" s="172"/>
      <c r="G6" s="172"/>
      <c r="I6" s="172" t="s">
        <v>214</v>
      </c>
      <c r="J6" s="172"/>
      <c r="K6" s="172"/>
      <c r="L6" s="172"/>
      <c r="M6" s="172"/>
    </row>
    <row r="7" spans="1:13" ht="29.1" customHeight="1">
      <c r="A7" s="172"/>
      <c r="C7" s="19" t="s">
        <v>278</v>
      </c>
      <c r="D7" s="4"/>
      <c r="E7" s="19" t="s">
        <v>267</v>
      </c>
      <c r="F7" s="4"/>
      <c r="G7" s="19" t="s">
        <v>279</v>
      </c>
      <c r="I7" s="19" t="s">
        <v>278</v>
      </c>
      <c r="J7" s="4"/>
      <c r="K7" s="19" t="s">
        <v>267</v>
      </c>
      <c r="L7" s="4"/>
      <c r="M7" s="19" t="s">
        <v>279</v>
      </c>
    </row>
    <row r="8" spans="1:13" ht="21.75" customHeight="1">
      <c r="A8" s="6"/>
      <c r="C8" s="7"/>
      <c r="E8" s="7">
        <v>0</v>
      </c>
      <c r="G8" s="7">
        <v>0</v>
      </c>
      <c r="I8" s="7">
        <v>3511</v>
      </c>
      <c r="K8" s="7">
        <v>0</v>
      </c>
      <c r="M8" s="7">
        <v>3511</v>
      </c>
    </row>
    <row r="9" spans="1:13" ht="21.75" customHeight="1">
      <c r="A9" s="9"/>
      <c r="C9" s="10"/>
      <c r="E9" s="10">
        <v>0</v>
      </c>
      <c r="G9" s="10">
        <v>108451</v>
      </c>
      <c r="I9" s="10">
        <v>319272</v>
      </c>
      <c r="K9" s="10">
        <v>0</v>
      </c>
      <c r="M9" s="10">
        <v>319272</v>
      </c>
    </row>
    <row r="10" spans="1:13" ht="21.75" customHeight="1">
      <c r="A10" s="9"/>
      <c r="C10" s="10"/>
      <c r="E10" s="10">
        <v>0</v>
      </c>
      <c r="G10" s="10">
        <v>30631</v>
      </c>
      <c r="I10" s="10">
        <v>121879</v>
      </c>
      <c r="K10" s="10">
        <v>0</v>
      </c>
      <c r="M10" s="10">
        <v>121879</v>
      </c>
    </row>
    <row r="11" spans="1:13" ht="21.75" customHeight="1">
      <c r="A11" s="9"/>
      <c r="C11" s="10"/>
      <c r="E11" s="10">
        <v>0</v>
      </c>
      <c r="G11" s="10">
        <v>6061350</v>
      </c>
      <c r="I11" s="10">
        <v>1156804997</v>
      </c>
      <c r="K11" s="10">
        <v>0</v>
      </c>
      <c r="M11" s="10">
        <v>1156804997</v>
      </c>
    </row>
    <row r="12" spans="1:13" ht="21.75" customHeight="1">
      <c r="A12" s="9"/>
      <c r="C12" s="10"/>
      <c r="E12" s="10">
        <v>0</v>
      </c>
      <c r="G12" s="10">
        <v>401296</v>
      </c>
      <c r="I12" s="10">
        <v>1067151</v>
      </c>
      <c r="K12" s="10">
        <v>0</v>
      </c>
      <c r="M12" s="10">
        <v>1067151</v>
      </c>
    </row>
    <row r="13" spans="1:13" ht="21.75" customHeight="1">
      <c r="A13" s="9"/>
      <c r="C13" s="10"/>
      <c r="E13" s="10">
        <v>0</v>
      </c>
      <c r="G13" s="10">
        <v>35688</v>
      </c>
      <c r="I13" s="10">
        <v>175303</v>
      </c>
      <c r="K13" s="10">
        <v>0</v>
      </c>
      <c r="M13" s="10">
        <v>175303</v>
      </c>
    </row>
    <row r="14" spans="1:13" ht="21.75" customHeight="1">
      <c r="A14" s="9"/>
      <c r="C14" s="10"/>
      <c r="E14" s="10">
        <v>0</v>
      </c>
      <c r="G14" s="10">
        <v>0</v>
      </c>
      <c r="I14" s="10">
        <v>1072899</v>
      </c>
      <c r="K14" s="10">
        <v>0</v>
      </c>
      <c r="M14" s="10">
        <v>1072899</v>
      </c>
    </row>
    <row r="15" spans="1:13" ht="21.75" customHeight="1">
      <c r="A15" s="9"/>
      <c r="C15" s="10"/>
      <c r="E15" s="10">
        <v>0</v>
      </c>
      <c r="G15" s="10">
        <v>4887</v>
      </c>
      <c r="I15" s="10">
        <v>20990</v>
      </c>
      <c r="K15" s="10">
        <v>0</v>
      </c>
      <c r="M15" s="10">
        <v>20990</v>
      </c>
    </row>
    <row r="16" spans="1:13" ht="21.75" customHeight="1">
      <c r="A16" s="9"/>
      <c r="C16" s="10"/>
      <c r="E16" s="10">
        <v>0</v>
      </c>
      <c r="G16" s="10">
        <v>0</v>
      </c>
      <c r="I16" s="10">
        <v>78641</v>
      </c>
      <c r="K16" s="10">
        <v>0</v>
      </c>
      <c r="M16" s="10">
        <v>78641</v>
      </c>
    </row>
    <row r="17" spans="1:13" ht="21.75" customHeight="1">
      <c r="A17" s="9"/>
      <c r="C17" s="10"/>
      <c r="E17" s="10">
        <v>0</v>
      </c>
      <c r="G17" s="10">
        <v>85162</v>
      </c>
      <c r="I17" s="10">
        <v>1047341952</v>
      </c>
      <c r="K17" s="10">
        <v>0</v>
      </c>
      <c r="M17" s="10">
        <v>1047341952</v>
      </c>
    </row>
    <row r="18" spans="1:13" ht="21.75" customHeight="1">
      <c r="A18" s="9"/>
      <c r="C18" s="10"/>
      <c r="E18" s="10">
        <v>0</v>
      </c>
      <c r="G18" s="10">
        <v>0</v>
      </c>
      <c r="I18" s="10">
        <v>4629452905</v>
      </c>
      <c r="K18" s="10">
        <v>0</v>
      </c>
      <c r="M18" s="10">
        <v>4629452905</v>
      </c>
    </row>
    <row r="19" spans="1:13" ht="21.75" customHeight="1">
      <c r="A19" s="9"/>
      <c r="C19" s="10"/>
      <c r="E19" s="10">
        <v>0</v>
      </c>
      <c r="G19" s="10">
        <v>0</v>
      </c>
      <c r="I19" s="10">
        <v>20638561595</v>
      </c>
      <c r="K19" s="10">
        <v>0</v>
      </c>
      <c r="M19" s="10">
        <v>20638561595</v>
      </c>
    </row>
    <row r="20" spans="1:13" ht="21.75" customHeight="1">
      <c r="A20" s="9"/>
      <c r="C20" s="10"/>
      <c r="E20" s="10">
        <v>0</v>
      </c>
      <c r="G20" s="10">
        <v>0</v>
      </c>
      <c r="I20" s="10">
        <v>16686575621</v>
      </c>
      <c r="K20" s="10">
        <v>0</v>
      </c>
      <c r="M20" s="10">
        <v>16686575621</v>
      </c>
    </row>
    <row r="21" spans="1:13" ht="21.75" customHeight="1">
      <c r="A21" s="9"/>
      <c r="C21" s="10"/>
      <c r="E21" s="10">
        <v>0</v>
      </c>
      <c r="G21" s="10">
        <v>0</v>
      </c>
      <c r="I21" s="10">
        <v>49397124832</v>
      </c>
      <c r="K21" s="10">
        <v>0</v>
      </c>
      <c r="M21" s="10">
        <v>49397124832</v>
      </c>
    </row>
    <row r="22" spans="1:13" ht="21.75" customHeight="1">
      <c r="A22" s="9"/>
      <c r="C22" s="10"/>
      <c r="E22" s="10">
        <v>0</v>
      </c>
      <c r="G22" s="10">
        <v>0</v>
      </c>
      <c r="I22" s="10">
        <v>34186582492</v>
      </c>
      <c r="K22" s="10">
        <v>0</v>
      </c>
      <c r="M22" s="10">
        <v>34186582492</v>
      </c>
    </row>
    <row r="23" spans="1:13" ht="21.75" customHeight="1">
      <c r="A23" s="9"/>
      <c r="C23" s="10"/>
      <c r="E23" s="10">
        <v>0</v>
      </c>
      <c r="G23" s="10">
        <v>15194</v>
      </c>
      <c r="I23" s="10">
        <v>1253475</v>
      </c>
      <c r="K23" s="10">
        <v>0</v>
      </c>
      <c r="M23" s="10">
        <v>1253475</v>
      </c>
    </row>
    <row r="24" spans="1:13" ht="21.75" customHeight="1">
      <c r="A24" s="9"/>
      <c r="C24" s="10"/>
      <c r="E24" s="10">
        <v>0</v>
      </c>
      <c r="G24" s="10">
        <v>0</v>
      </c>
      <c r="I24" s="10">
        <v>19690946847</v>
      </c>
      <c r="K24" s="10">
        <v>0</v>
      </c>
      <c r="M24" s="10">
        <v>19690946847</v>
      </c>
    </row>
    <row r="25" spans="1:13" ht="21.75" customHeight="1">
      <c r="A25" s="9"/>
      <c r="C25" s="10"/>
      <c r="E25" s="10">
        <v>0</v>
      </c>
      <c r="G25" s="10">
        <v>0</v>
      </c>
      <c r="I25" s="10">
        <v>17260438364</v>
      </c>
      <c r="K25" s="10">
        <v>0</v>
      </c>
      <c r="M25" s="10">
        <v>17260438364</v>
      </c>
    </row>
    <row r="26" spans="1:13" ht="21.75" customHeight="1">
      <c r="A26" s="9"/>
      <c r="C26" s="10"/>
      <c r="E26" s="10">
        <v>0</v>
      </c>
      <c r="G26" s="10">
        <v>0</v>
      </c>
      <c r="I26" s="10">
        <v>32136986297</v>
      </c>
      <c r="K26" s="10">
        <v>0</v>
      </c>
      <c r="M26" s="10">
        <v>32136986297</v>
      </c>
    </row>
    <row r="27" spans="1:13" ht="21.75" customHeight="1">
      <c r="A27" s="9"/>
      <c r="C27" s="10"/>
      <c r="E27" s="10">
        <v>0</v>
      </c>
      <c r="G27" s="10">
        <v>0</v>
      </c>
      <c r="I27" s="10">
        <v>46520547944</v>
      </c>
      <c r="K27" s="10">
        <v>0</v>
      </c>
      <c r="M27" s="10">
        <v>46520547944</v>
      </c>
    </row>
    <row r="28" spans="1:13" ht="21.75" customHeight="1">
      <c r="A28" s="9"/>
      <c r="C28" s="10"/>
      <c r="E28" s="10">
        <v>28159329</v>
      </c>
      <c r="G28" s="10">
        <v>14783958297</v>
      </c>
      <c r="I28" s="10">
        <v>76176175685</v>
      </c>
      <c r="K28" s="10">
        <v>112637316</v>
      </c>
      <c r="M28" s="10">
        <v>76063538369</v>
      </c>
    </row>
    <row r="29" spans="1:13" ht="21.75" customHeight="1">
      <c r="A29" s="9"/>
      <c r="C29" s="10"/>
      <c r="E29" s="10">
        <v>0</v>
      </c>
      <c r="G29" s="10">
        <v>0</v>
      </c>
      <c r="I29" s="10">
        <v>5452739707</v>
      </c>
      <c r="K29" s="10">
        <v>0</v>
      </c>
      <c r="M29" s="10">
        <v>5452739707</v>
      </c>
    </row>
    <row r="30" spans="1:13" ht="21.75" customHeight="1">
      <c r="A30" s="9"/>
      <c r="C30" s="10"/>
      <c r="E30" s="10">
        <v>-74435272</v>
      </c>
      <c r="G30" s="10">
        <v>59815133291</v>
      </c>
      <c r="I30" s="10">
        <v>294019303422</v>
      </c>
      <c r="K30" s="10">
        <v>202008768</v>
      </c>
      <c r="M30" s="10">
        <v>293817294654</v>
      </c>
    </row>
    <row r="31" spans="1:13" ht="21.75" customHeight="1">
      <c r="A31" s="9"/>
      <c r="C31" s="10"/>
      <c r="E31" s="10">
        <v>-42028341</v>
      </c>
      <c r="G31" s="10">
        <v>27037964307</v>
      </c>
      <c r="I31" s="10">
        <v>180398330418</v>
      </c>
      <c r="K31" s="10">
        <v>105485535</v>
      </c>
      <c r="M31" s="10">
        <v>180292844883</v>
      </c>
    </row>
    <row r="32" spans="1:13" ht="21.75" customHeight="1">
      <c r="A32" s="9"/>
      <c r="C32" s="10"/>
      <c r="E32" s="10">
        <v>0</v>
      </c>
      <c r="G32" s="10">
        <v>0</v>
      </c>
      <c r="I32" s="10">
        <v>15926712319</v>
      </c>
      <c r="K32" s="10">
        <v>0</v>
      </c>
      <c r="M32" s="10">
        <v>15926712319</v>
      </c>
    </row>
    <row r="33" spans="1:13" ht="21.75" customHeight="1">
      <c r="A33" s="9"/>
      <c r="C33" s="10"/>
      <c r="E33" s="10">
        <v>-12583914</v>
      </c>
      <c r="G33" s="10">
        <v>5793343352</v>
      </c>
      <c r="I33" s="10">
        <v>28470677164</v>
      </c>
      <c r="K33" s="10">
        <v>32033382</v>
      </c>
      <c r="M33" s="10">
        <v>28438643782</v>
      </c>
    </row>
    <row r="34" spans="1:13" ht="21.75" customHeight="1">
      <c r="A34" s="9"/>
      <c r="C34" s="10"/>
      <c r="E34" s="10">
        <v>0</v>
      </c>
      <c r="G34" s="10">
        <v>58405</v>
      </c>
      <c r="I34" s="10">
        <v>64647</v>
      </c>
      <c r="K34" s="10">
        <v>0</v>
      </c>
      <c r="M34" s="10">
        <v>64647</v>
      </c>
    </row>
    <row r="35" spans="1:13" ht="21.75" customHeight="1">
      <c r="A35" s="9"/>
      <c r="C35" s="10"/>
      <c r="E35" s="10">
        <v>0</v>
      </c>
      <c r="G35" s="10">
        <v>0</v>
      </c>
      <c r="I35" s="10">
        <v>166290410981</v>
      </c>
      <c r="K35" s="10">
        <v>0</v>
      </c>
      <c r="M35" s="10">
        <v>166290410981</v>
      </c>
    </row>
    <row r="36" spans="1:13" ht="21.75" customHeight="1">
      <c r="A36" s="9"/>
      <c r="C36" s="10"/>
      <c r="E36" s="10">
        <v>0</v>
      </c>
      <c r="G36" s="10">
        <v>0</v>
      </c>
      <c r="I36" s="10">
        <v>5818684923</v>
      </c>
      <c r="K36" s="10">
        <v>0</v>
      </c>
      <c r="M36" s="10">
        <v>5818684923</v>
      </c>
    </row>
    <row r="37" spans="1:13" ht="21.75" customHeight="1">
      <c r="A37" s="9"/>
      <c r="C37" s="10"/>
      <c r="E37" s="10">
        <v>-22286855</v>
      </c>
      <c r="G37" s="10">
        <v>7991587433</v>
      </c>
      <c r="I37" s="10">
        <v>40777103257</v>
      </c>
      <c r="K37" s="10">
        <v>49231131</v>
      </c>
      <c r="M37" s="10">
        <v>40727872126</v>
      </c>
    </row>
    <row r="38" spans="1:13" ht="21.75" customHeight="1">
      <c r="A38" s="9"/>
      <c r="C38" s="10"/>
      <c r="E38" s="10">
        <v>0</v>
      </c>
      <c r="G38" s="10">
        <v>0</v>
      </c>
      <c r="I38" s="10">
        <v>6761</v>
      </c>
      <c r="K38" s="10">
        <v>0</v>
      </c>
      <c r="M38" s="10">
        <v>6761</v>
      </c>
    </row>
    <row r="39" spans="1:13" ht="21.75" customHeight="1">
      <c r="A39" s="9"/>
      <c r="C39" s="10"/>
      <c r="E39" s="10">
        <v>0</v>
      </c>
      <c r="G39" s="10">
        <v>0</v>
      </c>
      <c r="I39" s="10">
        <v>23609449306</v>
      </c>
      <c r="K39" s="10">
        <v>0</v>
      </c>
      <c r="M39" s="10">
        <v>23609449306</v>
      </c>
    </row>
    <row r="40" spans="1:13" ht="21.75" customHeight="1">
      <c r="A40" s="9"/>
      <c r="C40" s="10"/>
      <c r="E40" s="10">
        <v>0</v>
      </c>
      <c r="G40" s="10">
        <v>0</v>
      </c>
      <c r="I40" s="10">
        <v>34866849314</v>
      </c>
      <c r="K40" s="10">
        <v>0</v>
      </c>
      <c r="M40" s="10">
        <v>34866849314</v>
      </c>
    </row>
    <row r="41" spans="1:13" ht="21.75" customHeight="1">
      <c r="A41" s="9"/>
      <c r="C41" s="10"/>
      <c r="E41" s="10">
        <v>0</v>
      </c>
      <c r="G41" s="10">
        <v>0</v>
      </c>
      <c r="I41" s="10">
        <v>47627397259</v>
      </c>
      <c r="K41" s="10">
        <v>0</v>
      </c>
      <c r="M41" s="10">
        <v>47627397259</v>
      </c>
    </row>
    <row r="42" spans="1:13" ht="21.75" customHeight="1">
      <c r="A42" s="9"/>
      <c r="C42" s="10"/>
      <c r="E42" s="10">
        <v>0</v>
      </c>
      <c r="G42" s="10">
        <v>0</v>
      </c>
      <c r="I42" s="10">
        <v>28635616441</v>
      </c>
      <c r="K42" s="10">
        <v>0</v>
      </c>
      <c r="M42" s="10">
        <v>28635616441</v>
      </c>
    </row>
    <row r="43" spans="1:13" ht="21.75" customHeight="1">
      <c r="A43" s="9"/>
      <c r="C43" s="10"/>
      <c r="E43" s="10">
        <v>0</v>
      </c>
      <c r="G43" s="10">
        <v>0</v>
      </c>
      <c r="I43" s="10">
        <v>50039145209</v>
      </c>
      <c r="K43" s="10">
        <v>0</v>
      </c>
      <c r="M43" s="10">
        <v>50039145209</v>
      </c>
    </row>
    <row r="44" spans="1:13" ht="21.75" customHeight="1">
      <c r="A44" s="9"/>
      <c r="C44" s="10"/>
      <c r="E44" s="10">
        <v>0</v>
      </c>
      <c r="G44" s="10">
        <v>9379</v>
      </c>
      <c r="I44" s="10">
        <v>21118</v>
      </c>
      <c r="K44" s="10">
        <v>0</v>
      </c>
      <c r="M44" s="10">
        <v>21118</v>
      </c>
    </row>
    <row r="45" spans="1:13" ht="21.75" customHeight="1">
      <c r="A45" s="9"/>
      <c r="C45" s="10"/>
      <c r="E45" s="10">
        <v>0</v>
      </c>
      <c r="G45" s="10">
        <v>12702287696</v>
      </c>
      <c r="I45" s="10">
        <v>62453926031</v>
      </c>
      <c r="K45" s="10">
        <v>0</v>
      </c>
      <c r="M45" s="10">
        <v>62453926031</v>
      </c>
    </row>
    <row r="46" spans="1:13" ht="21.75" customHeight="1">
      <c r="A46" s="9"/>
      <c r="C46" s="10"/>
      <c r="E46" s="10">
        <v>0</v>
      </c>
      <c r="G46" s="10">
        <v>143862912944</v>
      </c>
      <c r="I46" s="10">
        <v>1000500367955</v>
      </c>
      <c r="K46" s="10">
        <v>0</v>
      </c>
      <c r="M46" s="10">
        <v>1000500367955</v>
      </c>
    </row>
    <row r="47" spans="1:13" ht="21.75" customHeight="1">
      <c r="A47" s="9"/>
      <c r="C47" s="10"/>
      <c r="E47" s="10">
        <v>0</v>
      </c>
      <c r="G47" s="10">
        <v>0</v>
      </c>
      <c r="I47" s="10">
        <v>90536986286</v>
      </c>
      <c r="K47" s="10">
        <v>0</v>
      </c>
      <c r="M47" s="10">
        <v>90536986286</v>
      </c>
    </row>
    <row r="48" spans="1:13" ht="21.75" customHeight="1">
      <c r="A48" s="9"/>
      <c r="C48" s="10"/>
      <c r="E48" s="10">
        <v>0</v>
      </c>
      <c r="G48" s="10">
        <v>0</v>
      </c>
      <c r="I48" s="10">
        <v>72060273966</v>
      </c>
      <c r="K48" s="10">
        <v>0</v>
      </c>
      <c r="M48" s="10">
        <v>72060273966</v>
      </c>
    </row>
    <row r="49" spans="1:13" ht="21.75" customHeight="1">
      <c r="A49" s="9"/>
      <c r="C49" s="10"/>
      <c r="E49" s="10">
        <v>0</v>
      </c>
      <c r="G49" s="10">
        <v>0</v>
      </c>
      <c r="I49" s="10">
        <v>71583561649</v>
      </c>
      <c r="K49" s="10">
        <v>0</v>
      </c>
      <c r="M49" s="10">
        <v>71583561649</v>
      </c>
    </row>
    <row r="50" spans="1:13" ht="21.75" customHeight="1">
      <c r="A50" s="9"/>
      <c r="C50" s="10"/>
      <c r="E50" s="10">
        <v>0</v>
      </c>
      <c r="G50" s="10">
        <v>0</v>
      </c>
      <c r="I50" s="10">
        <v>62197260270</v>
      </c>
      <c r="K50" s="10">
        <v>0</v>
      </c>
      <c r="M50" s="10">
        <v>62197260270</v>
      </c>
    </row>
    <row r="51" spans="1:13" ht="21.75" customHeight="1">
      <c r="A51" s="9"/>
      <c r="C51" s="10"/>
      <c r="E51" s="10">
        <v>0</v>
      </c>
      <c r="G51" s="10">
        <v>0</v>
      </c>
      <c r="I51" s="10">
        <v>89532947930</v>
      </c>
      <c r="K51" s="10">
        <v>0</v>
      </c>
      <c r="M51" s="10">
        <v>89532947930</v>
      </c>
    </row>
    <row r="52" spans="1:13" ht="21.75" customHeight="1">
      <c r="A52" s="9"/>
      <c r="C52" s="10"/>
      <c r="E52" s="10">
        <v>0</v>
      </c>
      <c r="G52" s="10">
        <v>0</v>
      </c>
      <c r="I52" s="10">
        <v>4397534236</v>
      </c>
      <c r="K52" s="10">
        <v>0</v>
      </c>
      <c r="M52" s="10">
        <v>4397534236</v>
      </c>
    </row>
    <row r="53" spans="1:13" ht="21.75" customHeight="1">
      <c r="A53" s="9"/>
      <c r="C53" s="10"/>
      <c r="E53" s="10">
        <v>0</v>
      </c>
      <c r="G53" s="10">
        <v>0</v>
      </c>
      <c r="I53" s="10">
        <v>46254459186</v>
      </c>
      <c r="K53" s="10">
        <v>0</v>
      </c>
      <c r="M53" s="10">
        <v>46254459186</v>
      </c>
    </row>
    <row r="54" spans="1:13" ht="21.75" customHeight="1">
      <c r="A54" s="9"/>
      <c r="C54" s="10"/>
      <c r="E54" s="10">
        <v>0</v>
      </c>
      <c r="G54" s="10">
        <v>0</v>
      </c>
      <c r="I54" s="10">
        <v>46254459186</v>
      </c>
      <c r="K54" s="10">
        <v>0</v>
      </c>
      <c r="M54" s="10">
        <v>46254459186</v>
      </c>
    </row>
    <row r="55" spans="1:13" ht="21.75" customHeight="1">
      <c r="A55" s="9"/>
      <c r="C55" s="10"/>
      <c r="E55" s="10">
        <v>0</v>
      </c>
      <c r="G55" s="10">
        <v>0</v>
      </c>
      <c r="I55" s="10">
        <v>46254459186</v>
      </c>
      <c r="K55" s="10">
        <v>0</v>
      </c>
      <c r="M55" s="10">
        <v>46254459186</v>
      </c>
    </row>
    <row r="56" spans="1:13" ht="21.75" customHeight="1">
      <c r="A56" s="9"/>
      <c r="C56" s="10"/>
      <c r="E56" s="10">
        <v>0</v>
      </c>
      <c r="G56" s="10">
        <v>0</v>
      </c>
      <c r="I56" s="10">
        <v>47561308502</v>
      </c>
      <c r="K56" s="10">
        <v>0</v>
      </c>
      <c r="M56" s="10">
        <v>47561308502</v>
      </c>
    </row>
    <row r="57" spans="1:13" ht="21.75" customHeight="1">
      <c r="A57" s="9"/>
      <c r="C57" s="10"/>
      <c r="E57" s="10">
        <v>-148573296</v>
      </c>
      <c r="G57" s="10">
        <v>16701997940</v>
      </c>
      <c r="I57" s="10">
        <v>127851719414</v>
      </c>
      <c r="K57" s="10">
        <v>0</v>
      </c>
      <c r="M57" s="10">
        <v>127851719414</v>
      </c>
    </row>
    <row r="58" spans="1:13" ht="21.75" customHeight="1">
      <c r="A58" s="9"/>
      <c r="C58" s="10"/>
      <c r="E58" s="10">
        <v>0</v>
      </c>
      <c r="G58" s="10">
        <v>0</v>
      </c>
      <c r="I58" s="10">
        <v>51950389363</v>
      </c>
      <c r="K58" s="10">
        <v>0</v>
      </c>
      <c r="M58" s="10">
        <v>51950389363</v>
      </c>
    </row>
    <row r="59" spans="1:13" ht="21.75" customHeight="1">
      <c r="A59" s="9"/>
      <c r="C59" s="10"/>
      <c r="E59" s="10">
        <v>0</v>
      </c>
      <c r="G59" s="10">
        <v>0</v>
      </c>
      <c r="I59" s="10">
        <v>3519306872</v>
      </c>
      <c r="K59" s="10">
        <v>0</v>
      </c>
      <c r="M59" s="10">
        <v>3519306872</v>
      </c>
    </row>
    <row r="60" spans="1:13" ht="21.75" customHeight="1">
      <c r="A60" s="9"/>
      <c r="C60" s="10"/>
      <c r="E60" s="10">
        <v>0</v>
      </c>
      <c r="G60" s="10">
        <v>0</v>
      </c>
      <c r="I60" s="10">
        <v>50690942466</v>
      </c>
      <c r="K60" s="10">
        <v>0</v>
      </c>
      <c r="M60" s="10">
        <v>50690942466</v>
      </c>
    </row>
    <row r="61" spans="1:13" ht="21.75" customHeight="1">
      <c r="A61" s="9"/>
      <c r="C61" s="10"/>
      <c r="E61" s="10">
        <v>0</v>
      </c>
      <c r="G61" s="10">
        <v>0</v>
      </c>
      <c r="I61" s="10">
        <v>7215</v>
      </c>
      <c r="K61" s="10">
        <v>0</v>
      </c>
      <c r="M61" s="10">
        <v>7215</v>
      </c>
    </row>
    <row r="62" spans="1:13" ht="21.75" customHeight="1">
      <c r="A62" s="9"/>
      <c r="C62" s="10"/>
      <c r="E62" s="10">
        <v>0</v>
      </c>
      <c r="G62" s="10">
        <v>0</v>
      </c>
      <c r="I62" s="10">
        <v>15214904106</v>
      </c>
      <c r="K62" s="10">
        <v>0</v>
      </c>
      <c r="M62" s="10">
        <v>15214904106</v>
      </c>
    </row>
    <row r="63" spans="1:13" ht="21.75" customHeight="1">
      <c r="A63" s="9"/>
      <c r="C63" s="10"/>
      <c r="E63" s="10">
        <v>0</v>
      </c>
      <c r="G63" s="10">
        <v>0</v>
      </c>
      <c r="I63" s="10">
        <v>45461917788</v>
      </c>
      <c r="K63" s="10">
        <v>0</v>
      </c>
      <c r="M63" s="10">
        <v>45461917788</v>
      </c>
    </row>
    <row r="64" spans="1:13" ht="21.75" customHeight="1">
      <c r="A64" s="9"/>
      <c r="C64" s="10"/>
      <c r="E64" s="10">
        <v>-97631699</v>
      </c>
      <c r="G64" s="10">
        <v>16755165931</v>
      </c>
      <c r="I64" s="10">
        <v>120547925645</v>
      </c>
      <c r="K64" s="10">
        <v>0</v>
      </c>
      <c r="M64" s="10">
        <v>120547925645</v>
      </c>
    </row>
    <row r="65" spans="1:13" ht="21.75" customHeight="1">
      <c r="A65" s="9"/>
      <c r="C65" s="10"/>
      <c r="E65" s="10">
        <v>0</v>
      </c>
      <c r="G65" s="10">
        <v>0</v>
      </c>
      <c r="I65" s="10">
        <v>25058653119</v>
      </c>
      <c r="K65" s="10">
        <v>0</v>
      </c>
      <c r="M65" s="10">
        <v>25058653119</v>
      </c>
    </row>
    <row r="66" spans="1:13" ht="21.75" customHeight="1">
      <c r="A66" s="9"/>
      <c r="C66" s="10"/>
      <c r="E66" s="10">
        <v>0</v>
      </c>
      <c r="G66" s="10">
        <v>0</v>
      </c>
      <c r="I66" s="10">
        <v>27945205472</v>
      </c>
      <c r="K66" s="10">
        <v>0</v>
      </c>
      <c r="M66" s="10">
        <v>27945205472</v>
      </c>
    </row>
    <row r="67" spans="1:13" ht="21.75" customHeight="1">
      <c r="A67" s="9"/>
      <c r="C67" s="10"/>
      <c r="E67" s="10">
        <v>-46121643</v>
      </c>
      <c r="G67" s="10">
        <v>29671296239</v>
      </c>
      <c r="I67" s="10">
        <v>149846201705</v>
      </c>
      <c r="K67" s="10">
        <v>86959388</v>
      </c>
      <c r="M67" s="10">
        <v>149759242317</v>
      </c>
    </row>
    <row r="68" spans="1:13" ht="21.75" customHeight="1">
      <c r="A68" s="9"/>
      <c r="C68" s="10"/>
      <c r="E68" s="10">
        <v>0</v>
      </c>
      <c r="G68" s="10">
        <v>0</v>
      </c>
      <c r="I68" s="10">
        <v>11604438346</v>
      </c>
      <c r="K68" s="10">
        <v>0</v>
      </c>
      <c r="M68" s="10">
        <v>11604438346</v>
      </c>
    </row>
    <row r="69" spans="1:13" ht="21.75" customHeight="1">
      <c r="A69" s="9"/>
      <c r="C69" s="10"/>
      <c r="E69" s="10">
        <v>-12272866</v>
      </c>
      <c r="G69" s="10">
        <v>4463212013</v>
      </c>
      <c r="I69" s="10">
        <v>20694007572</v>
      </c>
      <c r="K69" s="10">
        <v>16235799</v>
      </c>
      <c r="M69" s="10">
        <v>20677771773</v>
      </c>
    </row>
    <row r="70" spans="1:13" ht="21.75" customHeight="1">
      <c r="A70" s="9"/>
      <c r="C70" s="10"/>
      <c r="E70" s="10">
        <v>-14049162</v>
      </c>
      <c r="G70" s="10">
        <v>4511002565</v>
      </c>
      <c r="I70" s="10">
        <v>21020098551</v>
      </c>
      <c r="K70" s="10">
        <v>21989992</v>
      </c>
      <c r="M70" s="10">
        <v>20998108559</v>
      </c>
    </row>
    <row r="71" spans="1:13" ht="21.75" customHeight="1">
      <c r="A71" s="9"/>
      <c r="C71" s="10"/>
      <c r="E71" s="10">
        <v>-29259041</v>
      </c>
      <c r="G71" s="10">
        <v>72221039854</v>
      </c>
      <c r="I71" s="10">
        <v>330479452789</v>
      </c>
      <c r="K71" s="10">
        <v>484189749</v>
      </c>
      <c r="M71" s="10">
        <v>329995263040</v>
      </c>
    </row>
    <row r="72" spans="1:13" ht="21.75" customHeight="1">
      <c r="A72" s="9"/>
      <c r="C72" s="10"/>
      <c r="E72" s="10">
        <v>-30615627</v>
      </c>
      <c r="G72" s="10">
        <v>75569553922</v>
      </c>
      <c r="I72" s="10">
        <v>345802066269</v>
      </c>
      <c r="K72" s="10">
        <v>506639114</v>
      </c>
      <c r="M72" s="10">
        <v>345295427155</v>
      </c>
    </row>
    <row r="73" spans="1:13" ht="21.75" customHeight="1">
      <c r="A73" s="9"/>
      <c r="C73" s="10"/>
      <c r="E73" s="10">
        <v>-58518068</v>
      </c>
      <c r="G73" s="10">
        <v>144442079694</v>
      </c>
      <c r="I73" s="10">
        <v>660958904578</v>
      </c>
      <c r="K73" s="10">
        <v>968379512</v>
      </c>
      <c r="M73" s="10">
        <v>659990525066</v>
      </c>
    </row>
    <row r="74" spans="1:13" ht="21.75" customHeight="1">
      <c r="A74" s="9"/>
      <c r="C74" s="10"/>
      <c r="E74" s="10">
        <v>0</v>
      </c>
      <c r="G74" s="10">
        <v>42855181355</v>
      </c>
      <c r="I74" s="10">
        <v>191242991711</v>
      </c>
      <c r="K74" s="10">
        <v>0</v>
      </c>
      <c r="M74" s="10">
        <v>191242991711</v>
      </c>
    </row>
    <row r="75" spans="1:13" ht="21.75" customHeight="1">
      <c r="A75" s="9"/>
      <c r="C75" s="10"/>
      <c r="E75" s="10">
        <v>0</v>
      </c>
      <c r="G75" s="10">
        <v>265250523283</v>
      </c>
      <c r="I75" s="10">
        <v>1183691260257</v>
      </c>
      <c r="K75" s="10">
        <v>0</v>
      </c>
      <c r="M75" s="10">
        <v>1183691260257</v>
      </c>
    </row>
    <row r="76" spans="1:13" ht="21.75" customHeight="1">
      <c r="A76" s="9"/>
      <c r="C76" s="10"/>
      <c r="E76" s="10">
        <v>2016175187</v>
      </c>
      <c r="G76" s="10">
        <v>141004779331</v>
      </c>
      <c r="I76" s="10">
        <v>633728449288</v>
      </c>
      <c r="K76" s="10">
        <v>6915789089</v>
      </c>
      <c r="M76" s="10">
        <v>626812660199</v>
      </c>
    </row>
    <row r="77" spans="1:13" ht="21.75" customHeight="1">
      <c r="A77" s="9"/>
      <c r="C77" s="10"/>
      <c r="E77" s="10">
        <v>0</v>
      </c>
      <c r="G77" s="10">
        <v>23104851118</v>
      </c>
      <c r="I77" s="10">
        <v>102378015288</v>
      </c>
      <c r="K77" s="10">
        <v>0</v>
      </c>
      <c r="M77" s="10">
        <v>102378015288</v>
      </c>
    </row>
    <row r="78" spans="1:13" ht="21.75" customHeight="1">
      <c r="A78" s="9"/>
      <c r="C78" s="10"/>
      <c r="E78" s="10">
        <v>0</v>
      </c>
      <c r="G78" s="10">
        <v>37699235780</v>
      </c>
      <c r="I78" s="10">
        <v>165857623432</v>
      </c>
      <c r="K78" s="10">
        <v>0</v>
      </c>
      <c r="M78" s="10">
        <v>165857623432</v>
      </c>
    </row>
    <row r="79" spans="1:13" ht="21.75" customHeight="1">
      <c r="A79" s="9"/>
      <c r="C79" s="10"/>
      <c r="E79" s="10">
        <v>0</v>
      </c>
      <c r="G79" s="10">
        <v>6089941320</v>
      </c>
      <c r="I79" s="10">
        <v>26792670270</v>
      </c>
      <c r="K79" s="10">
        <v>0</v>
      </c>
      <c r="M79" s="10">
        <v>26792670270</v>
      </c>
    </row>
    <row r="80" spans="1:13" ht="21.75" customHeight="1">
      <c r="A80" s="9"/>
      <c r="C80" s="10"/>
      <c r="E80" s="10">
        <v>0</v>
      </c>
      <c r="G80" s="10">
        <v>72687195626</v>
      </c>
      <c r="I80" s="10">
        <v>317495715266</v>
      </c>
      <c r="K80" s="10">
        <v>0</v>
      </c>
      <c r="M80" s="10">
        <v>317495715266</v>
      </c>
    </row>
    <row r="81" spans="1:13" ht="21.75" customHeight="1">
      <c r="A81" s="9"/>
      <c r="C81" s="10"/>
      <c r="E81" s="10">
        <v>0</v>
      </c>
      <c r="G81" s="10">
        <v>11741866001</v>
      </c>
      <c r="I81" s="10">
        <v>51288154834</v>
      </c>
      <c r="K81" s="10">
        <v>0</v>
      </c>
      <c r="M81" s="10">
        <v>51288154834</v>
      </c>
    </row>
    <row r="82" spans="1:13" ht="21.75" customHeight="1">
      <c r="A82" s="9"/>
      <c r="C82" s="10"/>
      <c r="E82" s="10">
        <v>-48758345</v>
      </c>
      <c r="G82" s="10">
        <v>48758345</v>
      </c>
      <c r="I82" s="10">
        <v>107692479970</v>
      </c>
      <c r="K82" s="10">
        <v>0</v>
      </c>
      <c r="M82" s="10">
        <v>107692479970</v>
      </c>
    </row>
    <row r="83" spans="1:13" ht="21.75" customHeight="1">
      <c r="A83" s="9"/>
      <c r="C83" s="10"/>
      <c r="E83" s="10">
        <v>0</v>
      </c>
      <c r="G83" s="10">
        <v>0</v>
      </c>
      <c r="I83" s="10">
        <v>12879653685</v>
      </c>
      <c r="K83" s="10">
        <v>0</v>
      </c>
      <c r="M83" s="10">
        <v>12879653685</v>
      </c>
    </row>
    <row r="84" spans="1:13" ht="21.75" customHeight="1">
      <c r="A84" s="9"/>
      <c r="C84" s="10"/>
      <c r="E84" s="10">
        <v>-250167265</v>
      </c>
      <c r="G84" s="10">
        <v>250167265</v>
      </c>
      <c r="I84" s="10">
        <v>110790231885</v>
      </c>
      <c r="K84" s="10">
        <v>0</v>
      </c>
      <c r="M84" s="10">
        <v>110790231885</v>
      </c>
    </row>
    <row r="85" spans="1:13" ht="21.75" customHeight="1">
      <c r="A85" s="9"/>
      <c r="C85" s="10"/>
      <c r="E85" s="10">
        <v>0</v>
      </c>
      <c r="G85" s="10">
        <v>0</v>
      </c>
      <c r="I85" s="10">
        <v>5923925239</v>
      </c>
      <c r="K85" s="10">
        <v>0</v>
      </c>
      <c r="M85" s="10">
        <v>5923925239</v>
      </c>
    </row>
    <row r="86" spans="1:13" ht="21.75" customHeight="1">
      <c r="A86" s="9"/>
      <c r="C86" s="10"/>
      <c r="E86" s="10">
        <v>0</v>
      </c>
      <c r="G86" s="10">
        <v>0</v>
      </c>
      <c r="I86" s="10">
        <v>21303747934</v>
      </c>
      <c r="K86" s="10">
        <v>0</v>
      </c>
      <c r="M86" s="10">
        <v>21303747934</v>
      </c>
    </row>
    <row r="87" spans="1:13" ht="21.75" customHeight="1">
      <c r="A87" s="9"/>
      <c r="C87" s="10"/>
      <c r="E87" s="10">
        <v>0</v>
      </c>
      <c r="G87" s="10">
        <v>0</v>
      </c>
      <c r="I87" s="10">
        <v>59546465726</v>
      </c>
      <c r="K87" s="10">
        <v>0</v>
      </c>
      <c r="M87" s="10">
        <v>59546465726</v>
      </c>
    </row>
    <row r="88" spans="1:13" ht="21.75" customHeight="1">
      <c r="A88" s="9"/>
      <c r="C88" s="10"/>
      <c r="E88" s="10">
        <v>0</v>
      </c>
      <c r="G88" s="10">
        <v>0</v>
      </c>
      <c r="I88" s="10">
        <v>188563709570</v>
      </c>
      <c r="K88" s="10">
        <v>0</v>
      </c>
      <c r="M88" s="10">
        <v>188563709570</v>
      </c>
    </row>
    <row r="89" spans="1:13" ht="21.75" customHeight="1">
      <c r="A89" s="9"/>
      <c r="C89" s="10"/>
      <c r="E89" s="10">
        <v>0</v>
      </c>
      <c r="G89" s="10">
        <v>0</v>
      </c>
      <c r="I89" s="10">
        <v>15603763628</v>
      </c>
      <c r="K89" s="10">
        <v>0</v>
      </c>
      <c r="M89" s="10">
        <v>15603763628</v>
      </c>
    </row>
    <row r="90" spans="1:13" ht="21.75" customHeight="1">
      <c r="A90" s="9"/>
      <c r="C90" s="10"/>
      <c r="E90" s="10">
        <v>0</v>
      </c>
      <c r="G90" s="10">
        <v>0</v>
      </c>
      <c r="I90" s="10">
        <v>38082139177</v>
      </c>
      <c r="K90" s="10">
        <v>0</v>
      </c>
      <c r="M90" s="10">
        <v>38082139177</v>
      </c>
    </row>
    <row r="91" spans="1:13" ht="21.75" customHeight="1">
      <c r="A91" s="9"/>
      <c r="C91" s="10"/>
      <c r="E91" s="10">
        <v>-424940191</v>
      </c>
      <c r="G91" s="10">
        <v>32499621004</v>
      </c>
      <c r="I91" s="10">
        <v>101397378054</v>
      </c>
      <c r="K91" s="10">
        <v>90826911</v>
      </c>
      <c r="M91" s="10">
        <v>101306551143</v>
      </c>
    </row>
    <row r="92" spans="1:13" ht="21.75" customHeight="1">
      <c r="A92" s="9"/>
      <c r="C92" s="10"/>
      <c r="E92" s="10">
        <v>0</v>
      </c>
      <c r="G92" s="10">
        <v>0</v>
      </c>
      <c r="I92" s="10">
        <v>45967793968</v>
      </c>
      <c r="K92" s="10">
        <v>0</v>
      </c>
      <c r="M92" s="10">
        <v>45967793968</v>
      </c>
    </row>
    <row r="93" spans="1:13" ht="21.75" customHeight="1">
      <c r="A93" s="9"/>
      <c r="C93" s="10"/>
      <c r="E93" s="10">
        <v>0</v>
      </c>
      <c r="G93" s="10">
        <v>0</v>
      </c>
      <c r="I93" s="10">
        <v>28558304720</v>
      </c>
      <c r="K93" s="10">
        <v>0</v>
      </c>
      <c r="M93" s="10">
        <v>28558304720</v>
      </c>
    </row>
    <row r="94" spans="1:13" ht="21.75" customHeight="1">
      <c r="A94" s="9"/>
      <c r="C94" s="10"/>
      <c r="E94" s="10">
        <v>0</v>
      </c>
      <c r="G94" s="10">
        <v>0</v>
      </c>
      <c r="I94" s="10">
        <v>60258904106</v>
      </c>
      <c r="K94" s="10">
        <v>0</v>
      </c>
      <c r="M94" s="10">
        <v>60258904106</v>
      </c>
    </row>
    <row r="95" spans="1:13" ht="21.75" customHeight="1">
      <c r="A95" s="9"/>
      <c r="C95" s="10"/>
      <c r="E95" s="10">
        <v>0</v>
      </c>
      <c r="G95" s="10">
        <v>0</v>
      </c>
      <c r="I95" s="10">
        <v>130764986284</v>
      </c>
      <c r="K95" s="10">
        <v>0</v>
      </c>
      <c r="M95" s="10">
        <v>130764986284</v>
      </c>
    </row>
    <row r="96" spans="1:13" ht="21.75" customHeight="1">
      <c r="A96" s="9"/>
      <c r="C96" s="10"/>
      <c r="E96" s="10">
        <v>-44307904</v>
      </c>
      <c r="G96" s="10">
        <v>8547458578</v>
      </c>
      <c r="I96" s="10">
        <v>111481232847</v>
      </c>
      <c r="K96" s="10">
        <v>0</v>
      </c>
      <c r="M96" s="10">
        <v>111481232847</v>
      </c>
    </row>
    <row r="97" spans="1:13" ht="21.75" customHeight="1">
      <c r="A97" s="9"/>
      <c r="C97" s="10"/>
      <c r="E97" s="10">
        <v>0</v>
      </c>
      <c r="G97" s="10">
        <v>0</v>
      </c>
      <c r="I97" s="10">
        <v>36526587933</v>
      </c>
      <c r="K97" s="10">
        <v>0</v>
      </c>
      <c r="M97" s="10">
        <v>36526587933</v>
      </c>
    </row>
    <row r="98" spans="1:13" ht="21.75" customHeight="1">
      <c r="A98" s="9"/>
      <c r="C98" s="10"/>
      <c r="E98" s="10">
        <v>-6545892</v>
      </c>
      <c r="G98" s="10">
        <v>26759970530</v>
      </c>
      <c r="I98" s="10">
        <v>73356164330</v>
      </c>
      <c r="K98" s="10">
        <v>146437941</v>
      </c>
      <c r="M98" s="10">
        <v>73209726389</v>
      </c>
    </row>
    <row r="99" spans="1:13" ht="21.75" customHeight="1">
      <c r="A99" s="9"/>
      <c r="C99" s="10"/>
      <c r="E99" s="10">
        <v>81471865</v>
      </c>
      <c r="G99" s="10">
        <v>161049013394</v>
      </c>
      <c r="I99" s="10">
        <v>466189203683</v>
      </c>
      <c r="K99" s="10">
        <v>1042512366</v>
      </c>
      <c r="M99" s="10">
        <v>465146691317</v>
      </c>
    </row>
    <row r="100" spans="1:13" ht="21.75" customHeight="1">
      <c r="A100" s="9"/>
      <c r="C100" s="10"/>
      <c r="E100" s="10">
        <v>0</v>
      </c>
      <c r="G100" s="10">
        <v>57971528765</v>
      </c>
      <c r="I100" s="10">
        <v>199901172580</v>
      </c>
      <c r="K100" s="10">
        <v>366413486</v>
      </c>
      <c r="M100" s="10">
        <v>199534759094</v>
      </c>
    </row>
    <row r="101" spans="1:13" ht="21.75" customHeight="1">
      <c r="A101" s="9"/>
      <c r="C101" s="10"/>
      <c r="E101" s="10">
        <v>-117853594</v>
      </c>
      <c r="G101" s="10">
        <v>94539406468</v>
      </c>
      <c r="I101" s="10">
        <v>249715032324</v>
      </c>
      <c r="K101" s="10">
        <v>675918162</v>
      </c>
      <c r="M101" s="10">
        <v>249039114162</v>
      </c>
    </row>
    <row r="102" spans="1:13" ht="21.75" customHeight="1">
      <c r="A102" s="9"/>
      <c r="C102" s="10"/>
      <c r="E102" s="10">
        <v>-387772439</v>
      </c>
      <c r="G102" s="10">
        <v>52449975041</v>
      </c>
      <c r="I102" s="10">
        <v>142688999724</v>
      </c>
      <c r="K102" s="10">
        <v>0</v>
      </c>
      <c r="M102" s="10">
        <v>142688999724</v>
      </c>
    </row>
    <row r="103" spans="1:13" ht="21.75" customHeight="1">
      <c r="A103" s="9"/>
      <c r="C103" s="10"/>
      <c r="E103" s="10">
        <v>-318826025</v>
      </c>
      <c r="G103" s="10">
        <v>32592798609</v>
      </c>
      <c r="I103" s="10">
        <v>112109588976</v>
      </c>
      <c r="K103" s="10">
        <v>22773288</v>
      </c>
      <c r="M103" s="10">
        <v>112086815688</v>
      </c>
    </row>
    <row r="104" spans="1:13" ht="21.75" customHeight="1">
      <c r="A104" s="9"/>
      <c r="C104" s="10"/>
      <c r="E104" s="10">
        <v>-463132985</v>
      </c>
      <c r="G104" s="10">
        <v>57229986123</v>
      </c>
      <c r="I104" s="10">
        <v>177731182981</v>
      </c>
      <c r="K104" s="10">
        <v>11113239</v>
      </c>
      <c r="M104" s="10">
        <v>177720069742</v>
      </c>
    </row>
    <row r="105" spans="1:13" ht="21.75" customHeight="1">
      <c r="A105" s="9"/>
      <c r="C105" s="10"/>
      <c r="E105" s="10">
        <v>-147641240</v>
      </c>
      <c r="G105" s="10">
        <v>51874929170</v>
      </c>
      <c r="I105" s="10">
        <v>131042462756</v>
      </c>
      <c r="K105" s="10">
        <v>0</v>
      </c>
      <c r="M105" s="10">
        <v>131042462756</v>
      </c>
    </row>
    <row r="106" spans="1:13" ht="21.75" customHeight="1">
      <c r="A106" s="9"/>
      <c r="C106" s="10"/>
      <c r="E106" s="10">
        <v>-40344220</v>
      </c>
      <c r="G106" s="10">
        <v>83180815424</v>
      </c>
      <c r="I106" s="10">
        <v>182518750650</v>
      </c>
      <c r="K106" s="10">
        <v>604709479</v>
      </c>
      <c r="M106" s="10">
        <v>181914041171</v>
      </c>
    </row>
    <row r="107" spans="1:13" ht="21.75" customHeight="1">
      <c r="A107" s="9"/>
      <c r="C107" s="10"/>
      <c r="E107" s="10">
        <v>211217219</v>
      </c>
      <c r="G107" s="10">
        <v>52446316997</v>
      </c>
      <c r="I107" s="10">
        <v>129095890336</v>
      </c>
      <c r="K107" s="10">
        <v>358079190</v>
      </c>
      <c r="M107" s="10">
        <v>128737811146</v>
      </c>
    </row>
    <row r="108" spans="1:13" ht="21.75" customHeight="1">
      <c r="A108" s="9"/>
      <c r="C108" s="10"/>
      <c r="E108" s="10">
        <v>-7888778</v>
      </c>
      <c r="G108" s="10">
        <v>14021587392</v>
      </c>
      <c r="I108" s="10">
        <v>33904109550</v>
      </c>
      <c r="K108" s="10">
        <v>106625601</v>
      </c>
      <c r="M108" s="10">
        <v>33797483949</v>
      </c>
    </row>
    <row r="109" spans="1:13" ht="21.75" customHeight="1">
      <c r="A109" s="9"/>
      <c r="C109" s="10"/>
      <c r="E109" s="10">
        <v>-114514379</v>
      </c>
      <c r="G109" s="10">
        <v>8703555465</v>
      </c>
      <c r="I109" s="10">
        <v>28479452022</v>
      </c>
      <c r="K109" s="10">
        <v>0</v>
      </c>
      <c r="M109" s="10">
        <v>28479452022</v>
      </c>
    </row>
    <row r="110" spans="1:13" ht="21.75" customHeight="1">
      <c r="A110" s="9"/>
      <c r="C110" s="10"/>
      <c r="E110" s="10">
        <v>-55066961</v>
      </c>
      <c r="G110" s="10">
        <v>12956077894</v>
      </c>
      <c r="I110" s="10">
        <v>47540342429</v>
      </c>
      <c r="K110" s="10">
        <v>108420009</v>
      </c>
      <c r="M110" s="10">
        <v>47431922420</v>
      </c>
    </row>
    <row r="111" spans="1:13" ht="21.75" customHeight="1">
      <c r="A111" s="9"/>
      <c r="C111" s="10"/>
      <c r="E111" s="10">
        <v>0</v>
      </c>
      <c r="G111" s="10">
        <v>0</v>
      </c>
      <c r="I111" s="10">
        <v>8229205448</v>
      </c>
      <c r="K111" s="10">
        <v>0</v>
      </c>
      <c r="M111" s="10">
        <v>8229205448</v>
      </c>
    </row>
    <row r="112" spans="1:13" ht="21.75" customHeight="1">
      <c r="A112" s="9"/>
      <c r="C112" s="10"/>
      <c r="E112" s="10">
        <v>0</v>
      </c>
      <c r="G112" s="10">
        <v>0</v>
      </c>
      <c r="I112" s="10">
        <v>24267476704</v>
      </c>
      <c r="K112" s="10">
        <v>0</v>
      </c>
      <c r="M112" s="10">
        <v>24267476704</v>
      </c>
    </row>
    <row r="113" spans="1:13" ht="21.75" customHeight="1">
      <c r="A113" s="9"/>
      <c r="C113" s="10"/>
      <c r="E113" s="10">
        <v>-180897034</v>
      </c>
      <c r="G113" s="10">
        <v>68308485690</v>
      </c>
      <c r="I113" s="10">
        <v>153757556380</v>
      </c>
      <c r="K113" s="10">
        <v>244326912</v>
      </c>
      <c r="M113" s="10">
        <v>153513229468</v>
      </c>
    </row>
    <row r="114" spans="1:13" ht="21.75" customHeight="1">
      <c r="A114" s="9"/>
      <c r="C114" s="10"/>
      <c r="E114" s="10">
        <v>-7017745</v>
      </c>
      <c r="G114" s="10">
        <v>7017745</v>
      </c>
      <c r="I114" s="10">
        <v>14465753408</v>
      </c>
      <c r="K114" s="10">
        <v>0</v>
      </c>
      <c r="M114" s="10">
        <v>14465753408</v>
      </c>
    </row>
    <row r="115" spans="1:13" ht="21.75" customHeight="1">
      <c r="A115" s="9"/>
      <c r="C115" s="10"/>
      <c r="E115" s="10">
        <v>-402020674</v>
      </c>
      <c r="G115" s="10">
        <v>27310695331</v>
      </c>
      <c r="I115" s="10">
        <v>63466404657</v>
      </c>
      <c r="K115" s="10">
        <v>0</v>
      </c>
      <c r="M115" s="10">
        <v>63466404657</v>
      </c>
    </row>
    <row r="116" spans="1:13" ht="21.75" customHeight="1">
      <c r="A116" s="9"/>
      <c r="C116" s="10"/>
      <c r="E116" s="10">
        <v>3267019</v>
      </c>
      <c r="G116" s="10">
        <v>28052157619</v>
      </c>
      <c r="I116" s="10">
        <v>55205835578</v>
      </c>
      <c r="K116" s="10">
        <v>52272300</v>
      </c>
      <c r="M116" s="10">
        <v>55153563278</v>
      </c>
    </row>
    <row r="117" spans="1:13" ht="21.75" customHeight="1">
      <c r="A117" s="9"/>
      <c r="C117" s="10"/>
      <c r="E117" s="10">
        <v>-24478163</v>
      </c>
      <c r="G117" s="10">
        <v>10873793219</v>
      </c>
      <c r="I117" s="10">
        <v>24410958876</v>
      </c>
      <c r="K117" s="10">
        <v>0</v>
      </c>
      <c r="M117" s="10">
        <v>24410958876</v>
      </c>
    </row>
    <row r="118" spans="1:13" ht="21.75" customHeight="1">
      <c r="A118" s="9"/>
      <c r="C118" s="10"/>
      <c r="E118" s="10">
        <v>1631877</v>
      </c>
      <c r="G118" s="10">
        <v>14012066737</v>
      </c>
      <c r="I118" s="10">
        <v>27575342434</v>
      </c>
      <c r="K118" s="10">
        <v>26110040</v>
      </c>
      <c r="M118" s="10">
        <v>27549232394</v>
      </c>
    </row>
    <row r="119" spans="1:13" ht="21.75" customHeight="1">
      <c r="A119" s="9"/>
      <c r="C119" s="10"/>
      <c r="E119" s="10">
        <v>0</v>
      </c>
      <c r="G119" s="10">
        <v>42681241626</v>
      </c>
      <c r="I119" s="10">
        <v>78478412022</v>
      </c>
      <c r="K119" s="10">
        <v>193139674</v>
      </c>
      <c r="M119" s="10">
        <v>78285272348</v>
      </c>
    </row>
    <row r="120" spans="1:13" ht="21.75" customHeight="1">
      <c r="A120" s="9"/>
      <c r="C120" s="10"/>
      <c r="E120" s="10">
        <v>-38048582</v>
      </c>
      <c r="G120" s="10">
        <v>6547637606</v>
      </c>
      <c r="I120" s="10">
        <v>13561643800</v>
      </c>
      <c r="K120" s="10">
        <v>0</v>
      </c>
      <c r="M120" s="10">
        <v>13561643800</v>
      </c>
    </row>
    <row r="121" spans="1:13" ht="21.75" customHeight="1">
      <c r="A121" s="9"/>
      <c r="C121" s="10"/>
      <c r="E121" s="10">
        <v>0</v>
      </c>
      <c r="G121" s="10">
        <v>36344247108</v>
      </c>
      <c r="I121" s="10">
        <v>66826518876</v>
      </c>
      <c r="K121" s="10">
        <v>164463726</v>
      </c>
      <c r="M121" s="10">
        <v>66662055150</v>
      </c>
    </row>
    <row r="122" spans="1:13" ht="21.75" customHeight="1">
      <c r="A122" s="9"/>
      <c r="C122" s="10"/>
      <c r="E122" s="10">
        <v>-24221581</v>
      </c>
      <c r="G122" s="10">
        <v>56079016099</v>
      </c>
      <c r="I122" s="10">
        <v>84986301366</v>
      </c>
      <c r="K122" s="10">
        <v>388326642</v>
      </c>
      <c r="M122" s="10">
        <v>84597974724</v>
      </c>
    </row>
    <row r="123" spans="1:13" ht="21.75" customHeight="1">
      <c r="A123" s="9"/>
      <c r="C123" s="10"/>
      <c r="E123" s="10">
        <v>-118110700</v>
      </c>
      <c r="G123" s="10">
        <v>13060236025</v>
      </c>
      <c r="I123" s="10">
        <v>21225085533</v>
      </c>
      <c r="K123" s="10">
        <v>0</v>
      </c>
      <c r="M123" s="10">
        <v>21225085533</v>
      </c>
    </row>
    <row r="124" spans="1:13" ht="21.75" customHeight="1">
      <c r="A124" s="9"/>
      <c r="C124" s="10"/>
      <c r="E124" s="10">
        <v>-92307665</v>
      </c>
      <c r="G124" s="10">
        <v>9802444649</v>
      </c>
      <c r="I124" s="10">
        <v>16183561640</v>
      </c>
      <c r="K124" s="10">
        <v>0</v>
      </c>
      <c r="M124" s="10">
        <v>16183561640</v>
      </c>
    </row>
    <row r="125" spans="1:13" ht="21.75" customHeight="1">
      <c r="A125" s="9"/>
      <c r="C125" s="10"/>
      <c r="E125" s="10">
        <v>-98501083</v>
      </c>
      <c r="G125" s="10">
        <v>11190320035</v>
      </c>
      <c r="I125" s="10">
        <v>16637728428</v>
      </c>
      <c r="K125" s="10">
        <v>0</v>
      </c>
      <c r="M125" s="10">
        <v>16637728428</v>
      </c>
    </row>
    <row r="126" spans="1:13" ht="21.75" customHeight="1">
      <c r="A126" s="9"/>
      <c r="C126" s="10"/>
      <c r="E126" s="10">
        <v>-89961591</v>
      </c>
      <c r="G126" s="10">
        <v>11162121583</v>
      </c>
      <c r="I126" s="10">
        <v>15900358345</v>
      </c>
      <c r="K126" s="10">
        <v>0</v>
      </c>
      <c r="M126" s="10">
        <v>15900358345</v>
      </c>
    </row>
    <row r="127" spans="1:13" ht="21.75" customHeight="1">
      <c r="A127" s="9"/>
      <c r="C127" s="10"/>
      <c r="E127" s="10">
        <v>-173094987</v>
      </c>
      <c r="G127" s="10">
        <v>30167979351</v>
      </c>
      <c r="I127" s="10">
        <v>41145810384</v>
      </c>
      <c r="K127" s="10">
        <v>44375928</v>
      </c>
      <c r="M127" s="10">
        <v>41101434456</v>
      </c>
    </row>
    <row r="128" spans="1:13" ht="21.75" customHeight="1">
      <c r="A128" s="9"/>
      <c r="C128" s="10"/>
      <c r="E128" s="10">
        <v>0</v>
      </c>
      <c r="G128" s="10">
        <v>12907457259</v>
      </c>
      <c r="I128" s="10">
        <v>16238413971</v>
      </c>
      <c r="K128" s="10">
        <v>70742189</v>
      </c>
      <c r="M128" s="10">
        <v>16167671782</v>
      </c>
    </row>
    <row r="129" spans="1:13" ht="21.75" customHeight="1">
      <c r="A129" s="9"/>
      <c r="C129" s="10"/>
      <c r="E129" s="10">
        <v>0</v>
      </c>
      <c r="G129" s="10">
        <v>56054794518</v>
      </c>
      <c r="I129" s="10">
        <v>65095890408</v>
      </c>
      <c r="K129" s="10">
        <v>215442658</v>
      </c>
      <c r="M129" s="10">
        <v>64880447750</v>
      </c>
    </row>
    <row r="130" spans="1:13" ht="21.75" customHeight="1">
      <c r="A130" s="9"/>
      <c r="C130" s="10"/>
      <c r="E130" s="10">
        <v>0</v>
      </c>
      <c r="G130" s="10">
        <v>28027397259</v>
      </c>
      <c r="I130" s="10">
        <v>32547945204</v>
      </c>
      <c r="K130" s="10">
        <v>107721329</v>
      </c>
      <c r="M130" s="10">
        <v>32440223875</v>
      </c>
    </row>
    <row r="131" spans="1:13" ht="21.75" customHeight="1">
      <c r="A131" s="9"/>
      <c r="C131" s="10"/>
      <c r="E131" s="10">
        <v>0</v>
      </c>
      <c r="G131" s="10">
        <v>11170066909</v>
      </c>
      <c r="I131" s="10">
        <v>12971690604</v>
      </c>
      <c r="K131" s="10">
        <v>42931366</v>
      </c>
      <c r="M131" s="10">
        <v>12928759238</v>
      </c>
    </row>
    <row r="132" spans="1:13" ht="21.75" customHeight="1">
      <c r="A132" s="9"/>
      <c r="C132" s="10"/>
      <c r="E132" s="10">
        <v>0</v>
      </c>
      <c r="G132" s="10">
        <v>93983710662</v>
      </c>
      <c r="I132" s="10">
        <v>109142373672</v>
      </c>
      <c r="K132" s="10">
        <v>361219779</v>
      </c>
      <c r="M132" s="10">
        <v>108781153893</v>
      </c>
    </row>
    <row r="133" spans="1:13" ht="21.75" customHeight="1">
      <c r="A133" s="9"/>
      <c r="C133" s="10"/>
      <c r="E133" s="10">
        <v>0</v>
      </c>
      <c r="G133" s="10">
        <v>28027397259</v>
      </c>
      <c r="I133" s="10">
        <v>31643835615</v>
      </c>
      <c r="K133" s="10">
        <v>89290002</v>
      </c>
      <c r="M133" s="10">
        <v>31554545613</v>
      </c>
    </row>
    <row r="134" spans="1:13" ht="21.75" customHeight="1">
      <c r="A134" s="9"/>
      <c r="C134" s="10"/>
      <c r="E134" s="10">
        <v>0</v>
      </c>
      <c r="G134" s="10">
        <v>28027397259</v>
      </c>
      <c r="I134" s="10">
        <v>31643835615</v>
      </c>
      <c r="K134" s="10">
        <v>89290002</v>
      </c>
      <c r="M134" s="10">
        <v>31554545613</v>
      </c>
    </row>
    <row r="135" spans="1:13" ht="21.75" customHeight="1">
      <c r="A135" s="9"/>
      <c r="C135" s="10"/>
      <c r="E135" s="10">
        <v>0</v>
      </c>
      <c r="G135" s="10">
        <v>35361046024</v>
      </c>
      <c r="I135" s="10">
        <v>39923761640</v>
      </c>
      <c r="K135" s="10">
        <v>112653624</v>
      </c>
      <c r="M135" s="10">
        <v>39811108016</v>
      </c>
    </row>
    <row r="136" spans="1:13" ht="21.75" customHeight="1">
      <c r="A136" s="9"/>
      <c r="C136" s="10"/>
      <c r="E136" s="10">
        <v>0</v>
      </c>
      <c r="G136" s="10">
        <v>91296443825</v>
      </c>
      <c r="I136" s="10">
        <v>103076630125</v>
      </c>
      <c r="K136" s="10">
        <v>290853253</v>
      </c>
      <c r="M136" s="10">
        <v>102785776872</v>
      </c>
    </row>
    <row r="137" spans="1:13" ht="21.75" customHeight="1">
      <c r="A137" s="9"/>
      <c r="C137" s="10"/>
      <c r="E137" s="10">
        <v>23099364</v>
      </c>
      <c r="G137" s="10">
        <v>28004297895</v>
      </c>
      <c r="I137" s="10">
        <v>30739726026</v>
      </c>
      <c r="K137" s="10">
        <v>92397456</v>
      </c>
      <c r="M137" s="10">
        <v>30647328570</v>
      </c>
    </row>
    <row r="138" spans="1:13" ht="21.75" customHeight="1">
      <c r="A138" s="9"/>
      <c r="C138" s="10"/>
      <c r="E138" s="10">
        <v>23099364</v>
      </c>
      <c r="G138" s="10">
        <v>28004297895</v>
      </c>
      <c r="I138" s="10">
        <v>30739726026</v>
      </c>
      <c r="K138" s="10">
        <v>92397456</v>
      </c>
      <c r="M138" s="10">
        <v>30647328570</v>
      </c>
    </row>
    <row r="139" spans="1:13" ht="21.75" customHeight="1">
      <c r="A139" s="9"/>
      <c r="C139" s="10"/>
      <c r="E139" s="10">
        <v>12834237</v>
      </c>
      <c r="G139" s="10">
        <v>15559467931</v>
      </c>
      <c r="I139" s="10">
        <v>17079299152</v>
      </c>
      <c r="K139" s="10">
        <v>51336950</v>
      </c>
      <c r="M139" s="10">
        <v>17027962202</v>
      </c>
    </row>
    <row r="140" spans="1:13" ht="21.75" customHeight="1">
      <c r="A140" s="9"/>
      <c r="C140" s="10"/>
      <c r="E140" s="10">
        <v>59557091</v>
      </c>
      <c r="G140" s="10">
        <v>72203481252</v>
      </c>
      <c r="I140" s="10">
        <v>79256235602</v>
      </c>
      <c r="K140" s="10">
        <v>238228361</v>
      </c>
      <c r="M140" s="10">
        <v>79018007241</v>
      </c>
    </row>
    <row r="141" spans="1:13" ht="21.75" customHeight="1">
      <c r="A141" s="9"/>
      <c r="C141" s="10"/>
      <c r="E141" s="10">
        <v>58551183</v>
      </c>
      <c r="G141" s="10">
        <v>34308923606</v>
      </c>
      <c r="I141" s="10">
        <v>36584731227</v>
      </c>
      <c r="K141" s="10">
        <v>117102367</v>
      </c>
      <c r="M141" s="10">
        <v>36467628860</v>
      </c>
    </row>
    <row r="142" spans="1:13" ht="21.75" customHeight="1">
      <c r="A142" s="9"/>
      <c r="C142" s="10"/>
      <c r="E142" s="10">
        <v>188867058</v>
      </c>
      <c r="G142" s="10">
        <v>69632804157</v>
      </c>
      <c r="I142" s="10">
        <v>69821671215</v>
      </c>
      <c r="K142" s="10">
        <v>188867058</v>
      </c>
      <c r="M142" s="10">
        <v>69632804157</v>
      </c>
    </row>
    <row r="143" spans="1:13" ht="21.75" customHeight="1">
      <c r="A143" s="9"/>
      <c r="C143" s="10"/>
      <c r="E143" s="10">
        <v>9520707</v>
      </c>
      <c r="G143" s="10">
        <v>2106095731</v>
      </c>
      <c r="I143" s="10">
        <v>2115616438</v>
      </c>
      <c r="K143" s="10">
        <v>9520707</v>
      </c>
      <c r="M143" s="10">
        <v>2106095731</v>
      </c>
    </row>
    <row r="144" spans="1:13" ht="21.75" customHeight="1">
      <c r="A144" s="9"/>
      <c r="C144" s="10"/>
      <c r="E144" s="10">
        <v>27267631</v>
      </c>
      <c r="G144" s="10">
        <v>3015965243</v>
      </c>
      <c r="I144" s="10">
        <v>3043232874</v>
      </c>
      <c r="K144" s="10">
        <v>27267631</v>
      </c>
      <c r="M144" s="10">
        <v>3015965243</v>
      </c>
    </row>
    <row r="145" spans="1:13" ht="21.75" customHeight="1">
      <c r="A145" s="9"/>
      <c r="C145" s="10"/>
      <c r="E145" s="10">
        <v>4463698</v>
      </c>
      <c r="G145" s="10">
        <v>411426702</v>
      </c>
      <c r="I145" s="10">
        <v>415890400</v>
      </c>
      <c r="K145" s="10">
        <v>4463698</v>
      </c>
      <c r="M145" s="10">
        <v>411426702</v>
      </c>
    </row>
    <row r="146" spans="1:13" ht="21.75" customHeight="1">
      <c r="A146" s="9"/>
      <c r="C146" s="10"/>
      <c r="E146" s="10">
        <v>23270521</v>
      </c>
      <c r="G146" s="10">
        <v>1838471927</v>
      </c>
      <c r="I146" s="10">
        <v>1861742448</v>
      </c>
      <c r="K146" s="10">
        <v>23270521</v>
      </c>
      <c r="M146" s="10">
        <v>1838471927</v>
      </c>
    </row>
    <row r="147" spans="1:13" ht="21.75" customHeight="1">
      <c r="A147" s="9"/>
      <c r="C147" s="10"/>
      <c r="E147" s="10">
        <v>171361280</v>
      </c>
      <c r="G147" s="10">
        <v>12635730772</v>
      </c>
      <c r="I147" s="10">
        <v>12807092052</v>
      </c>
      <c r="K147" s="10">
        <v>171361280</v>
      </c>
      <c r="M147" s="10">
        <v>12635730772</v>
      </c>
    </row>
    <row r="148" spans="1:13" ht="21.75" customHeight="1">
      <c r="A148" s="9"/>
      <c r="C148" s="10"/>
      <c r="E148" s="10">
        <v>53374204</v>
      </c>
      <c r="G148" s="10">
        <v>3472653191</v>
      </c>
      <c r="I148" s="10">
        <v>3526027395</v>
      </c>
      <c r="K148" s="10">
        <v>53374204</v>
      </c>
      <c r="M148" s="10">
        <v>3472653191</v>
      </c>
    </row>
    <row r="149" spans="1:13" ht="21.75" customHeight="1">
      <c r="A149" s="9"/>
      <c r="C149" s="10"/>
      <c r="E149" s="10">
        <v>45382674</v>
      </c>
      <c r="G149" s="10">
        <v>2532825078</v>
      </c>
      <c r="I149" s="10">
        <v>2578207752</v>
      </c>
      <c r="K149" s="10">
        <v>45382674</v>
      </c>
      <c r="M149" s="10">
        <v>2532825078</v>
      </c>
    </row>
    <row r="150" spans="1:13" ht="21.75" customHeight="1">
      <c r="A150" s="9"/>
      <c r="C150" s="10"/>
      <c r="E150" s="10">
        <v>14009642</v>
      </c>
      <c r="G150" s="10">
        <v>655579398</v>
      </c>
      <c r="I150" s="10">
        <v>669589040</v>
      </c>
      <c r="K150" s="10">
        <v>14009642</v>
      </c>
      <c r="M150" s="10">
        <v>655579398</v>
      </c>
    </row>
    <row r="151" spans="1:13" ht="21.75" customHeight="1">
      <c r="A151" s="9"/>
      <c r="C151" s="10"/>
      <c r="E151" s="10">
        <v>81474414</v>
      </c>
      <c r="G151" s="10">
        <v>3812584762</v>
      </c>
      <c r="I151" s="10">
        <v>3894059176</v>
      </c>
      <c r="K151" s="10">
        <v>81474414</v>
      </c>
      <c r="M151" s="10">
        <v>3812584762</v>
      </c>
    </row>
    <row r="152" spans="1:13" ht="21.75" customHeight="1">
      <c r="A152" s="12"/>
      <c r="C152" s="13"/>
      <c r="E152" s="13">
        <v>447116232</v>
      </c>
      <c r="G152" s="13">
        <v>20922746776</v>
      </c>
      <c r="I152" s="13">
        <v>21369863008</v>
      </c>
      <c r="K152" s="13">
        <v>447116232</v>
      </c>
      <c r="M152" s="13">
        <v>20922746776</v>
      </c>
    </row>
    <row r="153" spans="1:13" ht="21.75" customHeight="1">
      <c r="A153" s="15" t="s">
        <v>24</v>
      </c>
      <c r="C153" s="16">
        <v>3032777785901</v>
      </c>
      <c r="E153" s="16">
        <v>-679624011</v>
      </c>
      <c r="G153" s="16">
        <v>3033457409912</v>
      </c>
      <c r="I153" s="16">
        <v>12096897428528</v>
      </c>
      <c r="K153" s="16">
        <v>17186138522</v>
      </c>
      <c r="M153" s="16">
        <v>12079711290006</v>
      </c>
    </row>
  </sheetData>
  <mergeCells count="7">
    <mergeCell ref="A1:M1"/>
    <mergeCell ref="A2:M2"/>
    <mergeCell ref="A3:M3"/>
    <mergeCell ref="A5:M5"/>
    <mergeCell ref="A6:A7"/>
    <mergeCell ref="C6:G6"/>
    <mergeCell ref="I6:M6"/>
  </mergeCells>
  <pageMargins left="0.39" right="0.39" top="0.39" bottom="0.39" header="0" footer="0"/>
  <pageSetup paperSize="0" fitToHeight="0" orientation="landscape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D07BC6-3C33-4DA1-9272-C4A9449C9F60}">
  <sheetPr>
    <pageSetUpPr fitToPage="1"/>
  </sheetPr>
  <dimension ref="A1:T41"/>
  <sheetViews>
    <sheetView rightToLeft="1" view="pageBreakPreview" zoomScale="85" zoomScaleNormal="100" zoomScaleSheetLayoutView="85" workbookViewId="0">
      <selection activeCell="A9" sqref="A9"/>
    </sheetView>
  </sheetViews>
  <sheetFormatPr defaultRowHeight="15.75"/>
  <cols>
    <col min="1" max="1" width="48" style="110" bestFit="1" customWidth="1"/>
    <col min="2" max="2" width="1.28515625" style="110" customWidth="1"/>
    <col min="3" max="3" width="20.85546875" style="110" bestFit="1" customWidth="1"/>
    <col min="4" max="4" width="1.28515625" style="110" customWidth="1"/>
    <col min="5" max="5" width="22.7109375" style="110" bestFit="1" customWidth="1"/>
    <col min="6" max="6" width="1.28515625" style="110" customWidth="1"/>
    <col min="7" max="7" width="20.85546875" style="110" bestFit="1" customWidth="1"/>
    <col min="8" max="8" width="1.28515625" style="110" customWidth="1"/>
    <col min="9" max="9" width="22.85546875" style="110" bestFit="1" customWidth="1"/>
    <col min="10" max="10" width="1.28515625" style="110" customWidth="1"/>
    <col min="11" max="11" width="17.7109375" style="110" bestFit="1" customWidth="1"/>
    <col min="12" max="12" width="1.28515625" style="110" customWidth="1"/>
    <col min="13" max="13" width="22.85546875" style="110" bestFit="1" customWidth="1"/>
    <col min="14" max="14" width="0.28515625" style="110" customWidth="1"/>
    <col min="15" max="16" width="9.140625" style="110"/>
    <col min="17" max="17" width="18.42578125" style="110" bestFit="1" customWidth="1"/>
    <col min="18" max="18" width="15.5703125" style="110" bestFit="1" customWidth="1"/>
    <col min="19" max="16384" width="9.140625" style="110"/>
  </cols>
  <sheetData>
    <row r="1" spans="1:20" ht="29.1" customHeight="1">
      <c r="A1" s="209" t="s">
        <v>0</v>
      </c>
      <c r="B1" s="209"/>
      <c r="C1" s="209"/>
      <c r="D1" s="209"/>
      <c r="E1" s="209"/>
      <c r="F1" s="209"/>
      <c r="G1" s="209"/>
      <c r="H1" s="209"/>
      <c r="I1" s="209"/>
      <c r="J1" s="209"/>
      <c r="K1" s="209"/>
      <c r="L1" s="209"/>
      <c r="M1" s="209"/>
    </row>
    <row r="2" spans="1:20" ht="21.75" customHeight="1">
      <c r="A2" s="209" t="s">
        <v>194</v>
      </c>
      <c r="B2" s="209"/>
      <c r="C2" s="209"/>
      <c r="D2" s="209"/>
      <c r="E2" s="209"/>
      <c r="F2" s="209"/>
      <c r="G2" s="209"/>
      <c r="H2" s="209"/>
      <c r="I2" s="209"/>
      <c r="J2" s="209"/>
      <c r="K2" s="209"/>
      <c r="L2" s="209"/>
      <c r="M2" s="209"/>
    </row>
    <row r="3" spans="1:20" ht="21.75" customHeight="1">
      <c r="A3" s="209" t="s">
        <v>2</v>
      </c>
      <c r="B3" s="209"/>
      <c r="C3" s="209"/>
      <c r="D3" s="209"/>
      <c r="E3" s="209"/>
      <c r="F3" s="209"/>
      <c r="G3" s="209"/>
      <c r="H3" s="209"/>
      <c r="I3" s="209"/>
      <c r="J3" s="209"/>
      <c r="K3" s="209"/>
      <c r="L3" s="209"/>
      <c r="M3" s="209"/>
    </row>
    <row r="4" spans="1:20" ht="14.45" customHeight="1"/>
    <row r="5" spans="1:20" ht="40.5" customHeight="1">
      <c r="A5" s="210" t="s">
        <v>280</v>
      </c>
      <c r="B5" s="210"/>
      <c r="C5" s="210"/>
      <c r="D5" s="210"/>
      <c r="E5" s="210"/>
      <c r="F5" s="210"/>
      <c r="G5" s="210"/>
      <c r="H5" s="210"/>
      <c r="I5" s="210"/>
      <c r="J5" s="210"/>
      <c r="K5" s="210"/>
      <c r="L5" s="210"/>
      <c r="M5" s="210"/>
    </row>
    <row r="6" spans="1:20" ht="38.25" customHeight="1">
      <c r="A6" s="211" t="s">
        <v>197</v>
      </c>
      <c r="C6" s="211" t="s">
        <v>213</v>
      </c>
      <c r="D6" s="211"/>
      <c r="E6" s="211"/>
      <c r="F6" s="211"/>
      <c r="G6" s="211"/>
      <c r="H6" s="111"/>
      <c r="I6" s="211" t="s">
        <v>214</v>
      </c>
      <c r="J6" s="211"/>
      <c r="K6" s="211"/>
      <c r="L6" s="211"/>
      <c r="M6" s="211"/>
      <c r="N6" s="111"/>
      <c r="O6" s="111"/>
      <c r="P6" s="111"/>
      <c r="Q6" s="111"/>
    </row>
    <row r="7" spans="1:20" ht="39.75" customHeight="1">
      <c r="A7" s="211"/>
      <c r="C7" s="112" t="s">
        <v>278</v>
      </c>
      <c r="D7" s="259"/>
      <c r="E7" s="112" t="s">
        <v>267</v>
      </c>
      <c r="F7" s="259"/>
      <c r="G7" s="112" t="s">
        <v>279</v>
      </c>
      <c r="H7" s="118"/>
      <c r="I7" s="112" t="s">
        <v>278</v>
      </c>
      <c r="J7" s="259"/>
      <c r="K7" s="112" t="s">
        <v>267</v>
      </c>
      <c r="L7" s="259"/>
      <c r="M7" s="112" t="s">
        <v>279</v>
      </c>
      <c r="N7" s="111"/>
      <c r="O7" s="111"/>
      <c r="P7" s="111"/>
      <c r="Q7" s="111"/>
    </row>
    <row r="8" spans="1:20" ht="29.1" customHeight="1">
      <c r="A8" s="113" t="s">
        <v>318</v>
      </c>
      <c r="C8" s="260">
        <v>3032777785901</v>
      </c>
      <c r="D8" s="260"/>
      <c r="E8" s="261">
        <v>-679624011</v>
      </c>
      <c r="F8" s="260"/>
      <c r="G8" s="260">
        <f>C8-E8</f>
        <v>3033457409912</v>
      </c>
      <c r="H8" s="260"/>
      <c r="I8" s="260">
        <v>12096897428528</v>
      </c>
      <c r="J8" s="260"/>
      <c r="K8" s="260">
        <v>17186138522</v>
      </c>
      <c r="L8" s="260"/>
      <c r="M8" s="260">
        <f>I8-K8</f>
        <v>12079711290006</v>
      </c>
      <c r="N8" s="111"/>
      <c r="O8" s="111"/>
      <c r="P8" s="111"/>
      <c r="Q8" s="111"/>
    </row>
    <row r="9" spans="1:20" s="115" customFormat="1" ht="29.1" customHeight="1" thickBot="1">
      <c r="A9" s="114" t="s">
        <v>24</v>
      </c>
      <c r="C9" s="262">
        <f>SUM(C8:C8)</f>
        <v>3032777785901</v>
      </c>
      <c r="D9" s="116">
        <f t="shared" ref="D9:L9" si="0">SUM(D8:D8)</f>
        <v>0</v>
      </c>
      <c r="E9" s="262">
        <f>SUM(E8:E8)</f>
        <v>-679624011</v>
      </c>
      <c r="F9" s="116">
        <f t="shared" si="0"/>
        <v>0</v>
      </c>
      <c r="G9" s="262">
        <f>SUM(G8:G8)</f>
        <v>3033457409912</v>
      </c>
      <c r="H9" s="116">
        <f t="shared" si="0"/>
        <v>0</v>
      </c>
      <c r="I9" s="262">
        <f>SUM(I8:I8)</f>
        <v>12096897428528</v>
      </c>
      <c r="J9" s="116">
        <f t="shared" si="0"/>
        <v>0</v>
      </c>
      <c r="K9" s="262">
        <f>SUM(K8:K8)</f>
        <v>17186138522</v>
      </c>
      <c r="L9" s="260">
        <f t="shared" si="0"/>
        <v>0</v>
      </c>
      <c r="M9" s="262">
        <f>SUM(M8:M8)</f>
        <v>12079711290006</v>
      </c>
      <c r="N9" s="117"/>
      <c r="O9" s="117"/>
      <c r="P9" s="117"/>
      <c r="Q9" s="117"/>
    </row>
    <row r="10" spans="1:20" ht="21.75" thickTop="1">
      <c r="C10" s="118"/>
      <c r="D10" s="118"/>
      <c r="E10" s="118"/>
      <c r="F10" s="118"/>
      <c r="G10" s="118"/>
      <c r="H10" s="118"/>
      <c r="I10" s="118"/>
      <c r="J10" s="118"/>
      <c r="K10" s="118"/>
      <c r="L10" s="119"/>
      <c r="M10" s="118"/>
      <c r="N10" s="111"/>
      <c r="O10" s="111"/>
      <c r="P10" s="111"/>
      <c r="Q10" s="94"/>
      <c r="R10" s="94"/>
      <c r="S10" s="94"/>
      <c r="T10" s="94"/>
    </row>
    <row r="11" spans="1:20" ht="21">
      <c r="C11" s="116"/>
      <c r="D11" s="118"/>
      <c r="E11" s="116"/>
      <c r="F11" s="118"/>
      <c r="G11" s="118"/>
      <c r="H11" s="118"/>
      <c r="I11" s="116"/>
      <c r="J11" s="118"/>
      <c r="K11" s="116"/>
      <c r="L11" s="118"/>
      <c r="M11" s="118"/>
      <c r="N11" s="111"/>
      <c r="O11" s="111"/>
      <c r="P11" s="111"/>
      <c r="S11" s="94"/>
      <c r="T11" s="94"/>
    </row>
    <row r="12" spans="1:20" ht="21">
      <c r="C12" s="118"/>
      <c r="D12" s="118"/>
      <c r="E12" s="260"/>
      <c r="F12" s="118"/>
      <c r="G12" s="118"/>
      <c r="H12" s="118"/>
      <c r="I12" s="118"/>
      <c r="J12" s="118"/>
      <c r="K12" s="118"/>
      <c r="L12" s="118"/>
      <c r="M12" s="118"/>
      <c r="N12" s="111"/>
      <c r="O12" s="111"/>
      <c r="P12" s="111"/>
      <c r="S12" s="94"/>
      <c r="T12" s="94"/>
    </row>
    <row r="13" spans="1:20" ht="21">
      <c r="C13" s="118"/>
      <c r="D13" s="118"/>
      <c r="E13" s="260"/>
      <c r="F13" s="118"/>
      <c r="G13" s="118"/>
      <c r="H13" s="118"/>
      <c r="I13" s="118"/>
      <c r="J13" s="118"/>
      <c r="K13" s="118"/>
      <c r="L13" s="118"/>
      <c r="M13" s="118"/>
      <c r="N13" s="111"/>
      <c r="O13" s="111"/>
      <c r="P13" s="111"/>
      <c r="Q13" s="94"/>
      <c r="S13" s="94"/>
      <c r="T13" s="94"/>
    </row>
    <row r="14" spans="1:20" ht="21">
      <c r="C14" s="260"/>
      <c r="D14" s="260"/>
      <c r="E14" s="260"/>
      <c r="F14" s="260"/>
      <c r="G14" s="260"/>
      <c r="H14" s="260"/>
      <c r="I14" s="260"/>
      <c r="J14" s="260"/>
      <c r="K14" s="260"/>
      <c r="L14" s="260"/>
      <c r="M14" s="260"/>
      <c r="N14" s="111"/>
      <c r="O14" s="111"/>
      <c r="P14" s="111"/>
      <c r="Q14" s="94"/>
      <c r="R14" s="94"/>
      <c r="S14" s="94"/>
      <c r="T14" s="94"/>
    </row>
    <row r="15" spans="1:20" ht="21">
      <c r="C15" s="260"/>
      <c r="D15" s="260"/>
      <c r="E15" s="260"/>
      <c r="F15" s="260"/>
      <c r="G15" s="260"/>
      <c r="H15" s="260"/>
      <c r="I15" s="260"/>
      <c r="J15" s="260"/>
      <c r="K15" s="260"/>
      <c r="L15" s="260"/>
      <c r="M15" s="260"/>
      <c r="N15" s="111"/>
      <c r="O15" s="111"/>
      <c r="P15" s="111"/>
      <c r="Q15" s="94"/>
      <c r="R15" s="94"/>
      <c r="S15" s="94"/>
      <c r="T15" s="94"/>
    </row>
    <row r="16" spans="1:20" ht="21">
      <c r="C16" s="260"/>
      <c r="D16" s="260"/>
      <c r="E16" s="260"/>
      <c r="F16" s="260"/>
      <c r="G16" s="260"/>
      <c r="H16" s="260"/>
      <c r="I16" s="260"/>
      <c r="J16" s="260"/>
      <c r="K16" s="260"/>
      <c r="L16" s="260"/>
      <c r="M16" s="260"/>
      <c r="N16" s="111"/>
      <c r="O16" s="111"/>
      <c r="P16" s="111"/>
      <c r="Q16" s="94"/>
      <c r="R16" s="94"/>
      <c r="S16" s="94"/>
      <c r="T16" s="94"/>
    </row>
    <row r="17" spans="3:20" ht="21">
      <c r="C17" s="260"/>
      <c r="D17" s="260"/>
      <c r="E17" s="260"/>
      <c r="F17" s="260"/>
      <c r="G17" s="260"/>
      <c r="H17" s="260"/>
      <c r="I17" s="260"/>
      <c r="J17" s="260"/>
      <c r="K17" s="260"/>
      <c r="L17" s="260"/>
      <c r="M17" s="260"/>
      <c r="N17" s="111"/>
      <c r="O17" s="111"/>
      <c r="P17" s="111"/>
      <c r="Q17" s="94"/>
      <c r="R17" s="94"/>
      <c r="S17" s="94"/>
      <c r="T17" s="94"/>
    </row>
    <row r="18" spans="3:20" ht="21">
      <c r="C18" s="94"/>
      <c r="D18" s="94"/>
      <c r="E18" s="94"/>
      <c r="F18" s="94"/>
      <c r="G18" s="94"/>
      <c r="H18" s="94"/>
      <c r="I18" s="94"/>
      <c r="J18" s="94"/>
      <c r="K18" s="94"/>
      <c r="L18" s="94"/>
      <c r="M18" s="94"/>
      <c r="N18" s="111"/>
      <c r="O18" s="111"/>
      <c r="P18" s="111"/>
      <c r="Q18" s="111"/>
    </row>
    <row r="19" spans="3:20" ht="21">
      <c r="C19" s="94"/>
      <c r="D19" s="94"/>
      <c r="E19" s="94"/>
      <c r="F19" s="94"/>
      <c r="G19" s="94"/>
      <c r="H19" s="94"/>
      <c r="I19" s="94"/>
      <c r="J19" s="94"/>
      <c r="K19" s="94"/>
      <c r="L19" s="94"/>
      <c r="M19" s="94"/>
      <c r="N19" s="111"/>
      <c r="O19" s="111"/>
      <c r="P19" s="111"/>
      <c r="Q19" s="111"/>
    </row>
    <row r="20" spans="3:20" ht="21">
      <c r="C20" s="94"/>
      <c r="D20" s="94"/>
      <c r="E20" s="94"/>
      <c r="F20" s="94"/>
      <c r="G20" s="94"/>
      <c r="H20" s="94"/>
      <c r="I20" s="94"/>
      <c r="J20" s="94"/>
      <c r="K20" s="94"/>
      <c r="L20" s="94"/>
      <c r="M20" s="94"/>
      <c r="N20" s="111"/>
      <c r="O20" s="111"/>
      <c r="P20" s="111"/>
      <c r="Q20" s="111"/>
    </row>
    <row r="21" spans="3:20">
      <c r="C21" s="111"/>
      <c r="D21" s="111"/>
      <c r="E21" s="111"/>
      <c r="F21" s="111"/>
      <c r="G21" s="111"/>
      <c r="H21" s="111"/>
      <c r="I21" s="111"/>
      <c r="J21" s="111"/>
      <c r="K21" s="111"/>
      <c r="L21" s="111"/>
      <c r="M21" s="111"/>
      <c r="N21" s="111"/>
      <c r="O21" s="111"/>
      <c r="P21" s="111"/>
      <c r="Q21" s="111"/>
    </row>
    <row r="22" spans="3:20">
      <c r="C22" s="111"/>
      <c r="D22" s="111"/>
      <c r="E22" s="111"/>
      <c r="F22" s="111"/>
      <c r="G22" s="111"/>
      <c r="H22" s="111"/>
      <c r="I22" s="111"/>
      <c r="J22" s="111"/>
      <c r="K22" s="111"/>
      <c r="L22" s="111"/>
      <c r="M22" s="111"/>
      <c r="N22" s="111"/>
      <c r="O22" s="111"/>
      <c r="P22" s="111"/>
      <c r="Q22" s="111"/>
    </row>
    <row r="23" spans="3:20">
      <c r="C23" s="111"/>
      <c r="D23" s="111"/>
      <c r="E23" s="111"/>
      <c r="F23" s="111"/>
      <c r="G23" s="111"/>
      <c r="H23" s="111"/>
      <c r="I23" s="111"/>
      <c r="J23" s="111"/>
      <c r="K23" s="111"/>
      <c r="L23" s="111"/>
      <c r="M23" s="111"/>
      <c r="N23" s="111"/>
      <c r="O23" s="111"/>
      <c r="P23" s="111"/>
      <c r="Q23" s="111"/>
    </row>
    <row r="24" spans="3:20">
      <c r="C24" s="111"/>
      <c r="D24" s="111"/>
      <c r="E24" s="111"/>
      <c r="F24" s="111"/>
      <c r="G24" s="111"/>
      <c r="H24" s="111"/>
      <c r="I24" s="111"/>
      <c r="J24" s="111"/>
      <c r="K24" s="111"/>
      <c r="L24" s="111"/>
      <c r="M24" s="111"/>
      <c r="N24" s="111"/>
      <c r="O24" s="111"/>
      <c r="P24" s="111"/>
      <c r="Q24" s="111"/>
    </row>
    <row r="25" spans="3:20">
      <c r="C25" s="111"/>
      <c r="D25" s="111"/>
      <c r="E25" s="111"/>
      <c r="F25" s="111"/>
      <c r="G25" s="111"/>
      <c r="H25" s="111"/>
      <c r="I25" s="111"/>
      <c r="J25" s="111"/>
      <c r="K25" s="111"/>
      <c r="L25" s="111"/>
      <c r="M25" s="111"/>
      <c r="N25" s="111"/>
      <c r="O25" s="111"/>
      <c r="P25" s="111"/>
      <c r="Q25" s="111"/>
    </row>
    <row r="26" spans="3:20">
      <c r="C26" s="111"/>
      <c r="D26" s="111"/>
      <c r="E26" s="111"/>
      <c r="F26" s="111"/>
      <c r="G26" s="111"/>
      <c r="H26" s="111"/>
      <c r="I26" s="111"/>
      <c r="J26" s="111"/>
      <c r="K26" s="111"/>
      <c r="L26" s="111"/>
      <c r="M26" s="111"/>
      <c r="N26" s="111"/>
      <c r="O26" s="111"/>
      <c r="P26" s="111"/>
      <c r="Q26" s="111"/>
    </row>
    <row r="27" spans="3:20">
      <c r="C27" s="111"/>
      <c r="D27" s="111"/>
      <c r="E27" s="111"/>
      <c r="F27" s="111"/>
      <c r="G27" s="111"/>
      <c r="H27" s="111"/>
      <c r="I27" s="111"/>
      <c r="J27" s="111"/>
      <c r="K27" s="111"/>
      <c r="L27" s="111"/>
      <c r="M27" s="111"/>
      <c r="N27" s="111"/>
      <c r="O27" s="111"/>
      <c r="P27" s="111"/>
      <c r="Q27" s="111"/>
    </row>
    <row r="28" spans="3:20">
      <c r="C28" s="111"/>
      <c r="D28" s="111"/>
      <c r="E28" s="111"/>
      <c r="F28" s="111"/>
      <c r="G28" s="111"/>
      <c r="H28" s="111"/>
      <c r="I28" s="111"/>
      <c r="J28" s="111"/>
      <c r="K28" s="111"/>
      <c r="L28" s="111"/>
      <c r="M28" s="111"/>
      <c r="N28" s="111"/>
      <c r="O28" s="111"/>
      <c r="P28" s="111"/>
      <c r="Q28" s="111"/>
    </row>
    <row r="29" spans="3:20">
      <c r="C29" s="111"/>
      <c r="D29" s="111"/>
      <c r="E29" s="111"/>
      <c r="F29" s="111"/>
      <c r="G29" s="111"/>
      <c r="H29" s="111"/>
      <c r="I29" s="111"/>
      <c r="J29" s="111"/>
      <c r="K29" s="111"/>
      <c r="L29" s="111"/>
      <c r="M29" s="111"/>
      <c r="N29" s="111"/>
      <c r="O29" s="111"/>
      <c r="P29" s="111"/>
      <c r="Q29" s="111"/>
    </row>
    <row r="30" spans="3:20">
      <c r="C30" s="111"/>
      <c r="D30" s="111"/>
      <c r="E30" s="111"/>
      <c r="F30" s="111"/>
      <c r="G30" s="111"/>
      <c r="H30" s="111"/>
      <c r="I30" s="111"/>
      <c r="J30" s="111"/>
      <c r="K30" s="111"/>
      <c r="L30" s="111"/>
      <c r="M30" s="111"/>
      <c r="N30" s="111"/>
      <c r="O30" s="111"/>
      <c r="P30" s="111"/>
      <c r="Q30" s="111"/>
    </row>
    <row r="31" spans="3:20">
      <c r="C31" s="111"/>
      <c r="D31" s="111"/>
      <c r="E31" s="111"/>
      <c r="F31" s="111"/>
      <c r="G31" s="111"/>
      <c r="H31" s="111"/>
      <c r="I31" s="111"/>
      <c r="J31" s="111"/>
      <c r="K31" s="111"/>
      <c r="L31" s="111"/>
      <c r="M31" s="111"/>
      <c r="N31" s="111"/>
      <c r="O31" s="111"/>
      <c r="P31" s="111"/>
      <c r="Q31" s="111"/>
    </row>
    <row r="32" spans="3:20">
      <c r="C32" s="111"/>
      <c r="D32" s="111"/>
      <c r="E32" s="111"/>
      <c r="F32" s="111"/>
      <c r="G32" s="111"/>
      <c r="H32" s="111"/>
      <c r="I32" s="111"/>
      <c r="J32" s="111"/>
      <c r="K32" s="111"/>
      <c r="L32" s="111"/>
      <c r="M32" s="111"/>
      <c r="N32" s="111"/>
      <c r="O32" s="111"/>
      <c r="P32" s="111"/>
      <c r="Q32" s="111"/>
    </row>
    <row r="33" spans="3:17">
      <c r="C33" s="111"/>
      <c r="D33" s="111"/>
      <c r="E33" s="111"/>
      <c r="F33" s="111"/>
      <c r="G33" s="111"/>
      <c r="H33" s="111"/>
      <c r="I33" s="111"/>
      <c r="J33" s="111"/>
      <c r="K33" s="111"/>
      <c r="L33" s="111"/>
      <c r="M33" s="111"/>
      <c r="N33" s="111"/>
      <c r="O33" s="111"/>
      <c r="P33" s="111"/>
      <c r="Q33" s="111"/>
    </row>
    <row r="34" spans="3:17">
      <c r="C34" s="111"/>
      <c r="D34" s="111"/>
      <c r="E34" s="111"/>
      <c r="F34" s="111"/>
      <c r="G34" s="111"/>
      <c r="H34" s="111"/>
      <c r="I34" s="111"/>
      <c r="J34" s="111"/>
      <c r="K34" s="111"/>
      <c r="L34" s="111"/>
      <c r="M34" s="111"/>
      <c r="N34" s="111"/>
      <c r="O34" s="111"/>
      <c r="P34" s="111"/>
      <c r="Q34" s="111"/>
    </row>
    <row r="35" spans="3:17">
      <c r="C35" s="111"/>
      <c r="D35" s="111"/>
      <c r="E35" s="111"/>
      <c r="F35" s="111"/>
      <c r="G35" s="111"/>
      <c r="H35" s="111"/>
      <c r="I35" s="111"/>
      <c r="J35" s="111"/>
      <c r="K35" s="111"/>
      <c r="L35" s="111"/>
      <c r="M35" s="111"/>
      <c r="N35" s="111"/>
      <c r="O35" s="111"/>
      <c r="P35" s="111"/>
      <c r="Q35" s="111"/>
    </row>
    <row r="36" spans="3:17">
      <c r="C36" s="111"/>
      <c r="D36" s="111"/>
      <c r="E36" s="111"/>
      <c r="F36" s="111"/>
      <c r="G36" s="111"/>
      <c r="H36" s="111"/>
      <c r="I36" s="111"/>
      <c r="J36" s="111"/>
      <c r="K36" s="111"/>
      <c r="L36" s="111"/>
      <c r="M36" s="111"/>
      <c r="N36" s="111"/>
      <c r="O36" s="111"/>
      <c r="P36" s="111"/>
      <c r="Q36" s="111"/>
    </row>
    <row r="37" spans="3:17">
      <c r="C37" s="111"/>
      <c r="D37" s="111"/>
      <c r="E37" s="111"/>
      <c r="F37" s="111"/>
      <c r="G37" s="111"/>
      <c r="H37" s="111"/>
      <c r="I37" s="111"/>
      <c r="J37" s="111"/>
      <c r="K37" s="111"/>
      <c r="L37" s="111"/>
      <c r="M37" s="111"/>
      <c r="N37" s="111"/>
      <c r="O37" s="111"/>
      <c r="P37" s="111"/>
      <c r="Q37" s="111"/>
    </row>
    <row r="38" spans="3:17">
      <c r="C38" s="111"/>
      <c r="D38" s="111"/>
      <c r="E38" s="111"/>
      <c r="F38" s="111"/>
      <c r="G38" s="111"/>
      <c r="H38" s="111"/>
      <c r="I38" s="111"/>
      <c r="J38" s="111"/>
      <c r="K38" s="111"/>
      <c r="L38" s="111"/>
      <c r="M38" s="111"/>
      <c r="N38" s="111"/>
      <c r="O38" s="111"/>
      <c r="P38" s="111"/>
      <c r="Q38" s="111"/>
    </row>
    <row r="39" spans="3:17">
      <c r="C39" s="111"/>
      <c r="D39" s="111"/>
      <c r="E39" s="111"/>
      <c r="F39" s="111"/>
      <c r="G39" s="111"/>
      <c r="H39" s="111"/>
      <c r="I39" s="111"/>
      <c r="J39" s="111"/>
      <c r="K39" s="111"/>
      <c r="L39" s="111"/>
      <c r="M39" s="111"/>
      <c r="N39" s="111"/>
      <c r="O39" s="111"/>
      <c r="P39" s="111"/>
      <c r="Q39" s="111"/>
    </row>
    <row r="40" spans="3:17">
      <c r="C40" s="111"/>
      <c r="D40" s="111"/>
      <c r="E40" s="111"/>
      <c r="F40" s="111"/>
      <c r="G40" s="111"/>
      <c r="H40" s="111"/>
      <c r="I40" s="111"/>
      <c r="J40" s="111"/>
      <c r="K40" s="111"/>
      <c r="L40" s="111"/>
      <c r="M40" s="111"/>
      <c r="N40" s="111"/>
      <c r="O40" s="111"/>
      <c r="P40" s="111"/>
      <c r="Q40" s="111"/>
    </row>
    <row r="41" spans="3:17">
      <c r="C41" s="111"/>
      <c r="D41" s="111"/>
      <c r="E41" s="111"/>
      <c r="F41" s="111"/>
      <c r="G41" s="111"/>
      <c r="H41" s="111"/>
      <c r="I41" s="111"/>
      <c r="J41" s="111"/>
      <c r="K41" s="111"/>
      <c r="L41" s="111"/>
      <c r="M41" s="111"/>
      <c r="N41" s="111"/>
      <c r="O41" s="111"/>
      <c r="P41" s="111"/>
      <c r="Q41" s="111"/>
    </row>
  </sheetData>
  <mergeCells count="7">
    <mergeCell ref="A1:M1"/>
    <mergeCell ref="A2:M2"/>
    <mergeCell ref="A3:M3"/>
    <mergeCell ref="A5:M5"/>
    <mergeCell ref="A6:A7"/>
    <mergeCell ref="C6:G6"/>
    <mergeCell ref="I6:M6"/>
  </mergeCells>
  <pageMargins left="0.39" right="0.39" top="0.39" bottom="0.39" header="0" footer="0"/>
  <pageSetup paperSize="9" scale="77" fitToHeight="0" orientation="landscape"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>
    <pageSetUpPr fitToPage="1"/>
  </sheetPr>
  <dimension ref="A1:Y8"/>
  <sheetViews>
    <sheetView rightToLeft="1" workbookViewId="0">
      <selection sqref="A1:Y1"/>
    </sheetView>
  </sheetViews>
  <sheetFormatPr defaultRowHeight="12.75"/>
  <cols>
    <col min="1" max="1" width="19.42578125" customWidth="1"/>
    <col min="2" max="2" width="1.28515625" customWidth="1"/>
    <col min="3" max="3" width="19.42578125" customWidth="1"/>
    <col min="4" max="4" width="1.28515625" customWidth="1"/>
    <col min="5" max="5" width="10.42578125" customWidth="1"/>
    <col min="6" max="6" width="1.28515625" customWidth="1"/>
    <col min="7" max="7" width="10.42578125" customWidth="1"/>
    <col min="8" max="8" width="1.28515625" customWidth="1"/>
    <col min="9" max="9" width="10.42578125" customWidth="1"/>
    <col min="10" max="10" width="1.28515625" customWidth="1"/>
    <col min="11" max="11" width="10.42578125" customWidth="1"/>
    <col min="12" max="12" width="1.28515625" customWidth="1"/>
    <col min="13" max="13" width="15.5703125" customWidth="1"/>
    <col min="14" max="14" width="1.28515625" customWidth="1"/>
    <col min="15" max="15" width="15.5703125" customWidth="1"/>
    <col min="16" max="16" width="1.28515625" customWidth="1"/>
    <col min="17" max="17" width="10.42578125" customWidth="1"/>
    <col min="18" max="18" width="1.28515625" customWidth="1"/>
    <col min="19" max="19" width="10.42578125" customWidth="1"/>
    <col min="20" max="20" width="1.28515625" customWidth="1"/>
    <col min="21" max="21" width="15.5703125" customWidth="1"/>
    <col min="22" max="22" width="1.28515625" customWidth="1"/>
    <col min="23" max="23" width="15.5703125" customWidth="1"/>
    <col min="24" max="24" width="1.28515625" customWidth="1"/>
    <col min="25" max="25" width="15.5703125" customWidth="1"/>
    <col min="26" max="26" width="0.28515625" customWidth="1"/>
  </cols>
  <sheetData>
    <row r="1" spans="1:25" ht="29.1" customHeight="1">
      <c r="A1" s="168" t="s">
        <v>0</v>
      </c>
      <c r="B1" s="168"/>
      <c r="C1" s="168"/>
      <c r="D1" s="168"/>
      <c r="E1" s="168"/>
      <c r="F1" s="168"/>
      <c r="G1" s="168"/>
      <c r="H1" s="168"/>
      <c r="I1" s="168"/>
      <c r="J1" s="168"/>
      <c r="K1" s="168"/>
      <c r="L1" s="168"/>
      <c r="M1" s="168"/>
      <c r="N1" s="168"/>
      <c r="O1" s="168"/>
      <c r="P1" s="168"/>
      <c r="Q1" s="168"/>
      <c r="R1" s="168"/>
      <c r="S1" s="168"/>
      <c r="T1" s="168"/>
      <c r="U1" s="168"/>
      <c r="V1" s="168"/>
      <c r="W1" s="168"/>
      <c r="X1" s="168"/>
      <c r="Y1" s="168"/>
    </row>
    <row r="2" spans="1:25" ht="21.75" customHeight="1">
      <c r="A2" s="168" t="s">
        <v>194</v>
      </c>
      <c r="B2" s="168"/>
      <c r="C2" s="168"/>
      <c r="D2" s="168"/>
      <c r="E2" s="168"/>
      <c r="F2" s="168"/>
      <c r="G2" s="168"/>
      <c r="H2" s="168"/>
      <c r="I2" s="168"/>
      <c r="J2" s="168"/>
      <c r="K2" s="168"/>
      <c r="L2" s="168"/>
      <c r="M2" s="168"/>
      <c r="N2" s="168"/>
      <c r="O2" s="168"/>
      <c r="P2" s="168"/>
      <c r="Q2" s="168"/>
      <c r="R2" s="168"/>
      <c r="S2" s="168"/>
      <c r="T2" s="168"/>
      <c r="U2" s="168"/>
      <c r="V2" s="168"/>
      <c r="W2" s="168"/>
      <c r="X2" s="168"/>
      <c r="Y2" s="168"/>
    </row>
    <row r="3" spans="1:25" ht="21.75" customHeight="1">
      <c r="A3" s="168" t="s">
        <v>2</v>
      </c>
      <c r="B3" s="168"/>
      <c r="C3" s="168"/>
      <c r="D3" s="168"/>
      <c r="E3" s="168"/>
      <c r="F3" s="168"/>
      <c r="G3" s="168"/>
      <c r="H3" s="168"/>
      <c r="I3" s="168"/>
      <c r="J3" s="168"/>
      <c r="K3" s="168"/>
      <c r="L3" s="168"/>
      <c r="M3" s="168"/>
      <c r="N3" s="168"/>
      <c r="O3" s="168"/>
      <c r="P3" s="168"/>
      <c r="Q3" s="168"/>
      <c r="R3" s="168"/>
      <c r="S3" s="168"/>
      <c r="T3" s="168"/>
      <c r="U3" s="168"/>
      <c r="V3" s="168"/>
      <c r="W3" s="168"/>
      <c r="X3" s="168"/>
      <c r="Y3" s="168"/>
    </row>
    <row r="4" spans="1:25" ht="7.35" customHeight="1"/>
    <row r="5" spans="1:25" ht="14.45" customHeight="1">
      <c r="A5" s="171" t="s">
        <v>285</v>
      </c>
      <c r="B5" s="171"/>
      <c r="C5" s="171"/>
      <c r="D5" s="171"/>
      <c r="E5" s="171"/>
      <c r="F5" s="171"/>
      <c r="G5" s="171"/>
      <c r="H5" s="171"/>
      <c r="I5" s="171"/>
      <c r="J5" s="171"/>
      <c r="K5" s="171"/>
      <c r="L5" s="171"/>
      <c r="M5" s="171"/>
      <c r="N5" s="171"/>
      <c r="O5" s="171"/>
      <c r="P5" s="171"/>
      <c r="Q5" s="171"/>
      <c r="R5" s="171"/>
      <c r="S5" s="171"/>
      <c r="T5" s="171"/>
      <c r="U5" s="171"/>
      <c r="V5" s="171"/>
      <c r="W5" s="171"/>
      <c r="X5" s="171"/>
      <c r="Y5" s="171"/>
    </row>
    <row r="6" spans="1:25" ht="7.35" customHeight="1"/>
    <row r="7" spans="1:25" ht="14.45" customHeight="1">
      <c r="E7" s="172" t="s">
        <v>213</v>
      </c>
      <c r="F7" s="172"/>
      <c r="G7" s="172"/>
      <c r="H7" s="172"/>
      <c r="I7" s="172"/>
      <c r="J7" s="172"/>
      <c r="K7" s="172"/>
      <c r="L7" s="172"/>
      <c r="M7" s="172"/>
      <c r="N7" s="172"/>
      <c r="O7" s="172"/>
      <c r="P7" s="172"/>
      <c r="Q7" s="172"/>
      <c r="R7" s="172"/>
      <c r="S7" s="172"/>
      <c r="T7" s="172"/>
      <c r="U7" s="172"/>
      <c r="V7" s="172"/>
      <c r="W7" s="172"/>
      <c r="Y7" s="3" t="s">
        <v>214</v>
      </c>
    </row>
    <row r="8" spans="1:25" ht="29.1" customHeight="1">
      <c r="A8" s="3" t="s">
        <v>286</v>
      </c>
      <c r="C8" s="3" t="s">
        <v>287</v>
      </c>
      <c r="E8" s="19" t="s">
        <v>29</v>
      </c>
      <c r="F8" s="4"/>
      <c r="G8" s="19" t="s">
        <v>13</v>
      </c>
      <c r="H8" s="4"/>
      <c r="I8" s="19" t="s">
        <v>28</v>
      </c>
      <c r="J8" s="4"/>
      <c r="K8" s="19" t="s">
        <v>288</v>
      </c>
      <c r="L8" s="4"/>
      <c r="M8" s="19" t="s">
        <v>289</v>
      </c>
      <c r="N8" s="4"/>
      <c r="O8" s="19" t="s">
        <v>290</v>
      </c>
      <c r="P8" s="4"/>
      <c r="Q8" s="19" t="s">
        <v>291</v>
      </c>
      <c r="R8" s="4"/>
      <c r="S8" s="19" t="s">
        <v>292</v>
      </c>
      <c r="T8" s="4"/>
      <c r="U8" s="19" t="s">
        <v>293</v>
      </c>
      <c r="V8" s="4"/>
      <c r="W8" s="19" t="s">
        <v>294</v>
      </c>
      <c r="Y8" s="19" t="s">
        <v>294</v>
      </c>
    </row>
  </sheetData>
  <mergeCells count="5">
    <mergeCell ref="A1:Y1"/>
    <mergeCell ref="A2:Y2"/>
    <mergeCell ref="A3:Y3"/>
    <mergeCell ref="A5:Y5"/>
    <mergeCell ref="E7:W7"/>
  </mergeCells>
  <pageMargins left="0.39" right="0.39" top="0.39" bottom="0.39" header="0" footer="0"/>
  <pageSetup paperSize="0" fitToHeight="0" orientation="landscape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>
    <pageSetUpPr fitToPage="1"/>
  </sheetPr>
  <dimension ref="A1:V32"/>
  <sheetViews>
    <sheetView rightToLeft="1" view="pageBreakPreview" zoomScale="60" zoomScaleNormal="85" workbookViewId="0">
      <selection activeCell="I8" sqref="I8"/>
    </sheetView>
  </sheetViews>
  <sheetFormatPr defaultRowHeight="12.75"/>
  <cols>
    <col min="1" max="1" width="40.28515625" customWidth="1"/>
    <col min="2" max="2" width="1.28515625" customWidth="1"/>
    <col min="3" max="3" width="11.42578125" bestFit="1" customWidth="1"/>
    <col min="4" max="4" width="1.28515625" customWidth="1"/>
    <col min="5" max="5" width="17.85546875" bestFit="1" customWidth="1"/>
    <col min="6" max="6" width="1.28515625" customWidth="1"/>
    <col min="7" max="7" width="18.140625" bestFit="1" customWidth="1"/>
    <col min="8" max="8" width="1.28515625" customWidth="1"/>
    <col min="9" max="9" width="31.140625" customWidth="1"/>
    <col min="10" max="10" width="1.28515625" customWidth="1"/>
    <col min="11" max="11" width="12.85546875" bestFit="1" customWidth="1"/>
    <col min="12" max="12" width="1.28515625" customWidth="1"/>
    <col min="13" max="13" width="21.42578125" bestFit="1" customWidth="1"/>
    <col min="14" max="14" width="1.28515625" customWidth="1"/>
    <col min="15" max="15" width="21.85546875" bestFit="1" customWidth="1"/>
    <col min="16" max="16" width="1.28515625" customWidth="1"/>
    <col min="17" max="17" width="29" customWidth="1"/>
    <col min="18" max="18" width="11.85546875" customWidth="1"/>
  </cols>
  <sheetData>
    <row r="1" spans="1:22" ht="29.1" customHeight="1">
      <c r="A1" s="168" t="s">
        <v>0</v>
      </c>
      <c r="B1" s="168"/>
      <c r="C1" s="168"/>
      <c r="D1" s="168"/>
      <c r="E1" s="168"/>
      <c r="F1" s="168"/>
      <c r="G1" s="168"/>
      <c r="H1" s="168"/>
      <c r="I1" s="168"/>
      <c r="J1" s="168"/>
      <c r="K1" s="168"/>
      <c r="L1" s="168"/>
      <c r="M1" s="168"/>
      <c r="N1" s="168"/>
      <c r="O1" s="168"/>
      <c r="P1" s="168"/>
      <c r="Q1" s="168"/>
    </row>
    <row r="2" spans="1:22" ht="21.75" customHeight="1">
      <c r="A2" s="168" t="s">
        <v>194</v>
      </c>
      <c r="B2" s="168"/>
      <c r="C2" s="168"/>
      <c r="D2" s="168"/>
      <c r="E2" s="168"/>
      <c r="F2" s="168"/>
      <c r="G2" s="168"/>
      <c r="H2" s="168"/>
      <c r="I2" s="168"/>
      <c r="J2" s="168"/>
      <c r="K2" s="168"/>
      <c r="L2" s="168"/>
      <c r="M2" s="168"/>
      <c r="N2" s="168"/>
      <c r="O2" s="168"/>
      <c r="P2" s="168"/>
      <c r="Q2" s="168"/>
    </row>
    <row r="3" spans="1:22" ht="21.75" customHeight="1">
      <c r="A3" s="168" t="s">
        <v>2</v>
      </c>
      <c r="B3" s="168"/>
      <c r="C3" s="168"/>
      <c r="D3" s="168"/>
      <c r="E3" s="168"/>
      <c r="F3" s="168"/>
      <c r="G3" s="168"/>
      <c r="H3" s="168"/>
      <c r="I3" s="168"/>
      <c r="J3" s="168"/>
      <c r="K3" s="168"/>
      <c r="L3" s="168"/>
      <c r="M3" s="168"/>
      <c r="N3" s="168"/>
      <c r="O3" s="168"/>
      <c r="P3" s="168"/>
      <c r="Q3" s="168"/>
    </row>
    <row r="4" spans="1:22" ht="14.45" customHeight="1"/>
    <row r="5" spans="1:22" s="26" customFormat="1" ht="14.45" customHeight="1">
      <c r="A5" s="171" t="s">
        <v>281</v>
      </c>
      <c r="B5" s="171"/>
      <c r="C5" s="171"/>
      <c r="D5" s="171"/>
      <c r="E5" s="171"/>
      <c r="F5" s="171"/>
      <c r="G5" s="171"/>
      <c r="H5" s="171"/>
      <c r="I5" s="171"/>
      <c r="J5" s="171"/>
      <c r="K5" s="171"/>
      <c r="L5" s="171"/>
      <c r="M5" s="171"/>
      <c r="N5" s="171"/>
      <c r="O5" s="171"/>
      <c r="P5" s="171"/>
      <c r="Q5" s="171"/>
    </row>
    <row r="6" spans="1:22" s="26" customFormat="1" ht="31.5" customHeight="1">
      <c r="A6" s="172" t="s">
        <v>197</v>
      </c>
      <c r="C6" s="172" t="s">
        <v>213</v>
      </c>
      <c r="D6" s="172"/>
      <c r="E6" s="172"/>
      <c r="F6" s="172"/>
      <c r="G6" s="172"/>
      <c r="H6" s="172"/>
      <c r="I6" s="172"/>
      <c r="J6" s="218"/>
      <c r="K6" s="184" t="s">
        <v>214</v>
      </c>
      <c r="L6" s="184"/>
      <c r="M6" s="184"/>
      <c r="N6" s="184"/>
      <c r="O6" s="184"/>
      <c r="P6" s="184"/>
      <c r="Q6" s="184"/>
      <c r="R6" s="215"/>
      <c r="S6" s="215"/>
      <c r="T6" s="215"/>
      <c r="U6" s="215"/>
      <c r="V6" s="215"/>
    </row>
    <row r="7" spans="1:22" s="26" customFormat="1" ht="29.1" customHeight="1">
      <c r="A7" s="172"/>
      <c r="C7" s="164" t="s">
        <v>13</v>
      </c>
      <c r="D7" s="241"/>
      <c r="E7" s="164" t="s">
        <v>282</v>
      </c>
      <c r="F7" s="241"/>
      <c r="G7" s="164" t="s">
        <v>283</v>
      </c>
      <c r="H7" s="241"/>
      <c r="I7" s="164" t="s">
        <v>284</v>
      </c>
      <c r="J7" s="218"/>
      <c r="K7" s="164" t="s">
        <v>13</v>
      </c>
      <c r="L7" s="241"/>
      <c r="M7" s="164" t="s">
        <v>282</v>
      </c>
      <c r="N7" s="241"/>
      <c r="O7" s="164" t="s">
        <v>283</v>
      </c>
      <c r="P7" s="241"/>
      <c r="Q7" s="164" t="s">
        <v>284</v>
      </c>
      <c r="R7" s="215"/>
      <c r="S7" s="215"/>
      <c r="T7" s="215"/>
      <c r="U7" s="215"/>
      <c r="V7" s="215"/>
    </row>
    <row r="8" spans="1:22" s="26" customFormat="1" ht="21.75" customHeight="1">
      <c r="A8" s="38" t="s">
        <v>54</v>
      </c>
      <c r="C8" s="160">
        <v>11725148</v>
      </c>
      <c r="D8" s="218"/>
      <c r="E8" s="160">
        <v>395295936162</v>
      </c>
      <c r="F8" s="218"/>
      <c r="G8" s="160">
        <v>390490607791</v>
      </c>
      <c r="H8" s="218"/>
      <c r="I8" s="244">
        <f>E8-G8</f>
        <v>4805328371</v>
      </c>
      <c r="J8" s="218"/>
      <c r="K8" s="160">
        <v>61725148</v>
      </c>
      <c r="L8" s="218"/>
      <c r="M8" s="160">
        <v>2000866938465</v>
      </c>
      <c r="N8" s="218"/>
      <c r="O8" s="160">
        <v>2055674739791</v>
      </c>
      <c r="P8" s="218"/>
      <c r="Q8" s="244">
        <f>M8-O8</f>
        <v>-54807801326</v>
      </c>
      <c r="R8" s="215"/>
      <c r="S8" s="215"/>
      <c r="T8" s="215"/>
      <c r="U8" s="215"/>
      <c r="V8" s="215"/>
    </row>
    <row r="9" spans="1:22" s="26" customFormat="1" ht="21.75" customHeight="1">
      <c r="A9" s="39" t="s">
        <v>53</v>
      </c>
      <c r="C9" s="161">
        <v>10850331</v>
      </c>
      <c r="D9" s="218"/>
      <c r="E9" s="161">
        <v>365975979729</v>
      </c>
      <c r="F9" s="218"/>
      <c r="G9" s="161">
        <v>358584933225</v>
      </c>
      <c r="H9" s="218"/>
      <c r="I9" s="161">
        <f>E9-G9</f>
        <v>7391046504</v>
      </c>
      <c r="J9" s="218"/>
      <c r="K9" s="161">
        <v>10850331</v>
      </c>
      <c r="L9" s="218"/>
      <c r="M9" s="161">
        <v>365975979729</v>
      </c>
      <c r="N9" s="218"/>
      <c r="O9" s="161">
        <v>358584933225</v>
      </c>
      <c r="P9" s="218"/>
      <c r="Q9" s="161">
        <f>M9-O9</f>
        <v>7391046504</v>
      </c>
      <c r="R9" s="215"/>
      <c r="S9" s="215"/>
      <c r="T9" s="215"/>
      <c r="U9" s="215"/>
      <c r="V9" s="215"/>
    </row>
    <row r="10" spans="1:22" s="26" customFormat="1" ht="21.75" customHeight="1">
      <c r="A10" s="39" t="s">
        <v>55</v>
      </c>
      <c r="C10" s="161">
        <v>200000</v>
      </c>
      <c r="D10" s="218"/>
      <c r="E10" s="161">
        <v>102589747777</v>
      </c>
      <c r="F10" s="218"/>
      <c r="G10" s="161">
        <v>97824469600</v>
      </c>
      <c r="H10" s="218"/>
      <c r="I10" s="161">
        <f t="shared" ref="I10:I21" si="0">E10-G10</f>
        <v>4765278177</v>
      </c>
      <c r="J10" s="218"/>
      <c r="K10" s="161">
        <v>200000</v>
      </c>
      <c r="L10" s="218"/>
      <c r="M10" s="161">
        <v>102589747777</v>
      </c>
      <c r="N10" s="218"/>
      <c r="O10" s="161">
        <v>97824469600</v>
      </c>
      <c r="P10" s="218"/>
      <c r="Q10" s="161">
        <f t="shared" ref="Q10:Q21" si="1">M10-O10</f>
        <v>4765278177</v>
      </c>
      <c r="R10" s="215"/>
      <c r="S10" s="215"/>
      <c r="T10" s="215"/>
      <c r="U10" s="215"/>
      <c r="V10" s="215"/>
    </row>
    <row r="11" spans="1:22" s="26" customFormat="1" ht="21.75" customHeight="1">
      <c r="A11" s="39" t="s">
        <v>49</v>
      </c>
      <c r="C11" s="161">
        <v>3878565</v>
      </c>
      <c r="D11" s="218"/>
      <c r="E11" s="161">
        <v>46295598354</v>
      </c>
      <c r="F11" s="218"/>
      <c r="G11" s="161">
        <v>43557978650</v>
      </c>
      <c r="H11" s="218"/>
      <c r="I11" s="161">
        <f t="shared" si="0"/>
        <v>2737619704</v>
      </c>
      <c r="J11" s="218"/>
      <c r="K11" s="161">
        <v>22882250</v>
      </c>
      <c r="L11" s="218"/>
      <c r="M11" s="161">
        <v>229448971731</v>
      </c>
      <c r="N11" s="218"/>
      <c r="O11" s="161">
        <v>224511994599</v>
      </c>
      <c r="P11" s="218"/>
      <c r="Q11" s="161">
        <f t="shared" si="1"/>
        <v>4936977132</v>
      </c>
      <c r="R11" s="215"/>
      <c r="S11" s="215"/>
      <c r="T11" s="215"/>
      <c r="U11" s="215"/>
      <c r="V11" s="215"/>
    </row>
    <row r="12" spans="1:22" s="26" customFormat="1" ht="21.75" customHeight="1">
      <c r="A12" s="39" t="s">
        <v>23</v>
      </c>
      <c r="C12" s="161">
        <v>4000000</v>
      </c>
      <c r="D12" s="218"/>
      <c r="E12" s="161">
        <v>25600566176</v>
      </c>
      <c r="F12" s="218"/>
      <c r="G12" s="161">
        <v>24647986800</v>
      </c>
      <c r="H12" s="218"/>
      <c r="I12" s="161">
        <f t="shared" si="0"/>
        <v>952579376</v>
      </c>
      <c r="J12" s="218"/>
      <c r="K12" s="161">
        <v>4000000</v>
      </c>
      <c r="L12" s="218"/>
      <c r="M12" s="161">
        <v>25600566176</v>
      </c>
      <c r="N12" s="218"/>
      <c r="O12" s="161">
        <v>24647986800</v>
      </c>
      <c r="P12" s="218"/>
      <c r="Q12" s="161">
        <f t="shared" si="1"/>
        <v>952579376</v>
      </c>
      <c r="R12" s="215"/>
      <c r="S12" s="215"/>
      <c r="T12" s="215"/>
      <c r="U12" s="215"/>
      <c r="V12" s="215"/>
    </row>
    <row r="13" spans="1:22" s="26" customFormat="1" ht="21.75" customHeight="1">
      <c r="A13" s="108" t="s">
        <v>48</v>
      </c>
      <c r="C13" s="161">
        <v>0</v>
      </c>
      <c r="D13" s="218"/>
      <c r="E13" s="161">
        <v>0</v>
      </c>
      <c r="F13" s="218"/>
      <c r="G13" s="161">
        <v>0</v>
      </c>
      <c r="H13" s="218"/>
      <c r="I13" s="161">
        <f t="shared" si="0"/>
        <v>0</v>
      </c>
      <c r="J13" s="218"/>
      <c r="K13" s="161">
        <v>109974706</v>
      </c>
      <c r="L13" s="218"/>
      <c r="M13" s="161">
        <v>1999890028610</v>
      </c>
      <c r="N13" s="218"/>
      <c r="O13" s="161">
        <v>1872698782386</v>
      </c>
      <c r="P13" s="218"/>
      <c r="Q13" s="161">
        <f t="shared" si="1"/>
        <v>127191246224</v>
      </c>
      <c r="R13" s="215"/>
      <c r="S13" s="215"/>
      <c r="T13" s="215"/>
      <c r="U13" s="215"/>
      <c r="V13" s="215"/>
    </row>
    <row r="14" spans="1:22" s="26" customFormat="1" ht="21.75" customHeight="1">
      <c r="A14" s="108" t="s">
        <v>22</v>
      </c>
      <c r="B14" s="121"/>
      <c r="C14" s="161">
        <v>0</v>
      </c>
      <c r="D14" s="161"/>
      <c r="E14" s="161">
        <v>0</v>
      </c>
      <c r="F14" s="161"/>
      <c r="G14" s="161">
        <v>0</v>
      </c>
      <c r="H14" s="161"/>
      <c r="I14" s="161">
        <f t="shared" si="0"/>
        <v>0</v>
      </c>
      <c r="J14" s="161"/>
      <c r="K14" s="161">
        <v>8333333</v>
      </c>
      <c r="L14" s="161"/>
      <c r="M14" s="161">
        <v>48042404274</v>
      </c>
      <c r="N14" s="161"/>
      <c r="O14" s="161">
        <v>48538538758</v>
      </c>
      <c r="P14" s="161"/>
      <c r="Q14" s="161">
        <f>M14-O14</f>
        <v>-496134484</v>
      </c>
      <c r="R14" s="215"/>
      <c r="S14" s="215"/>
      <c r="T14" s="215"/>
      <c r="U14" s="215"/>
      <c r="V14" s="215"/>
    </row>
    <row r="15" spans="1:22" s="26" customFormat="1" ht="21.75" customHeight="1">
      <c r="A15" s="108" t="s">
        <v>223</v>
      </c>
      <c r="B15" s="121"/>
      <c r="C15" s="161">
        <v>0</v>
      </c>
      <c r="D15" s="161"/>
      <c r="E15" s="161">
        <v>0</v>
      </c>
      <c r="F15" s="161"/>
      <c r="G15" s="161">
        <v>0</v>
      </c>
      <c r="H15" s="161"/>
      <c r="I15" s="161">
        <f t="shared" si="0"/>
        <v>0</v>
      </c>
      <c r="J15" s="161"/>
      <c r="K15" s="161">
        <v>1562699</v>
      </c>
      <c r="L15" s="161"/>
      <c r="M15" s="161">
        <v>17154830053</v>
      </c>
      <c r="N15" s="161"/>
      <c r="O15" s="161">
        <v>17212516906</v>
      </c>
      <c r="P15" s="161"/>
      <c r="Q15" s="161">
        <f t="shared" si="1"/>
        <v>-57686853</v>
      </c>
      <c r="R15" s="215"/>
      <c r="S15" s="215"/>
      <c r="T15" s="215"/>
      <c r="U15" s="215"/>
      <c r="V15" s="215"/>
    </row>
    <row r="16" spans="1:22" s="26" customFormat="1" ht="21.75" customHeight="1">
      <c r="A16" s="39" t="s">
        <v>219</v>
      </c>
      <c r="C16" s="161">
        <v>0</v>
      </c>
      <c r="D16" s="218"/>
      <c r="E16" s="161">
        <v>0</v>
      </c>
      <c r="F16" s="218"/>
      <c r="G16" s="161">
        <v>0</v>
      </c>
      <c r="H16" s="218"/>
      <c r="I16" s="161">
        <f t="shared" si="0"/>
        <v>0</v>
      </c>
      <c r="J16" s="218"/>
      <c r="K16" s="161">
        <v>160000000</v>
      </c>
      <c r="L16" s="218"/>
      <c r="M16" s="161">
        <v>198632610381</v>
      </c>
      <c r="N16" s="218"/>
      <c r="O16" s="161">
        <v>184324075200</v>
      </c>
      <c r="P16" s="218"/>
      <c r="Q16" s="161">
        <f t="shared" si="1"/>
        <v>14308535181</v>
      </c>
      <c r="R16" s="215"/>
      <c r="S16" s="215"/>
      <c r="T16" s="215"/>
      <c r="U16" s="215"/>
      <c r="V16" s="215"/>
    </row>
    <row r="17" spans="1:22" s="26" customFormat="1" ht="21.75" customHeight="1">
      <c r="A17" s="39" t="s">
        <v>66</v>
      </c>
      <c r="C17" s="161">
        <v>4</v>
      </c>
      <c r="D17" s="218"/>
      <c r="E17" s="161">
        <v>37197908</v>
      </c>
      <c r="F17" s="218"/>
      <c r="G17" s="161">
        <v>31821258</v>
      </c>
      <c r="H17" s="218"/>
      <c r="I17" s="161">
        <f t="shared" si="0"/>
        <v>5376650</v>
      </c>
      <c r="J17" s="218"/>
      <c r="K17" s="161">
        <v>10</v>
      </c>
      <c r="L17" s="218"/>
      <c r="M17" s="161">
        <v>89406770</v>
      </c>
      <c r="N17" s="218"/>
      <c r="O17" s="161">
        <v>79553147</v>
      </c>
      <c r="P17" s="218"/>
      <c r="Q17" s="161">
        <f t="shared" si="1"/>
        <v>9853623</v>
      </c>
      <c r="R17" s="215"/>
      <c r="S17" s="215"/>
      <c r="T17" s="215"/>
      <c r="U17" s="215"/>
      <c r="V17" s="215"/>
    </row>
    <row r="18" spans="1:22" s="26" customFormat="1" ht="21.75" customHeight="1">
      <c r="A18" s="39" t="s">
        <v>228</v>
      </c>
      <c r="C18" s="161">
        <v>0</v>
      </c>
      <c r="D18" s="218"/>
      <c r="E18" s="161">
        <v>0</v>
      </c>
      <c r="F18" s="218"/>
      <c r="G18" s="161">
        <v>0</v>
      </c>
      <c r="H18" s="218"/>
      <c r="I18" s="161">
        <f t="shared" si="0"/>
        <v>0</v>
      </c>
      <c r="J18" s="218"/>
      <c r="K18" s="161">
        <v>750000</v>
      </c>
      <c r="L18" s="218"/>
      <c r="M18" s="161">
        <v>750000000000</v>
      </c>
      <c r="N18" s="218"/>
      <c r="O18" s="161">
        <v>749592187500</v>
      </c>
      <c r="P18" s="218"/>
      <c r="Q18" s="161">
        <f t="shared" si="1"/>
        <v>407812500</v>
      </c>
      <c r="R18" s="215"/>
      <c r="S18" s="215"/>
      <c r="T18" s="215"/>
      <c r="U18" s="215"/>
      <c r="V18" s="215"/>
    </row>
    <row r="19" spans="1:22" s="26" customFormat="1" ht="21.75" customHeight="1">
      <c r="A19" s="39" t="s">
        <v>229</v>
      </c>
      <c r="C19" s="161">
        <v>0</v>
      </c>
      <c r="D19" s="218"/>
      <c r="E19" s="161">
        <v>0</v>
      </c>
      <c r="F19" s="218"/>
      <c r="G19" s="161">
        <v>0</v>
      </c>
      <c r="H19" s="218"/>
      <c r="I19" s="161">
        <f t="shared" si="0"/>
        <v>0</v>
      </c>
      <c r="J19" s="218"/>
      <c r="K19" s="161">
        <v>12300000</v>
      </c>
      <c r="L19" s="218"/>
      <c r="M19" s="161">
        <v>9923430703585</v>
      </c>
      <c r="N19" s="218"/>
      <c r="O19" s="161">
        <v>9690203085468</v>
      </c>
      <c r="P19" s="218"/>
      <c r="Q19" s="161">
        <f t="shared" si="1"/>
        <v>233227618117</v>
      </c>
      <c r="R19" s="215"/>
      <c r="S19" s="215"/>
      <c r="T19" s="215"/>
      <c r="U19" s="215"/>
      <c r="V19" s="215"/>
    </row>
    <row r="20" spans="1:22" s="26" customFormat="1" ht="21.75" customHeight="1">
      <c r="A20" s="39" t="s">
        <v>92</v>
      </c>
      <c r="C20" s="161">
        <v>0</v>
      </c>
      <c r="D20" s="218"/>
      <c r="E20" s="161">
        <v>0</v>
      </c>
      <c r="F20" s="218"/>
      <c r="G20" s="161">
        <v>0</v>
      </c>
      <c r="H20" s="218"/>
      <c r="I20" s="161">
        <f t="shared" si="0"/>
        <v>0</v>
      </c>
      <c r="J20" s="218"/>
      <c r="K20" s="161">
        <v>129</v>
      </c>
      <c r="L20" s="218"/>
      <c r="M20" s="161">
        <v>132784484</v>
      </c>
      <c r="N20" s="218"/>
      <c r="O20" s="161">
        <v>132784468</v>
      </c>
      <c r="P20" s="218"/>
      <c r="Q20" s="161">
        <f t="shared" si="1"/>
        <v>16</v>
      </c>
      <c r="R20" s="215"/>
      <c r="S20" s="215"/>
      <c r="T20" s="215"/>
      <c r="U20" s="215"/>
      <c r="V20" s="215"/>
    </row>
    <row r="21" spans="1:22" s="26" customFormat="1" ht="21.75" customHeight="1">
      <c r="A21" s="40" t="s">
        <v>89</v>
      </c>
      <c r="C21" s="53">
        <v>0</v>
      </c>
      <c r="D21" s="218"/>
      <c r="E21" s="162">
        <v>0</v>
      </c>
      <c r="F21" s="218"/>
      <c r="G21" s="162">
        <v>0</v>
      </c>
      <c r="H21" s="218"/>
      <c r="I21" s="161">
        <f t="shared" si="0"/>
        <v>0</v>
      </c>
      <c r="J21" s="218"/>
      <c r="K21" s="53">
        <v>3645200</v>
      </c>
      <c r="L21" s="218"/>
      <c r="M21" s="162">
        <v>2999759510500</v>
      </c>
      <c r="N21" s="218"/>
      <c r="O21" s="162">
        <v>2913605929900</v>
      </c>
      <c r="P21" s="218"/>
      <c r="Q21" s="161">
        <f t="shared" si="1"/>
        <v>86153580600</v>
      </c>
      <c r="R21" s="215"/>
      <c r="S21" s="215"/>
      <c r="T21" s="215"/>
      <c r="U21" s="215"/>
      <c r="V21" s="215"/>
    </row>
    <row r="22" spans="1:22" s="26" customFormat="1" ht="21.75" customHeight="1" thickBot="1">
      <c r="A22" s="258" t="s">
        <v>24</v>
      </c>
      <c r="C22" s="53"/>
      <c r="D22" s="218"/>
      <c r="E22" s="163">
        <f>SUM(E8:E21)</f>
        <v>935795026106</v>
      </c>
      <c r="F22" s="218"/>
      <c r="G22" s="163">
        <f>SUM(G8:G21)</f>
        <v>915137797324</v>
      </c>
      <c r="H22" s="218"/>
      <c r="I22" s="163">
        <f>SUM(I8:I21)</f>
        <v>20657228782</v>
      </c>
      <c r="J22" s="218"/>
      <c r="K22" s="53"/>
      <c r="L22" s="218"/>
      <c r="M22" s="163">
        <f>SUM(M8:M21)</f>
        <v>18661614482535</v>
      </c>
      <c r="N22" s="218"/>
      <c r="O22" s="163">
        <f>SUM(O8:O21)</f>
        <v>18237631577748</v>
      </c>
      <c r="P22" s="218"/>
      <c r="Q22" s="163">
        <f>SUM(Q8:Q21)</f>
        <v>423982904787</v>
      </c>
      <c r="R22" s="215"/>
      <c r="S22" s="215"/>
      <c r="T22" s="215"/>
      <c r="U22" s="215"/>
      <c r="V22" s="215"/>
    </row>
    <row r="23" spans="1:22" s="26" customFormat="1" ht="13.5" thickTop="1">
      <c r="C23" s="215"/>
      <c r="D23" s="215"/>
      <c r="E23" s="215"/>
      <c r="F23" s="215"/>
      <c r="G23" s="215"/>
      <c r="H23" s="215"/>
      <c r="I23" s="215"/>
      <c r="J23" s="215"/>
      <c r="K23" s="215"/>
      <c r="L23" s="215"/>
      <c r="M23" s="215"/>
      <c r="N23" s="215"/>
      <c r="O23" s="215"/>
      <c r="P23" s="215"/>
      <c r="Q23" s="215"/>
      <c r="R23" s="215"/>
      <c r="S23" s="215"/>
      <c r="T23" s="215"/>
      <c r="U23" s="215"/>
      <c r="V23" s="215"/>
    </row>
    <row r="24" spans="1:22" s="26" customFormat="1">
      <c r="C24" s="215"/>
      <c r="D24" s="215"/>
      <c r="E24" s="215"/>
      <c r="F24" s="215"/>
      <c r="G24" s="215"/>
      <c r="H24" s="215"/>
      <c r="I24" s="215"/>
      <c r="J24" s="215"/>
      <c r="K24" s="215"/>
      <c r="L24" s="215"/>
      <c r="M24" s="215"/>
      <c r="N24" s="215"/>
      <c r="O24" s="215"/>
      <c r="P24" s="215"/>
      <c r="Q24" s="215"/>
      <c r="R24" s="215"/>
      <c r="S24" s="215"/>
      <c r="T24" s="215"/>
      <c r="U24" s="215"/>
      <c r="V24" s="215"/>
    </row>
    <row r="25" spans="1:22" ht="21">
      <c r="C25" s="214"/>
      <c r="D25" s="214"/>
      <c r="E25" s="161"/>
      <c r="F25" s="214"/>
      <c r="G25" s="214"/>
      <c r="H25" s="214"/>
      <c r="I25" s="161"/>
      <c r="J25" s="214"/>
      <c r="K25" s="214"/>
      <c r="L25" s="214"/>
      <c r="M25" s="161"/>
      <c r="N25" s="161"/>
      <c r="O25" s="161"/>
      <c r="P25" s="161"/>
      <c r="Q25" s="161"/>
      <c r="R25" s="214"/>
      <c r="S25" s="214"/>
      <c r="T25" s="214"/>
      <c r="U25" s="214"/>
      <c r="V25" s="214"/>
    </row>
    <row r="26" spans="1:22" ht="21">
      <c r="C26" s="214"/>
      <c r="D26" s="214"/>
      <c r="E26" s="263"/>
      <c r="F26" s="214"/>
      <c r="G26" s="214"/>
      <c r="H26" s="214"/>
      <c r="I26" s="161"/>
      <c r="J26" s="214"/>
      <c r="K26" s="214"/>
      <c r="L26" s="214"/>
      <c r="M26" s="161"/>
      <c r="N26" s="161"/>
      <c r="O26" s="161"/>
      <c r="P26" s="161"/>
      <c r="Q26" s="161"/>
      <c r="R26" s="214"/>
      <c r="S26" s="214"/>
      <c r="T26" s="214"/>
      <c r="U26" s="214"/>
      <c r="V26" s="214"/>
    </row>
    <row r="27" spans="1:22" ht="21">
      <c r="C27" s="214"/>
      <c r="D27" s="214"/>
      <c r="E27" s="161"/>
      <c r="F27" s="214"/>
      <c r="G27" s="214"/>
      <c r="H27" s="214"/>
      <c r="I27" s="161"/>
      <c r="J27" s="214"/>
      <c r="K27" s="214"/>
      <c r="L27" s="214"/>
      <c r="M27" s="161"/>
      <c r="N27" s="161"/>
      <c r="O27" s="161"/>
      <c r="P27" s="161"/>
      <c r="Q27" s="161"/>
      <c r="R27" s="214"/>
      <c r="S27" s="214"/>
      <c r="T27" s="214"/>
      <c r="U27" s="214"/>
      <c r="V27" s="214"/>
    </row>
    <row r="28" spans="1:22" ht="21">
      <c r="C28" s="214"/>
      <c r="D28" s="214"/>
      <c r="E28" s="214"/>
      <c r="F28" s="214"/>
      <c r="G28" s="214"/>
      <c r="H28" s="214"/>
      <c r="I28" s="161"/>
      <c r="J28" s="214"/>
      <c r="K28" s="214"/>
      <c r="L28" s="214"/>
      <c r="M28" s="214"/>
      <c r="N28" s="214"/>
      <c r="O28" s="214"/>
      <c r="P28" s="214"/>
      <c r="Q28" s="161"/>
      <c r="R28" s="214"/>
      <c r="S28" s="214"/>
      <c r="T28" s="214"/>
      <c r="U28" s="214"/>
      <c r="V28" s="214"/>
    </row>
    <row r="29" spans="1:22" ht="21">
      <c r="C29" s="214"/>
      <c r="D29" s="214"/>
      <c r="E29" s="214"/>
      <c r="F29" s="214"/>
      <c r="G29" s="214"/>
      <c r="H29" s="214"/>
      <c r="I29" s="161"/>
      <c r="J29" s="214"/>
      <c r="K29" s="214"/>
      <c r="L29" s="214"/>
      <c r="M29" s="214"/>
      <c r="N29" s="214"/>
      <c r="O29" s="214"/>
      <c r="P29" s="214"/>
      <c r="Q29" s="161"/>
      <c r="R29" s="214"/>
      <c r="S29" s="214"/>
      <c r="T29" s="214"/>
      <c r="U29" s="214"/>
      <c r="V29" s="214"/>
    </row>
    <row r="30" spans="1:22" ht="21">
      <c r="C30" s="214"/>
      <c r="D30" s="214"/>
      <c r="E30" s="214"/>
      <c r="F30" s="214"/>
      <c r="G30" s="214"/>
      <c r="H30" s="214"/>
      <c r="I30" s="214"/>
      <c r="J30" s="214"/>
      <c r="K30" s="214"/>
      <c r="L30" s="214"/>
      <c r="M30" s="214"/>
      <c r="N30" s="214"/>
      <c r="O30" s="214"/>
      <c r="P30" s="214"/>
      <c r="Q30" s="161"/>
      <c r="R30" s="214"/>
      <c r="S30" s="214"/>
      <c r="T30" s="214"/>
      <c r="U30" s="214"/>
      <c r="V30" s="214"/>
    </row>
    <row r="31" spans="1:22" ht="21">
      <c r="Q31" s="109"/>
    </row>
    <row r="32" spans="1:22" ht="21">
      <c r="Q32" s="109"/>
    </row>
  </sheetData>
  <mergeCells count="7">
    <mergeCell ref="A1:Q1"/>
    <mergeCell ref="A2:Q2"/>
    <mergeCell ref="A3:Q3"/>
    <mergeCell ref="A5:Q5"/>
    <mergeCell ref="A6:A7"/>
    <mergeCell ref="C6:I6"/>
    <mergeCell ref="K6:Q6"/>
  </mergeCells>
  <pageMargins left="0.39" right="0.39" top="0.39" bottom="0.39" header="0" footer="0"/>
  <pageSetup scale="62" fitToHeight="0" orientation="landscape" r:id="rId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>
    <pageSetUpPr fitToPage="1"/>
  </sheetPr>
  <dimension ref="A1:Q53"/>
  <sheetViews>
    <sheetView rightToLeft="1" view="pageBreakPreview" topLeftCell="A13" zoomScale="70" zoomScaleNormal="85" zoomScaleSheetLayoutView="70" workbookViewId="0">
      <selection activeCell="A33" sqref="A33"/>
    </sheetView>
  </sheetViews>
  <sheetFormatPr defaultRowHeight="12.75"/>
  <cols>
    <col min="1" max="1" width="40.28515625" customWidth="1"/>
    <col min="2" max="2" width="1.28515625" customWidth="1"/>
    <col min="3" max="3" width="14.7109375" bestFit="1" customWidth="1"/>
    <col min="4" max="4" width="1.28515625" customWidth="1"/>
    <col min="5" max="5" width="20.5703125" bestFit="1" customWidth="1"/>
    <col min="6" max="6" width="1.28515625" customWidth="1"/>
    <col min="7" max="7" width="20.5703125" bestFit="1" customWidth="1"/>
    <col min="8" max="8" width="1.28515625" customWidth="1"/>
    <col min="9" max="9" width="34.5703125" customWidth="1"/>
    <col min="10" max="10" width="1.28515625" customWidth="1"/>
    <col min="11" max="11" width="14.7109375" bestFit="1" customWidth="1"/>
    <col min="12" max="12" width="1.28515625" customWidth="1"/>
    <col min="13" max="13" width="20.5703125" bestFit="1" customWidth="1"/>
    <col min="14" max="14" width="1.28515625" customWidth="1"/>
    <col min="15" max="15" width="19.85546875" bestFit="1" customWidth="1"/>
    <col min="16" max="16" width="1.28515625" customWidth="1"/>
    <col min="17" max="17" width="32.7109375" customWidth="1"/>
  </cols>
  <sheetData>
    <row r="1" spans="1:17" ht="29.1" customHeight="1">
      <c r="A1" s="168" t="s">
        <v>0</v>
      </c>
      <c r="B1" s="168"/>
      <c r="C1" s="168"/>
      <c r="D1" s="168"/>
      <c r="E1" s="168"/>
      <c r="F1" s="168"/>
      <c r="G1" s="168"/>
      <c r="H1" s="168"/>
      <c r="I1" s="168"/>
      <c r="J1" s="168"/>
      <c r="K1" s="168"/>
      <c r="L1" s="168"/>
      <c r="M1" s="168"/>
      <c r="N1" s="168"/>
      <c r="O1" s="168"/>
      <c r="P1" s="168"/>
      <c r="Q1" s="168"/>
    </row>
    <row r="2" spans="1:17" ht="21.75" customHeight="1">
      <c r="A2" s="168" t="s">
        <v>194</v>
      </c>
      <c r="B2" s="168"/>
      <c r="C2" s="168"/>
      <c r="D2" s="168"/>
      <c r="E2" s="168"/>
      <c r="F2" s="168"/>
      <c r="G2" s="168"/>
      <c r="H2" s="168"/>
      <c r="I2" s="168"/>
      <c r="J2" s="168"/>
      <c r="K2" s="168"/>
      <c r="L2" s="168"/>
      <c r="M2" s="168"/>
      <c r="N2" s="168"/>
      <c r="O2" s="168"/>
      <c r="P2" s="168"/>
      <c r="Q2" s="168"/>
    </row>
    <row r="3" spans="1:17" ht="21.75" customHeight="1">
      <c r="A3" s="168" t="s">
        <v>2</v>
      </c>
      <c r="B3" s="168"/>
      <c r="C3" s="168"/>
      <c r="D3" s="168"/>
      <c r="E3" s="168"/>
      <c r="F3" s="168"/>
      <c r="G3" s="168"/>
      <c r="H3" s="168"/>
      <c r="I3" s="168"/>
      <c r="J3" s="168"/>
      <c r="K3" s="168"/>
      <c r="L3" s="168"/>
      <c r="M3" s="168"/>
      <c r="N3" s="168"/>
      <c r="O3" s="168"/>
      <c r="P3" s="168"/>
      <c r="Q3" s="168"/>
    </row>
    <row r="4" spans="1:17" ht="14.45" customHeight="1"/>
    <row r="5" spans="1:17" s="26" customFormat="1" ht="14.45" customHeight="1">
      <c r="A5" s="171" t="s">
        <v>295</v>
      </c>
      <c r="B5" s="171"/>
      <c r="C5" s="171"/>
      <c r="D5" s="171"/>
      <c r="E5" s="171"/>
      <c r="F5" s="171"/>
      <c r="G5" s="171"/>
      <c r="H5" s="171"/>
      <c r="I5" s="171"/>
      <c r="J5" s="171"/>
      <c r="K5" s="171"/>
      <c r="L5" s="171"/>
      <c r="M5" s="171"/>
      <c r="N5" s="171"/>
      <c r="O5" s="171"/>
      <c r="P5" s="171"/>
      <c r="Q5" s="171"/>
    </row>
    <row r="6" spans="1:17" s="26" customFormat="1" ht="28.5" customHeight="1">
      <c r="A6" s="172" t="s">
        <v>197</v>
      </c>
      <c r="C6" s="172" t="s">
        <v>213</v>
      </c>
      <c r="D6" s="172"/>
      <c r="E6" s="172"/>
      <c r="F6" s="172"/>
      <c r="G6" s="172"/>
      <c r="H6" s="172"/>
      <c r="I6" s="172"/>
      <c r="J6" s="27"/>
      <c r="K6" s="184" t="s">
        <v>214</v>
      </c>
      <c r="L6" s="184"/>
      <c r="M6" s="184"/>
      <c r="N6" s="184"/>
      <c r="O6" s="184"/>
      <c r="P6" s="184"/>
      <c r="Q6" s="184"/>
    </row>
    <row r="7" spans="1:17" s="26" customFormat="1" ht="29.1" customHeight="1">
      <c r="A7" s="172"/>
      <c r="C7" s="19" t="s">
        <v>13</v>
      </c>
      <c r="D7" s="28"/>
      <c r="E7" s="19" t="s">
        <v>15</v>
      </c>
      <c r="F7" s="28"/>
      <c r="G7" s="19" t="s">
        <v>283</v>
      </c>
      <c r="H7" s="28"/>
      <c r="I7" s="19" t="s">
        <v>296</v>
      </c>
      <c r="J7" s="27"/>
      <c r="K7" s="19" t="s">
        <v>13</v>
      </c>
      <c r="L7" s="28"/>
      <c r="M7" s="19" t="s">
        <v>15</v>
      </c>
      <c r="N7" s="28"/>
      <c r="O7" s="19" t="s">
        <v>283</v>
      </c>
      <c r="P7" s="28"/>
      <c r="Q7" s="19" t="s">
        <v>296</v>
      </c>
    </row>
    <row r="8" spans="1:17" s="26" customFormat="1" ht="21.75" customHeight="1">
      <c r="A8" s="38" t="s">
        <v>21</v>
      </c>
      <c r="C8" s="29">
        <v>606007989</v>
      </c>
      <c r="D8" s="27"/>
      <c r="E8" s="29">
        <v>1119063121423</v>
      </c>
      <c r="F8" s="27"/>
      <c r="G8" s="29">
        <v>1099219444363</v>
      </c>
      <c r="H8" s="27"/>
      <c r="I8" s="29">
        <f>E8-G8</f>
        <v>19843677060</v>
      </c>
      <c r="J8" s="27"/>
      <c r="K8" s="29">
        <v>606007989</v>
      </c>
      <c r="L8" s="27"/>
      <c r="M8" s="29">
        <v>1119063121423</v>
      </c>
      <c r="N8" s="27"/>
      <c r="O8" s="29">
        <v>1150933269426</v>
      </c>
      <c r="P8" s="27"/>
      <c r="Q8" s="244">
        <f>M8-O8</f>
        <v>-31870148003</v>
      </c>
    </row>
    <row r="9" spans="1:17" s="26" customFormat="1" ht="21.75" customHeight="1">
      <c r="A9" s="39" t="s">
        <v>52</v>
      </c>
      <c r="C9" s="31">
        <v>7001000</v>
      </c>
      <c r="D9" s="27"/>
      <c r="E9" s="31">
        <v>224983554917</v>
      </c>
      <c r="F9" s="27"/>
      <c r="G9" s="31">
        <v>179930964752</v>
      </c>
      <c r="H9" s="27"/>
      <c r="I9" s="31">
        <f>E9-G9</f>
        <v>45052590165</v>
      </c>
      <c r="J9" s="27"/>
      <c r="K9" s="31">
        <v>7001000</v>
      </c>
      <c r="L9" s="27"/>
      <c r="M9" s="31">
        <v>224983554917</v>
      </c>
      <c r="N9" s="27"/>
      <c r="O9" s="31">
        <v>183270168868</v>
      </c>
      <c r="P9" s="27"/>
      <c r="Q9" s="31">
        <f>M9-O9</f>
        <v>41713386049</v>
      </c>
    </row>
    <row r="10" spans="1:17" s="26" customFormat="1" ht="21.75" customHeight="1">
      <c r="A10" s="39" t="s">
        <v>22</v>
      </c>
      <c r="C10" s="31">
        <v>5000000</v>
      </c>
      <c r="D10" s="27"/>
      <c r="E10" s="31">
        <v>39889254000</v>
      </c>
      <c r="F10" s="27"/>
      <c r="G10" s="31">
        <v>31653413000</v>
      </c>
      <c r="H10" s="27"/>
      <c r="I10" s="161">
        <f t="shared" ref="I10:I32" si="0">E10-G10</f>
        <v>8235841000</v>
      </c>
      <c r="J10" s="27"/>
      <c r="K10" s="31">
        <v>5000000</v>
      </c>
      <c r="L10" s="27"/>
      <c r="M10" s="31">
        <v>39889254000</v>
      </c>
      <c r="N10" s="27"/>
      <c r="O10" s="31">
        <v>29123124633</v>
      </c>
      <c r="P10" s="27"/>
      <c r="Q10" s="161">
        <f t="shared" ref="Q10:Q32" si="1">M10-O10</f>
        <v>10766129367</v>
      </c>
    </row>
    <row r="11" spans="1:17" s="26" customFormat="1" ht="21.75" customHeight="1">
      <c r="A11" s="39" t="s">
        <v>49</v>
      </c>
      <c r="C11" s="31">
        <v>10000000</v>
      </c>
      <c r="D11" s="27"/>
      <c r="E11" s="31">
        <v>125370982000</v>
      </c>
      <c r="F11" s="27"/>
      <c r="G11" s="31">
        <v>95891576100</v>
      </c>
      <c r="H11" s="27"/>
      <c r="I11" s="161">
        <f t="shared" si="0"/>
        <v>29479405900</v>
      </c>
      <c r="J11" s="27"/>
      <c r="K11" s="31">
        <v>10000000</v>
      </c>
      <c r="L11" s="27"/>
      <c r="M11" s="31">
        <v>125370982000</v>
      </c>
      <c r="N11" s="27"/>
      <c r="O11" s="31">
        <v>112304366815</v>
      </c>
      <c r="P11" s="27"/>
      <c r="Q11" s="161">
        <f t="shared" si="1"/>
        <v>13066615185</v>
      </c>
    </row>
    <row r="12" spans="1:17" s="26" customFormat="1" ht="21.75" customHeight="1">
      <c r="A12" s="39" t="s">
        <v>50</v>
      </c>
      <c r="C12" s="31">
        <v>10828676</v>
      </c>
      <c r="D12" s="27"/>
      <c r="E12" s="31">
        <v>846727264542</v>
      </c>
      <c r="F12" s="27"/>
      <c r="G12" s="31">
        <v>749840388869</v>
      </c>
      <c r="H12" s="27"/>
      <c r="I12" s="161">
        <f t="shared" si="0"/>
        <v>96886875673</v>
      </c>
      <c r="J12" s="27"/>
      <c r="K12" s="31">
        <v>10828676</v>
      </c>
      <c r="L12" s="27"/>
      <c r="M12" s="31">
        <v>846727264542</v>
      </c>
      <c r="N12" s="27"/>
      <c r="O12" s="31">
        <v>707886359986</v>
      </c>
      <c r="P12" s="27"/>
      <c r="Q12" s="161">
        <f t="shared" si="1"/>
        <v>138840904556</v>
      </c>
    </row>
    <row r="13" spans="1:17" s="26" customFormat="1" ht="21.75" customHeight="1">
      <c r="A13" s="39" t="s">
        <v>47</v>
      </c>
      <c r="C13" s="31">
        <v>3340000</v>
      </c>
      <c r="D13" s="27"/>
      <c r="E13" s="31">
        <v>169654974016</v>
      </c>
      <c r="F13" s="27"/>
      <c r="G13" s="31">
        <v>136125190300</v>
      </c>
      <c r="H13" s="27"/>
      <c r="I13" s="161">
        <f t="shared" si="0"/>
        <v>33529783716</v>
      </c>
      <c r="J13" s="27"/>
      <c r="K13" s="31">
        <v>3340000</v>
      </c>
      <c r="L13" s="27"/>
      <c r="M13" s="31">
        <v>169654974016</v>
      </c>
      <c r="N13" s="27"/>
      <c r="O13" s="31">
        <v>102035577160</v>
      </c>
      <c r="P13" s="27"/>
      <c r="Q13" s="161">
        <f t="shared" si="1"/>
        <v>67619396856</v>
      </c>
    </row>
    <row r="14" spans="1:17" s="26" customFormat="1" ht="21.75" customHeight="1">
      <c r="A14" s="39" t="s">
        <v>48</v>
      </c>
      <c r="C14" s="31">
        <v>225850904</v>
      </c>
      <c r="D14" s="27"/>
      <c r="E14" s="31">
        <v>4402775917229</v>
      </c>
      <c r="F14" s="27"/>
      <c r="G14" s="31">
        <v>4307593459129</v>
      </c>
      <c r="H14" s="27"/>
      <c r="I14" s="161">
        <f t="shared" si="0"/>
        <v>95182458100</v>
      </c>
      <c r="J14" s="27"/>
      <c r="K14" s="31">
        <v>225850904</v>
      </c>
      <c r="L14" s="27"/>
      <c r="M14" s="31">
        <v>4402775917229</v>
      </c>
      <c r="N14" s="27"/>
      <c r="O14" s="31">
        <v>4163543994037</v>
      </c>
      <c r="P14" s="27"/>
      <c r="Q14" s="161">
        <f t="shared" si="1"/>
        <v>239231923192</v>
      </c>
    </row>
    <row r="15" spans="1:17" s="26" customFormat="1" ht="21.75" customHeight="1">
      <c r="A15" s="39" t="s">
        <v>54</v>
      </c>
      <c r="C15" s="31">
        <v>101067293</v>
      </c>
      <c r="D15" s="27"/>
      <c r="E15" s="31">
        <v>3886421471563</v>
      </c>
      <c r="F15" s="27"/>
      <c r="G15" s="31">
        <v>3470608899489</v>
      </c>
      <c r="H15" s="27"/>
      <c r="I15" s="161">
        <f t="shared" si="0"/>
        <v>415812572074</v>
      </c>
      <c r="J15" s="27"/>
      <c r="K15" s="31">
        <v>101067293</v>
      </c>
      <c r="L15" s="27"/>
      <c r="M15" s="31">
        <v>3886421471563</v>
      </c>
      <c r="N15" s="27"/>
      <c r="O15" s="31">
        <v>3395823781147</v>
      </c>
      <c r="P15" s="27"/>
      <c r="Q15" s="161">
        <f t="shared" si="1"/>
        <v>490597690416</v>
      </c>
    </row>
    <row r="16" spans="1:17" s="26" customFormat="1" ht="21.75" customHeight="1">
      <c r="A16" s="39" t="s">
        <v>51</v>
      </c>
      <c r="C16" s="31">
        <v>98460724</v>
      </c>
      <c r="D16" s="27"/>
      <c r="E16" s="31">
        <v>2556808506840</v>
      </c>
      <c r="F16" s="27"/>
      <c r="G16" s="31">
        <v>2261381453082</v>
      </c>
      <c r="H16" s="27"/>
      <c r="I16" s="161">
        <f t="shared" si="0"/>
        <v>295427053758</v>
      </c>
      <c r="J16" s="27"/>
      <c r="K16" s="31">
        <v>98460724</v>
      </c>
      <c r="L16" s="27"/>
      <c r="M16" s="31">
        <v>2556808506840</v>
      </c>
      <c r="N16" s="27"/>
      <c r="O16" s="31">
        <v>2224368239590</v>
      </c>
      <c r="P16" s="27"/>
      <c r="Q16" s="161">
        <f t="shared" si="1"/>
        <v>332440267250</v>
      </c>
    </row>
    <row r="17" spans="1:17" s="26" customFormat="1" ht="21.75" customHeight="1">
      <c r="A17" s="39" t="s">
        <v>19</v>
      </c>
      <c r="C17" s="31">
        <v>6274</v>
      </c>
      <c r="D17" s="27"/>
      <c r="E17" s="31">
        <v>175250387200</v>
      </c>
      <c r="F17" s="27"/>
      <c r="G17" s="31">
        <v>156097960866</v>
      </c>
      <c r="H17" s="27"/>
      <c r="I17" s="161">
        <f t="shared" si="0"/>
        <v>19152426334</v>
      </c>
      <c r="J17" s="27"/>
      <c r="K17" s="31">
        <v>6274</v>
      </c>
      <c r="L17" s="27"/>
      <c r="M17" s="31">
        <v>175250387200</v>
      </c>
      <c r="N17" s="27"/>
      <c r="O17" s="31">
        <v>157555767486</v>
      </c>
      <c r="P17" s="27"/>
      <c r="Q17" s="161">
        <f t="shared" si="1"/>
        <v>17694619714</v>
      </c>
    </row>
    <row r="18" spans="1:17" s="26" customFormat="1" ht="21.75" customHeight="1">
      <c r="A18" s="39" t="s">
        <v>20</v>
      </c>
      <c r="C18" s="31">
        <v>96448</v>
      </c>
      <c r="D18" s="27"/>
      <c r="E18" s="31">
        <v>433943262004</v>
      </c>
      <c r="F18" s="27"/>
      <c r="G18" s="31">
        <v>400243240864</v>
      </c>
      <c r="H18" s="27"/>
      <c r="I18" s="161">
        <f t="shared" si="0"/>
        <v>33700021140</v>
      </c>
      <c r="J18" s="27"/>
      <c r="K18" s="31">
        <v>96448</v>
      </c>
      <c r="L18" s="27"/>
      <c r="M18" s="31">
        <v>433943262004</v>
      </c>
      <c r="N18" s="27"/>
      <c r="O18" s="31">
        <v>447441763183</v>
      </c>
      <c r="P18" s="27"/>
      <c r="Q18" s="161">
        <f t="shared" si="1"/>
        <v>-13498501179</v>
      </c>
    </row>
    <row r="19" spans="1:17" s="26" customFormat="1" ht="21.75" customHeight="1">
      <c r="A19" s="39" t="s">
        <v>58</v>
      </c>
      <c r="C19" s="31">
        <v>10000000</v>
      </c>
      <c r="D19" s="27"/>
      <c r="E19" s="31">
        <v>99770000000</v>
      </c>
      <c r="F19" s="27"/>
      <c r="G19" s="31">
        <v>100224500000</v>
      </c>
      <c r="H19" s="27"/>
      <c r="I19" s="161">
        <f t="shared" si="0"/>
        <v>-454500000</v>
      </c>
      <c r="J19" s="27"/>
      <c r="K19" s="31">
        <v>10000000</v>
      </c>
      <c r="L19" s="27"/>
      <c r="M19" s="31">
        <v>99770000000</v>
      </c>
      <c r="N19" s="27"/>
      <c r="O19" s="31">
        <v>100224500000</v>
      </c>
      <c r="P19" s="27"/>
      <c r="Q19" s="161">
        <f t="shared" si="1"/>
        <v>-454500000</v>
      </c>
    </row>
    <row r="20" spans="1:17" s="26" customFormat="1" ht="21.75" customHeight="1">
      <c r="A20" s="39" t="s">
        <v>57</v>
      </c>
      <c r="C20" s="31">
        <v>20000000</v>
      </c>
      <c r="D20" s="27"/>
      <c r="E20" s="31">
        <v>199760000000</v>
      </c>
      <c r="F20" s="27"/>
      <c r="G20" s="31">
        <v>200240000000</v>
      </c>
      <c r="H20" s="27"/>
      <c r="I20" s="161">
        <f t="shared" si="0"/>
        <v>-480000000</v>
      </c>
      <c r="J20" s="27"/>
      <c r="K20" s="31">
        <v>20000000</v>
      </c>
      <c r="L20" s="27"/>
      <c r="M20" s="31">
        <v>199760000000</v>
      </c>
      <c r="N20" s="27"/>
      <c r="O20" s="31">
        <v>200240000000</v>
      </c>
      <c r="P20" s="27"/>
      <c r="Q20" s="161">
        <f t="shared" si="1"/>
        <v>-480000000</v>
      </c>
    </row>
    <row r="21" spans="1:17" s="26" customFormat="1" ht="21.75" customHeight="1">
      <c r="A21" s="39" t="s">
        <v>56</v>
      </c>
      <c r="C21" s="31">
        <v>10000000</v>
      </c>
      <c r="D21" s="27"/>
      <c r="E21" s="31">
        <v>99770000000</v>
      </c>
      <c r="F21" s="27"/>
      <c r="G21" s="31">
        <v>100224500000</v>
      </c>
      <c r="H21" s="27"/>
      <c r="I21" s="161">
        <f t="shared" si="0"/>
        <v>-454500000</v>
      </c>
      <c r="J21" s="27"/>
      <c r="K21" s="31">
        <v>10000000</v>
      </c>
      <c r="L21" s="27"/>
      <c r="M21" s="31">
        <v>99770000000</v>
      </c>
      <c r="N21" s="27"/>
      <c r="O21" s="31">
        <v>100224500000</v>
      </c>
      <c r="P21" s="27"/>
      <c r="Q21" s="161">
        <f t="shared" si="1"/>
        <v>-454500000</v>
      </c>
    </row>
    <row r="22" spans="1:17" s="26" customFormat="1" ht="21.75" customHeight="1">
      <c r="A22" s="39" t="s">
        <v>73</v>
      </c>
      <c r="C22" s="31">
        <v>9086</v>
      </c>
      <c r="D22" s="27"/>
      <c r="E22" s="31">
        <v>8427223204</v>
      </c>
      <c r="F22" s="27"/>
      <c r="G22" s="31">
        <v>8212183715</v>
      </c>
      <c r="H22" s="27"/>
      <c r="I22" s="161">
        <f t="shared" si="0"/>
        <v>215039489</v>
      </c>
      <c r="J22" s="27"/>
      <c r="K22" s="31">
        <v>9086</v>
      </c>
      <c r="L22" s="27"/>
      <c r="M22" s="31">
        <v>8427223204</v>
      </c>
      <c r="N22" s="27"/>
      <c r="O22" s="31">
        <v>7437387720</v>
      </c>
      <c r="P22" s="27"/>
      <c r="Q22" s="161">
        <f t="shared" si="1"/>
        <v>989835484</v>
      </c>
    </row>
    <row r="23" spans="1:17" s="26" customFormat="1" ht="21.75" customHeight="1">
      <c r="A23" s="39" t="s">
        <v>75</v>
      </c>
      <c r="C23" s="31">
        <v>1500000</v>
      </c>
      <c r="D23" s="27"/>
      <c r="E23" s="31">
        <v>1499184375000</v>
      </c>
      <c r="F23" s="27"/>
      <c r="G23" s="31">
        <v>1499184375000</v>
      </c>
      <c r="H23" s="27"/>
      <c r="I23" s="161">
        <f t="shared" si="0"/>
        <v>0</v>
      </c>
      <c r="J23" s="27"/>
      <c r="K23" s="31">
        <v>1500000</v>
      </c>
      <c r="L23" s="27"/>
      <c r="M23" s="31">
        <v>1499184375000</v>
      </c>
      <c r="N23" s="27"/>
      <c r="O23" s="31">
        <v>1499184375000</v>
      </c>
      <c r="P23" s="27"/>
      <c r="Q23" s="161">
        <f t="shared" si="1"/>
        <v>0</v>
      </c>
    </row>
    <row r="24" spans="1:17" s="26" customFormat="1" ht="21.75" customHeight="1">
      <c r="A24" s="39" t="s">
        <v>66</v>
      </c>
      <c r="C24" s="31">
        <v>2191177</v>
      </c>
      <c r="D24" s="27"/>
      <c r="E24" s="31">
        <v>20376799267210</v>
      </c>
      <c r="F24" s="27"/>
      <c r="G24" s="31">
        <v>19783303447161</v>
      </c>
      <c r="H24" s="27"/>
      <c r="I24" s="161">
        <f t="shared" si="0"/>
        <v>593495820049</v>
      </c>
      <c r="J24" s="27"/>
      <c r="K24" s="31">
        <v>2191177</v>
      </c>
      <c r="L24" s="27"/>
      <c r="M24" s="31">
        <v>20376799267210</v>
      </c>
      <c r="N24" s="27"/>
      <c r="O24" s="31">
        <v>17431502238170</v>
      </c>
      <c r="P24" s="27"/>
      <c r="Q24" s="161">
        <f t="shared" si="1"/>
        <v>2945297029040</v>
      </c>
    </row>
    <row r="25" spans="1:17" s="26" customFormat="1" ht="21.75" customHeight="1">
      <c r="A25" s="39" t="s">
        <v>92</v>
      </c>
      <c r="C25" s="31">
        <v>2997794</v>
      </c>
      <c r="D25" s="27"/>
      <c r="E25" s="31">
        <v>3085740263111</v>
      </c>
      <c r="F25" s="27"/>
      <c r="G25" s="31">
        <v>3085740263111</v>
      </c>
      <c r="H25" s="27"/>
      <c r="I25" s="161">
        <f t="shared" si="0"/>
        <v>0</v>
      </c>
      <c r="J25" s="27"/>
      <c r="K25" s="31">
        <v>2997794</v>
      </c>
      <c r="L25" s="27"/>
      <c r="M25" s="31">
        <v>3085740263111</v>
      </c>
      <c r="N25" s="27"/>
      <c r="O25" s="31">
        <v>3085740081461</v>
      </c>
      <c r="P25" s="27"/>
      <c r="Q25" s="161">
        <f t="shared" si="1"/>
        <v>181650</v>
      </c>
    </row>
    <row r="26" spans="1:17" s="26" customFormat="1" ht="21.75" customHeight="1">
      <c r="A26" s="39" t="s">
        <v>70</v>
      </c>
      <c r="C26" s="31">
        <v>1335900</v>
      </c>
      <c r="D26" s="27"/>
      <c r="E26" s="31">
        <v>6461741328042</v>
      </c>
      <c r="F26" s="27"/>
      <c r="G26" s="31">
        <v>6359895391697</v>
      </c>
      <c r="H26" s="27"/>
      <c r="I26" s="161">
        <f t="shared" si="0"/>
        <v>101845936345</v>
      </c>
      <c r="J26" s="27"/>
      <c r="K26" s="31">
        <v>1335900</v>
      </c>
      <c r="L26" s="27"/>
      <c r="M26" s="31">
        <v>6461741328042</v>
      </c>
      <c r="N26" s="27"/>
      <c r="O26" s="31">
        <v>5952511646315</v>
      </c>
      <c r="P26" s="27"/>
      <c r="Q26" s="161">
        <f t="shared" si="1"/>
        <v>509229681727</v>
      </c>
    </row>
    <row r="27" spans="1:17" s="26" customFormat="1" ht="21.75" customHeight="1">
      <c r="A27" s="39" t="s">
        <v>78</v>
      </c>
      <c r="C27" s="161">
        <v>2500000</v>
      </c>
      <c r="D27" s="218"/>
      <c r="E27" s="161">
        <v>2498640625000</v>
      </c>
      <c r="F27" s="218"/>
      <c r="G27" s="161">
        <v>2498640625000</v>
      </c>
      <c r="H27" s="218"/>
      <c r="I27" s="161">
        <f t="shared" si="0"/>
        <v>0</v>
      </c>
      <c r="J27" s="218"/>
      <c r="K27" s="161">
        <v>2500000</v>
      </c>
      <c r="L27" s="218"/>
      <c r="M27" s="161">
        <v>2498640625000</v>
      </c>
      <c r="N27" s="218"/>
      <c r="O27" s="161">
        <v>2498640625000</v>
      </c>
      <c r="P27" s="27"/>
      <c r="Q27" s="161">
        <f t="shared" si="1"/>
        <v>0</v>
      </c>
    </row>
    <row r="28" spans="1:17" s="26" customFormat="1" ht="21.75" customHeight="1">
      <c r="A28" s="39" t="s">
        <v>84</v>
      </c>
      <c r="C28" s="161">
        <v>624417</v>
      </c>
      <c r="D28" s="218"/>
      <c r="E28" s="161">
        <v>493021203872</v>
      </c>
      <c r="F28" s="218"/>
      <c r="G28" s="161">
        <v>501820696245</v>
      </c>
      <c r="H28" s="218"/>
      <c r="I28" s="240">
        <f t="shared" si="0"/>
        <v>-8799492373</v>
      </c>
      <c r="J28" s="218"/>
      <c r="K28" s="161">
        <v>624417</v>
      </c>
      <c r="L28" s="218"/>
      <c r="M28" s="161">
        <v>493021203872</v>
      </c>
      <c r="N28" s="218"/>
      <c r="O28" s="161">
        <v>489095756565</v>
      </c>
      <c r="P28" s="27"/>
      <c r="Q28" s="161">
        <f t="shared" si="1"/>
        <v>3925447307</v>
      </c>
    </row>
    <row r="29" spans="1:17" s="26" customFormat="1" ht="21.75" customHeight="1">
      <c r="A29" s="39" t="s">
        <v>81</v>
      </c>
      <c r="C29" s="161">
        <v>2474661</v>
      </c>
      <c r="D29" s="218"/>
      <c r="E29" s="161">
        <v>1982856958650</v>
      </c>
      <c r="F29" s="218"/>
      <c r="G29" s="161">
        <v>2029825218154</v>
      </c>
      <c r="H29" s="218"/>
      <c r="I29" s="240">
        <f t="shared" si="0"/>
        <v>-46968259504</v>
      </c>
      <c r="J29" s="218"/>
      <c r="K29" s="161">
        <v>2474661</v>
      </c>
      <c r="L29" s="218"/>
      <c r="M29" s="161">
        <v>1982856958650</v>
      </c>
      <c r="N29" s="218"/>
      <c r="O29" s="161">
        <v>2073924431791</v>
      </c>
      <c r="P29" s="27"/>
      <c r="Q29" s="161">
        <f t="shared" si="1"/>
        <v>-91067473141</v>
      </c>
    </row>
    <row r="30" spans="1:17" s="26" customFormat="1" ht="21.75" customHeight="1">
      <c r="A30" s="39" t="s">
        <v>86</v>
      </c>
      <c r="C30" s="161">
        <v>1900000</v>
      </c>
      <c r="D30" s="218"/>
      <c r="E30" s="161">
        <v>1509754624300</v>
      </c>
      <c r="F30" s="218"/>
      <c r="G30" s="161">
        <v>1509754624300</v>
      </c>
      <c r="H30" s="218"/>
      <c r="I30" s="161">
        <f t="shared" si="0"/>
        <v>0</v>
      </c>
      <c r="J30" s="218"/>
      <c r="K30" s="161">
        <v>1900000</v>
      </c>
      <c r="L30" s="218"/>
      <c r="M30" s="161">
        <v>1509754624300</v>
      </c>
      <c r="N30" s="218"/>
      <c r="O30" s="161">
        <v>1514843855525</v>
      </c>
      <c r="P30" s="27"/>
      <c r="Q30" s="161">
        <f t="shared" si="1"/>
        <v>-5089231225</v>
      </c>
    </row>
    <row r="31" spans="1:17" s="26" customFormat="1" ht="21.75" customHeight="1">
      <c r="A31" s="39" t="s">
        <v>89</v>
      </c>
      <c r="C31" s="161">
        <v>10691200</v>
      </c>
      <c r="D31" s="218"/>
      <c r="E31" s="161">
        <v>9200117914260</v>
      </c>
      <c r="F31" s="218"/>
      <c r="G31" s="161">
        <v>8932983247760</v>
      </c>
      <c r="H31" s="218"/>
      <c r="I31" s="161">
        <f t="shared" si="0"/>
        <v>267134666500</v>
      </c>
      <c r="J31" s="218"/>
      <c r="K31" s="161">
        <v>10691200</v>
      </c>
      <c r="L31" s="218"/>
      <c r="M31" s="161">
        <v>9200117914260</v>
      </c>
      <c r="N31" s="218"/>
      <c r="O31" s="161">
        <v>8633745371016</v>
      </c>
      <c r="P31" s="27"/>
      <c r="Q31" s="161">
        <f t="shared" si="1"/>
        <v>566372543244</v>
      </c>
    </row>
    <row r="32" spans="1:17" s="26" customFormat="1" ht="21.75" customHeight="1">
      <c r="A32" s="40" t="s">
        <v>297</v>
      </c>
      <c r="C32" s="53">
        <v>606007989</v>
      </c>
      <c r="D32" s="218"/>
      <c r="E32" s="162">
        <v>605548937</v>
      </c>
      <c r="F32" s="218"/>
      <c r="G32" s="162">
        <v>605548937</v>
      </c>
      <c r="H32" s="218"/>
      <c r="I32" s="161">
        <f t="shared" si="0"/>
        <v>0</v>
      </c>
      <c r="J32" s="218"/>
      <c r="K32" s="53">
        <v>606007989</v>
      </c>
      <c r="L32" s="218"/>
      <c r="M32" s="162">
        <v>605548937</v>
      </c>
      <c r="N32" s="218"/>
      <c r="O32" s="162">
        <v>605548937</v>
      </c>
      <c r="P32" s="27"/>
      <c r="Q32" s="161">
        <f t="shared" si="1"/>
        <v>0</v>
      </c>
    </row>
    <row r="33" spans="1:17" s="26" customFormat="1" ht="21.75" customHeight="1" thickBot="1">
      <c r="A33" s="258" t="s">
        <v>24</v>
      </c>
      <c r="C33" s="53"/>
      <c r="D33" s="218"/>
      <c r="E33" s="163">
        <f>SUM(E8:E32)</f>
        <v>61497078027320</v>
      </c>
      <c r="F33" s="218"/>
      <c r="G33" s="163">
        <f>SUM(G8:G32)</f>
        <v>59499240611894</v>
      </c>
      <c r="H33" s="218"/>
      <c r="I33" s="163">
        <f>SUM(I8:I32)</f>
        <v>1997837415426</v>
      </c>
      <c r="J33" s="218"/>
      <c r="K33" s="53"/>
      <c r="L33" s="218"/>
      <c r="M33" s="163">
        <f>SUM(M8:M32)</f>
        <v>61497078027320</v>
      </c>
      <c r="N33" s="218"/>
      <c r="O33" s="163">
        <f>SUM(O8:O32)</f>
        <v>56262206729831</v>
      </c>
      <c r="P33" s="27"/>
      <c r="Q33" s="35">
        <f>SUM(Q8:Q32)</f>
        <v>5234871297489</v>
      </c>
    </row>
    <row r="34" spans="1:17" s="26" customFormat="1" ht="13.5" thickTop="1">
      <c r="C34" s="218"/>
      <c r="D34" s="218"/>
      <c r="E34" s="218"/>
      <c r="F34" s="218"/>
      <c r="G34" s="218"/>
      <c r="H34" s="218"/>
      <c r="I34" s="218"/>
      <c r="J34" s="218"/>
      <c r="K34" s="218"/>
      <c r="L34" s="218"/>
      <c r="M34" s="218"/>
      <c r="N34" s="218"/>
      <c r="O34" s="218"/>
      <c r="P34" s="27"/>
      <c r="Q34" s="27"/>
    </row>
    <row r="35" spans="1:17" s="26" customFormat="1">
      <c r="C35" s="215"/>
      <c r="D35" s="215"/>
      <c r="E35" s="215"/>
      <c r="F35" s="215"/>
      <c r="G35" s="215"/>
      <c r="H35" s="215"/>
      <c r="I35" s="215"/>
      <c r="J35" s="215"/>
      <c r="K35" s="215"/>
      <c r="L35" s="215"/>
      <c r="M35" s="215"/>
      <c r="N35" s="215"/>
      <c r="O35" s="215"/>
    </row>
    <row r="36" spans="1:17">
      <c r="C36" s="214"/>
      <c r="D36" s="214"/>
      <c r="E36" s="214"/>
      <c r="F36" s="214"/>
      <c r="G36" s="214"/>
      <c r="H36" s="214"/>
      <c r="I36" s="214"/>
      <c r="J36" s="214"/>
      <c r="K36" s="214"/>
      <c r="L36" s="214"/>
      <c r="M36" s="214"/>
      <c r="N36" s="214"/>
      <c r="O36" s="214"/>
    </row>
    <row r="37" spans="1:17">
      <c r="C37" s="214"/>
      <c r="D37" s="214"/>
      <c r="E37" s="263"/>
      <c r="F37" s="214"/>
      <c r="G37" s="214"/>
      <c r="H37" s="214"/>
      <c r="I37" s="263"/>
      <c r="J37" s="214"/>
      <c r="K37" s="214"/>
      <c r="L37" s="214"/>
      <c r="M37" s="214"/>
      <c r="N37" s="214"/>
      <c r="O37" s="214"/>
      <c r="Q37" s="120"/>
    </row>
    <row r="38" spans="1:17">
      <c r="C38" s="214"/>
      <c r="D38" s="214"/>
      <c r="E38" s="214"/>
      <c r="F38" s="214"/>
      <c r="G38" s="214"/>
      <c r="H38" s="214"/>
      <c r="I38" s="214"/>
      <c r="J38" s="214"/>
      <c r="K38" s="214"/>
      <c r="L38" s="214"/>
      <c r="M38" s="214"/>
      <c r="N38" s="214"/>
      <c r="O38" s="214"/>
    </row>
    <row r="39" spans="1:17">
      <c r="C39" s="214"/>
      <c r="D39" s="214"/>
      <c r="E39" s="263"/>
      <c r="F39" s="214"/>
      <c r="G39" s="214"/>
      <c r="H39" s="214"/>
      <c r="I39" s="263"/>
      <c r="J39" s="214"/>
      <c r="K39" s="214"/>
      <c r="L39" s="214"/>
      <c r="M39" s="214"/>
      <c r="N39" s="214"/>
      <c r="O39" s="214"/>
      <c r="Q39" s="120"/>
    </row>
    <row r="40" spans="1:17">
      <c r="C40" s="214"/>
      <c r="D40" s="214"/>
      <c r="E40" s="263"/>
      <c r="F40" s="214"/>
      <c r="G40" s="214"/>
      <c r="H40" s="214"/>
      <c r="I40" s="214"/>
      <c r="J40" s="214"/>
      <c r="K40" s="214"/>
      <c r="L40" s="214"/>
      <c r="M40" s="214"/>
      <c r="N40" s="214"/>
      <c r="O40" s="214"/>
    </row>
    <row r="41" spans="1:17">
      <c r="C41" s="214"/>
      <c r="D41" s="214"/>
      <c r="E41" s="214"/>
      <c r="F41" s="214"/>
      <c r="G41" s="214"/>
      <c r="H41" s="214"/>
      <c r="I41" s="214"/>
      <c r="J41" s="214"/>
      <c r="K41" s="214"/>
      <c r="L41" s="214"/>
      <c r="M41" s="214"/>
      <c r="N41" s="214"/>
      <c r="O41" s="214"/>
    </row>
    <row r="42" spans="1:17">
      <c r="C42" s="214"/>
      <c r="D42" s="214"/>
      <c r="E42" s="214"/>
      <c r="F42" s="214"/>
      <c r="G42" s="214"/>
      <c r="H42" s="214"/>
      <c r="I42" s="214"/>
      <c r="J42" s="214"/>
      <c r="K42" s="214"/>
      <c r="L42" s="214"/>
      <c r="M42" s="214"/>
      <c r="N42" s="214"/>
      <c r="O42" s="214"/>
    </row>
    <row r="43" spans="1:17">
      <c r="C43" s="214"/>
      <c r="D43" s="214"/>
      <c r="E43" s="214"/>
      <c r="F43" s="214"/>
      <c r="G43" s="214"/>
      <c r="H43" s="214"/>
      <c r="I43" s="214"/>
      <c r="J43" s="214"/>
      <c r="K43" s="214"/>
      <c r="L43" s="214"/>
      <c r="M43" s="214"/>
      <c r="N43" s="214"/>
      <c r="O43" s="214"/>
    </row>
    <row r="44" spans="1:17">
      <c r="C44" s="214"/>
      <c r="D44" s="214"/>
      <c r="E44" s="214"/>
      <c r="F44" s="214"/>
      <c r="G44" s="214"/>
      <c r="H44" s="214"/>
      <c r="I44" s="214"/>
      <c r="J44" s="214"/>
      <c r="K44" s="214"/>
      <c r="L44" s="214"/>
      <c r="M44" s="214"/>
      <c r="N44" s="214"/>
      <c r="O44" s="214"/>
    </row>
    <row r="45" spans="1:17">
      <c r="C45" s="214"/>
      <c r="D45" s="214"/>
      <c r="E45" s="214"/>
      <c r="F45" s="214"/>
      <c r="G45" s="214"/>
      <c r="H45" s="214"/>
      <c r="I45" s="214"/>
      <c r="J45" s="214"/>
      <c r="K45" s="214"/>
      <c r="L45" s="214"/>
      <c r="M45" s="214"/>
      <c r="N45" s="214"/>
      <c r="O45" s="214"/>
    </row>
    <row r="46" spans="1:17">
      <c r="C46" s="214"/>
      <c r="D46" s="214"/>
      <c r="E46" s="214"/>
      <c r="F46" s="214"/>
      <c r="G46" s="214"/>
      <c r="H46" s="214"/>
      <c r="I46" s="214"/>
      <c r="J46" s="214"/>
      <c r="K46" s="214"/>
      <c r="L46" s="214"/>
      <c r="M46" s="214"/>
      <c r="N46" s="214"/>
      <c r="O46" s="214"/>
    </row>
    <row r="47" spans="1:17">
      <c r="C47" s="214"/>
      <c r="D47" s="214"/>
      <c r="E47" s="214"/>
      <c r="F47" s="214"/>
      <c r="G47" s="214"/>
      <c r="H47" s="214"/>
      <c r="I47" s="214"/>
      <c r="J47" s="214"/>
      <c r="K47" s="214"/>
      <c r="L47" s="214"/>
      <c r="M47" s="214"/>
      <c r="N47" s="214"/>
      <c r="O47" s="214"/>
    </row>
    <row r="48" spans="1:17">
      <c r="C48" s="214"/>
      <c r="D48" s="214"/>
      <c r="E48" s="214"/>
      <c r="F48" s="214"/>
      <c r="G48" s="214"/>
      <c r="H48" s="214"/>
      <c r="I48" s="214"/>
      <c r="J48" s="214"/>
      <c r="K48" s="214"/>
      <c r="L48" s="214"/>
      <c r="M48" s="214"/>
      <c r="N48" s="214"/>
      <c r="O48" s="214"/>
    </row>
    <row r="49" spans="3:15">
      <c r="C49" s="214"/>
      <c r="D49" s="214"/>
      <c r="E49" s="214"/>
      <c r="F49" s="214"/>
      <c r="G49" s="214"/>
      <c r="H49" s="214"/>
      <c r="I49" s="214"/>
      <c r="J49" s="214"/>
      <c r="K49" s="214"/>
      <c r="L49" s="214"/>
      <c r="M49" s="214"/>
      <c r="N49" s="214"/>
      <c r="O49" s="214"/>
    </row>
    <row r="50" spans="3:15">
      <c r="C50" s="214"/>
      <c r="D50" s="214"/>
      <c r="E50" s="214"/>
      <c r="F50" s="214"/>
      <c r="G50" s="214"/>
      <c r="H50" s="214"/>
      <c r="I50" s="214"/>
      <c r="J50" s="214"/>
      <c r="K50" s="214"/>
      <c r="L50" s="214"/>
      <c r="M50" s="214"/>
      <c r="N50" s="214"/>
      <c r="O50" s="214"/>
    </row>
    <row r="51" spans="3:15">
      <c r="C51" s="214"/>
      <c r="D51" s="214"/>
      <c r="E51" s="214"/>
      <c r="F51" s="214"/>
      <c r="G51" s="214"/>
      <c r="H51" s="214"/>
      <c r="I51" s="214"/>
      <c r="J51" s="214"/>
      <c r="K51" s="214"/>
      <c r="L51" s="214"/>
      <c r="M51" s="214"/>
      <c r="N51" s="214"/>
      <c r="O51" s="214"/>
    </row>
    <row r="52" spans="3:15">
      <c r="C52" s="214"/>
      <c r="D52" s="214"/>
      <c r="E52" s="214"/>
      <c r="F52" s="214"/>
      <c r="G52" s="214"/>
      <c r="H52" s="214"/>
      <c r="I52" s="214"/>
      <c r="J52" s="214"/>
      <c r="K52" s="214"/>
      <c r="L52" s="214"/>
      <c r="M52" s="214"/>
      <c r="N52" s="214"/>
      <c r="O52" s="214"/>
    </row>
    <row r="53" spans="3:15">
      <c r="C53" s="214"/>
      <c r="D53" s="214"/>
      <c r="E53" s="214"/>
      <c r="F53" s="214"/>
      <c r="G53" s="214"/>
      <c r="H53" s="214"/>
      <c r="I53" s="214"/>
      <c r="J53" s="214"/>
      <c r="K53" s="214"/>
      <c r="L53" s="214"/>
      <c r="M53" s="214"/>
      <c r="N53" s="214"/>
      <c r="O53" s="214"/>
    </row>
  </sheetData>
  <mergeCells count="7">
    <mergeCell ref="K6:Q6"/>
    <mergeCell ref="A1:Q1"/>
    <mergeCell ref="A2:Q2"/>
    <mergeCell ref="A3:Q3"/>
    <mergeCell ref="A5:Q5"/>
    <mergeCell ref="A6:A7"/>
    <mergeCell ref="C6:I6"/>
  </mergeCells>
  <pageMargins left="0.39" right="0.39" top="0.39" bottom="0.39" header="0" footer="0"/>
  <pageSetup scale="58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AF33"/>
  <sheetViews>
    <sheetView rightToLeft="1" view="pageBreakPreview" zoomScale="85" zoomScaleNormal="85" zoomScaleSheetLayoutView="85" workbookViewId="0">
      <selection activeCell="J12" sqref="J12"/>
    </sheetView>
  </sheetViews>
  <sheetFormatPr defaultRowHeight="12.75"/>
  <cols>
    <col min="1" max="2" width="2.5703125" customWidth="1"/>
    <col min="3" max="3" width="29.85546875" customWidth="1"/>
    <col min="4" max="5" width="1.28515625" customWidth="1"/>
    <col min="6" max="6" width="14" bestFit="1" customWidth="1"/>
    <col min="7" max="7" width="1.28515625" customWidth="1"/>
    <col min="8" max="8" width="19.140625" bestFit="1" customWidth="1"/>
    <col min="9" max="9" width="1.28515625" customWidth="1"/>
    <col min="10" max="10" width="18.85546875" bestFit="1" customWidth="1"/>
    <col min="11" max="11" width="1.28515625" customWidth="1"/>
    <col min="12" max="12" width="14.28515625" customWidth="1"/>
    <col min="13" max="13" width="1.28515625" customWidth="1"/>
    <col min="14" max="14" width="16.7109375" bestFit="1" customWidth="1"/>
    <col min="15" max="15" width="1.28515625" customWidth="1"/>
    <col min="16" max="16" width="14.28515625" customWidth="1"/>
    <col min="17" max="17" width="1.28515625" customWidth="1"/>
    <col min="18" max="18" width="15.140625" bestFit="1" customWidth="1"/>
    <col min="19" max="19" width="1.28515625" customWidth="1"/>
    <col min="20" max="20" width="15.5703125" customWidth="1"/>
    <col min="21" max="21" width="1.28515625" customWidth="1"/>
    <col min="22" max="22" width="16.42578125" bestFit="1" customWidth="1"/>
    <col min="23" max="23" width="1.28515625" customWidth="1"/>
    <col min="24" max="24" width="18.5703125" bestFit="1" customWidth="1"/>
    <col min="25" max="25" width="1.28515625" customWidth="1"/>
    <col min="26" max="26" width="19.5703125" bestFit="1" customWidth="1"/>
    <col min="27" max="27" width="1.28515625" customWidth="1"/>
    <col min="28" max="28" width="19.140625" bestFit="1" customWidth="1"/>
    <col min="29" max="29" width="0.28515625" customWidth="1"/>
    <col min="32" max="32" width="20.85546875" bestFit="1" customWidth="1"/>
  </cols>
  <sheetData>
    <row r="1" spans="1:32" ht="29.1" customHeight="1">
      <c r="A1" s="168" t="s">
        <v>0</v>
      </c>
      <c r="B1" s="168"/>
      <c r="C1" s="168"/>
      <c r="D1" s="168"/>
      <c r="E1" s="168"/>
      <c r="F1" s="168"/>
      <c r="G1" s="168"/>
      <c r="H1" s="168"/>
      <c r="I1" s="168"/>
      <c r="J1" s="168"/>
      <c r="K1" s="168"/>
      <c r="L1" s="168"/>
      <c r="M1" s="168"/>
      <c r="N1" s="168"/>
      <c r="O1" s="168"/>
      <c r="P1" s="168"/>
      <c r="Q1" s="168"/>
      <c r="R1" s="168"/>
      <c r="S1" s="168"/>
      <c r="T1" s="168"/>
      <c r="U1" s="168"/>
      <c r="V1" s="168"/>
      <c r="W1" s="168"/>
      <c r="X1" s="168"/>
      <c r="Y1" s="168"/>
      <c r="Z1" s="168"/>
      <c r="AA1" s="168"/>
      <c r="AB1" s="168"/>
    </row>
    <row r="2" spans="1:32" ht="21.75" customHeight="1">
      <c r="A2" s="168" t="s">
        <v>1</v>
      </c>
      <c r="B2" s="168"/>
      <c r="C2" s="168"/>
      <c r="D2" s="168"/>
      <c r="E2" s="168"/>
      <c r="F2" s="168"/>
      <c r="G2" s="168"/>
      <c r="H2" s="168"/>
      <c r="I2" s="168"/>
      <c r="J2" s="168"/>
      <c r="K2" s="168"/>
      <c r="L2" s="168"/>
      <c r="M2" s="168"/>
      <c r="N2" s="168"/>
      <c r="O2" s="168"/>
      <c r="P2" s="168"/>
      <c r="Q2" s="168"/>
      <c r="R2" s="168"/>
      <c r="S2" s="168"/>
      <c r="T2" s="168"/>
      <c r="U2" s="168"/>
      <c r="V2" s="168"/>
      <c r="W2" s="168"/>
      <c r="X2" s="168"/>
      <c r="Y2" s="168"/>
      <c r="Z2" s="168"/>
      <c r="AA2" s="168"/>
      <c r="AB2" s="168"/>
    </row>
    <row r="3" spans="1:32" ht="21.75" customHeight="1">
      <c r="A3" s="168" t="s">
        <v>2</v>
      </c>
      <c r="B3" s="168"/>
      <c r="C3" s="168"/>
      <c r="D3" s="168"/>
      <c r="E3" s="168"/>
      <c r="F3" s="168"/>
      <c r="G3" s="168"/>
      <c r="H3" s="168"/>
      <c r="I3" s="168"/>
      <c r="J3" s="168"/>
      <c r="K3" s="168"/>
      <c r="L3" s="168"/>
      <c r="M3" s="168"/>
      <c r="N3" s="168"/>
      <c r="O3" s="168"/>
      <c r="P3" s="168"/>
      <c r="Q3" s="168"/>
      <c r="R3" s="168"/>
      <c r="S3" s="168"/>
      <c r="T3" s="168"/>
      <c r="U3" s="168"/>
      <c r="V3" s="168"/>
      <c r="W3" s="168"/>
      <c r="X3" s="168"/>
      <c r="Y3" s="168"/>
      <c r="Z3" s="168"/>
      <c r="AA3" s="168"/>
      <c r="AB3" s="168"/>
    </row>
    <row r="4" spans="1:32" ht="21.75" customHeight="1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</row>
    <row r="5" spans="1:32" ht="21.75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</row>
    <row r="6" spans="1:32" ht="47.25" customHeight="1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</row>
    <row r="7" spans="1:32" s="26" customFormat="1" ht="19.5" customHeight="1">
      <c r="A7" s="2" t="s">
        <v>3</v>
      </c>
      <c r="B7" s="171" t="s">
        <v>4</v>
      </c>
      <c r="C7" s="171"/>
      <c r="D7" s="171"/>
      <c r="E7" s="171"/>
      <c r="F7" s="171"/>
      <c r="G7" s="171"/>
      <c r="H7" s="171"/>
      <c r="I7" s="171"/>
      <c r="J7" s="171"/>
      <c r="K7" s="171"/>
      <c r="L7" s="171"/>
      <c r="M7" s="171"/>
      <c r="N7" s="171"/>
      <c r="O7" s="171"/>
      <c r="P7" s="171"/>
      <c r="Q7" s="171"/>
      <c r="R7" s="171"/>
      <c r="S7" s="171"/>
      <c r="T7" s="171"/>
      <c r="U7" s="171"/>
      <c r="V7" s="171"/>
      <c r="W7" s="171"/>
      <c r="X7" s="171"/>
      <c r="Y7" s="171"/>
      <c r="Z7" s="171"/>
      <c r="AA7" s="171"/>
      <c r="AB7" s="171"/>
    </row>
    <row r="8" spans="1:32" s="26" customFormat="1" ht="19.5" customHeight="1">
      <c r="A8" s="171" t="s">
        <v>5</v>
      </c>
      <c r="B8" s="171"/>
      <c r="C8" s="171" t="s">
        <v>6</v>
      </c>
      <c r="D8" s="171"/>
      <c r="E8" s="171"/>
      <c r="F8" s="171"/>
      <c r="G8" s="171"/>
      <c r="H8" s="171"/>
      <c r="I8" s="171"/>
      <c r="J8" s="171"/>
      <c r="K8" s="171"/>
      <c r="L8" s="171"/>
      <c r="M8" s="171"/>
      <c r="N8" s="171"/>
      <c r="O8" s="171"/>
      <c r="P8" s="171"/>
      <c r="Q8" s="171"/>
      <c r="R8" s="171"/>
      <c r="S8" s="171"/>
      <c r="T8" s="171"/>
      <c r="U8" s="171"/>
      <c r="V8" s="171"/>
      <c r="W8" s="171"/>
      <c r="X8" s="171"/>
      <c r="Y8" s="171"/>
      <c r="Z8" s="171"/>
      <c r="AA8" s="171"/>
      <c r="AB8" s="171"/>
    </row>
    <row r="9" spans="1:32" s="26" customFormat="1" ht="30" customHeight="1">
      <c r="E9" s="42"/>
      <c r="F9" s="172" t="s">
        <v>7</v>
      </c>
      <c r="G9" s="172"/>
      <c r="H9" s="172"/>
      <c r="I9" s="172"/>
      <c r="J9" s="172"/>
      <c r="K9" s="42"/>
      <c r="L9" s="172" t="s">
        <v>8</v>
      </c>
      <c r="M9" s="172"/>
      <c r="N9" s="172"/>
      <c r="O9" s="172"/>
      <c r="P9" s="172"/>
      <c r="Q9" s="172"/>
      <c r="R9" s="172"/>
      <c r="S9" s="42"/>
      <c r="T9" s="172" t="s">
        <v>9</v>
      </c>
      <c r="U9" s="172"/>
      <c r="V9" s="172"/>
      <c r="W9" s="172"/>
      <c r="X9" s="172"/>
      <c r="Y9" s="172"/>
      <c r="Z9" s="172"/>
      <c r="AA9" s="172"/>
      <c r="AB9" s="172"/>
      <c r="AF9" s="45">
        <v>163101757853861</v>
      </c>
    </row>
    <row r="10" spans="1:32" s="26" customFormat="1" ht="19.5" customHeight="1">
      <c r="E10" s="42"/>
      <c r="F10" s="43"/>
      <c r="G10" s="43"/>
      <c r="H10" s="43"/>
      <c r="I10" s="43"/>
      <c r="J10" s="43"/>
      <c r="K10" s="42"/>
      <c r="L10" s="173" t="s">
        <v>10</v>
      </c>
      <c r="M10" s="173"/>
      <c r="N10" s="173"/>
      <c r="O10" s="43"/>
      <c r="P10" s="173" t="s">
        <v>11</v>
      </c>
      <c r="Q10" s="173"/>
      <c r="R10" s="173"/>
      <c r="S10" s="42"/>
      <c r="T10" s="43"/>
      <c r="U10" s="43"/>
      <c r="V10" s="43"/>
      <c r="W10" s="43"/>
      <c r="X10" s="43"/>
      <c r="Y10" s="43"/>
      <c r="Z10" s="43"/>
      <c r="AA10" s="43"/>
      <c r="AB10" s="43"/>
    </row>
    <row r="11" spans="1:32" s="26" customFormat="1" ht="19.5" customHeight="1">
      <c r="A11" s="172" t="s">
        <v>12</v>
      </c>
      <c r="B11" s="172"/>
      <c r="C11" s="172"/>
      <c r="E11" s="172" t="s">
        <v>13</v>
      </c>
      <c r="F11" s="172"/>
      <c r="G11" s="42"/>
      <c r="H11" s="3" t="s">
        <v>14</v>
      </c>
      <c r="I11" s="42"/>
      <c r="J11" s="3" t="s">
        <v>15</v>
      </c>
      <c r="K11" s="42"/>
      <c r="L11" s="5" t="s">
        <v>13</v>
      </c>
      <c r="M11" s="43"/>
      <c r="N11" s="5" t="s">
        <v>14</v>
      </c>
      <c r="O11" s="42"/>
      <c r="P11" s="5" t="s">
        <v>13</v>
      </c>
      <c r="Q11" s="43"/>
      <c r="R11" s="5" t="s">
        <v>16</v>
      </c>
      <c r="S11" s="42"/>
      <c r="T11" s="3" t="s">
        <v>13</v>
      </c>
      <c r="U11" s="42"/>
      <c r="V11" s="3" t="s">
        <v>17</v>
      </c>
      <c r="W11" s="42"/>
      <c r="X11" s="3" t="s">
        <v>14</v>
      </c>
      <c r="Y11" s="42"/>
      <c r="Z11" s="3" t="s">
        <v>15</v>
      </c>
      <c r="AA11" s="42"/>
      <c r="AB11" s="3" t="s">
        <v>18</v>
      </c>
    </row>
    <row r="12" spans="1:32" s="26" customFormat="1" ht="19.5" customHeight="1">
      <c r="A12" s="174" t="s">
        <v>19</v>
      </c>
      <c r="B12" s="174"/>
      <c r="C12" s="174"/>
      <c r="E12" s="175">
        <v>6274</v>
      </c>
      <c r="F12" s="175"/>
      <c r="G12" s="42"/>
      <c r="H12" s="44">
        <v>157555767486</v>
      </c>
      <c r="I12" s="42"/>
      <c r="J12" s="44">
        <v>156097960866.57599</v>
      </c>
      <c r="K12" s="42"/>
      <c r="L12" s="44">
        <v>0</v>
      </c>
      <c r="M12" s="42"/>
      <c r="N12" s="44">
        <v>0</v>
      </c>
      <c r="O12" s="42"/>
      <c r="P12" s="44">
        <v>0</v>
      </c>
      <c r="Q12" s="42"/>
      <c r="R12" s="44">
        <v>0</v>
      </c>
      <c r="S12" s="42"/>
      <c r="T12" s="44">
        <v>6274</v>
      </c>
      <c r="U12" s="42"/>
      <c r="V12" s="44">
        <v>28000000</v>
      </c>
      <c r="W12" s="42"/>
      <c r="X12" s="44">
        <v>157555767486</v>
      </c>
      <c r="Y12" s="42"/>
      <c r="Z12" s="44">
        <v>175250387200</v>
      </c>
      <c r="AA12" s="42"/>
      <c r="AB12" s="48">
        <f>Z12/$AF$9</f>
        <v>1.0744849688071674E-3</v>
      </c>
    </row>
    <row r="13" spans="1:32" s="26" customFormat="1" ht="19.5" customHeight="1">
      <c r="A13" s="176" t="s">
        <v>20</v>
      </c>
      <c r="B13" s="176"/>
      <c r="C13" s="176"/>
      <c r="E13" s="177">
        <v>50000</v>
      </c>
      <c r="F13" s="177"/>
      <c r="G13" s="42"/>
      <c r="H13" s="45">
        <v>257442722319</v>
      </c>
      <c r="I13" s="42"/>
      <c r="J13" s="45">
        <v>210244200000</v>
      </c>
      <c r="K13" s="42"/>
      <c r="L13" s="45">
        <v>46448</v>
      </c>
      <c r="M13" s="42"/>
      <c r="N13" s="45">
        <v>189999040864</v>
      </c>
      <c r="O13" s="42"/>
      <c r="P13" s="45">
        <v>0</v>
      </c>
      <c r="Q13" s="42"/>
      <c r="R13" s="45">
        <v>0</v>
      </c>
      <c r="S13" s="42"/>
      <c r="T13" s="45">
        <v>96448</v>
      </c>
      <c r="U13" s="42"/>
      <c r="V13" s="45">
        <v>4510070</v>
      </c>
      <c r="W13" s="42"/>
      <c r="X13" s="45">
        <v>447441763183</v>
      </c>
      <c r="Y13" s="42"/>
      <c r="Z13" s="45">
        <v>433943262004.73602</v>
      </c>
      <c r="AA13" s="42"/>
      <c r="AB13" s="48">
        <f>Z13/$AF$9</f>
        <v>2.6605676585873999E-3</v>
      </c>
    </row>
    <row r="14" spans="1:32" s="26" customFormat="1" ht="19.5" customHeight="1">
      <c r="A14" s="176" t="s">
        <v>21</v>
      </c>
      <c r="B14" s="176"/>
      <c r="C14" s="176"/>
      <c r="E14" s="177">
        <v>606007989</v>
      </c>
      <c r="F14" s="177"/>
      <c r="G14" s="212"/>
      <c r="H14" s="155">
        <v>1000203930206</v>
      </c>
      <c r="I14" s="212"/>
      <c r="J14" s="155">
        <v>1099219444363.91</v>
      </c>
      <c r="K14" s="212"/>
      <c r="L14" s="155">
        <v>0</v>
      </c>
      <c r="M14" s="212"/>
      <c r="N14" s="155">
        <v>0</v>
      </c>
      <c r="O14" s="212"/>
      <c r="P14" s="155">
        <v>0</v>
      </c>
      <c r="Q14" s="212"/>
      <c r="R14" s="155">
        <v>0</v>
      </c>
      <c r="S14" s="212"/>
      <c r="T14" s="155">
        <v>606007989</v>
      </c>
      <c r="U14" s="212"/>
      <c r="V14" s="155">
        <v>1861</v>
      </c>
      <c r="W14" s="212"/>
      <c r="X14" s="155">
        <v>1000203930206</v>
      </c>
      <c r="Y14" s="212"/>
      <c r="Z14" s="155">
        <v>1119063121423</v>
      </c>
      <c r="AA14" s="212"/>
      <c r="AB14" s="48">
        <f>Z14/$AF$9</f>
        <v>6.8611346447024768E-3</v>
      </c>
    </row>
    <row r="15" spans="1:32" s="26" customFormat="1" ht="19.5" customHeight="1">
      <c r="A15" s="176" t="s">
        <v>22</v>
      </c>
      <c r="B15" s="176"/>
      <c r="C15" s="176"/>
      <c r="E15" s="177">
        <v>5000000</v>
      </c>
      <c r="F15" s="177"/>
      <c r="G15" s="212"/>
      <c r="H15" s="155">
        <v>24389719185</v>
      </c>
      <c r="I15" s="212"/>
      <c r="J15" s="155">
        <v>31653413000</v>
      </c>
      <c r="K15" s="212"/>
      <c r="L15" s="155">
        <v>0</v>
      </c>
      <c r="M15" s="212"/>
      <c r="N15" s="155">
        <v>0</v>
      </c>
      <c r="O15" s="212"/>
      <c r="P15" s="155">
        <v>0</v>
      </c>
      <c r="Q15" s="212"/>
      <c r="R15" s="155">
        <v>0</v>
      </c>
      <c r="S15" s="212"/>
      <c r="T15" s="155">
        <v>5000000</v>
      </c>
      <c r="U15" s="212"/>
      <c r="V15" s="155">
        <v>8040</v>
      </c>
      <c r="W15" s="212"/>
      <c r="X15" s="155">
        <v>24389719185</v>
      </c>
      <c r="Y15" s="212"/>
      <c r="Z15" s="155">
        <v>39889254000</v>
      </c>
      <c r="AA15" s="212"/>
      <c r="AB15" s="48">
        <f>Z15/$AF$9</f>
        <v>2.4456667129081915E-4</v>
      </c>
    </row>
    <row r="16" spans="1:32" s="122" customFormat="1" ht="19.5" customHeight="1">
      <c r="A16" s="179" t="s">
        <v>23</v>
      </c>
      <c r="B16" s="179"/>
      <c r="C16" s="179"/>
      <c r="E16" s="170">
        <v>4000000</v>
      </c>
      <c r="F16" s="170"/>
      <c r="G16" s="213"/>
      <c r="H16" s="156">
        <v>45267019120</v>
      </c>
      <c r="I16" s="213"/>
      <c r="J16" s="156">
        <v>24965513200</v>
      </c>
      <c r="K16" s="213"/>
      <c r="L16" s="156">
        <v>0</v>
      </c>
      <c r="M16" s="213"/>
      <c r="N16" s="156">
        <v>0</v>
      </c>
      <c r="O16" s="213"/>
      <c r="P16" s="156">
        <v>-4000000</v>
      </c>
      <c r="Q16" s="213"/>
      <c r="R16" s="156">
        <v>25600566176</v>
      </c>
      <c r="S16" s="213"/>
      <c r="T16" s="156">
        <v>0</v>
      </c>
      <c r="U16" s="213"/>
      <c r="V16" s="156">
        <v>0</v>
      </c>
      <c r="W16" s="213"/>
      <c r="X16" s="156">
        <v>0</v>
      </c>
      <c r="Y16" s="213"/>
      <c r="Z16" s="156">
        <v>0</v>
      </c>
      <c r="AA16" s="213"/>
      <c r="AB16" s="123">
        <f>Z16/$AF$9</f>
        <v>0</v>
      </c>
    </row>
    <row r="17" spans="1:32" ht="21" customHeight="1">
      <c r="A17" s="180" t="str">
        <f>'درآمد ناشی از تغییر قیمت اوراق'!A32</f>
        <v>ظهرمز05091</v>
      </c>
      <c r="B17" s="180"/>
      <c r="C17" s="180"/>
      <c r="E17" s="214"/>
      <c r="F17" s="170">
        <f>'درآمد ناشی از تغییر قیمت اوراق'!C32</f>
        <v>606007989</v>
      </c>
      <c r="G17" s="170"/>
      <c r="H17" s="170">
        <f>'درآمد ناشی از تغییر قیمت اوراق'!E32</f>
        <v>605548937</v>
      </c>
      <c r="I17" s="170"/>
      <c r="J17" s="170">
        <f>'درآمد ناشی از تغییر قیمت اوراق'!G32</f>
        <v>605548937</v>
      </c>
      <c r="K17" s="170"/>
      <c r="L17" s="170">
        <v>0</v>
      </c>
      <c r="M17" s="170"/>
      <c r="N17" s="170">
        <v>0</v>
      </c>
      <c r="O17" s="170"/>
      <c r="P17" s="170">
        <v>0</v>
      </c>
      <c r="Q17" s="170"/>
      <c r="R17" s="170">
        <v>0</v>
      </c>
      <c r="S17" s="170"/>
      <c r="T17" s="170">
        <v>0</v>
      </c>
      <c r="U17" s="170"/>
      <c r="V17" s="124"/>
      <c r="W17" s="124"/>
      <c r="X17" s="170">
        <f>'درآمد ناشی از تغییر قیمت اوراق'!O32</f>
        <v>605548937</v>
      </c>
      <c r="Y17" s="170"/>
      <c r="Z17" s="170">
        <f>'درآمد ناشی از تغییر قیمت اوراق'!M32</f>
        <v>605548937</v>
      </c>
      <c r="AA17" s="170"/>
      <c r="AB17" s="156">
        <f>Z17/AF9</f>
        <v>3.7127063801640397E-6</v>
      </c>
    </row>
    <row r="18" spans="1:32" s="26" customFormat="1" ht="19.5" customHeight="1" thickBot="1">
      <c r="A18" s="178" t="s">
        <v>24</v>
      </c>
      <c r="B18" s="178"/>
      <c r="C18" s="178"/>
      <c r="D18" s="178"/>
      <c r="E18" s="212"/>
      <c r="F18" s="47">
        <f>SUM(E12:F17)</f>
        <v>1221072252</v>
      </c>
      <c r="G18" s="212"/>
      <c r="H18" s="47">
        <f>SUM(H12:H17)</f>
        <v>1485464707253</v>
      </c>
      <c r="I18" s="212"/>
      <c r="J18" s="47">
        <f>SUM(J12:J17)</f>
        <v>1522786080367.4861</v>
      </c>
      <c r="K18" s="212"/>
      <c r="L18" s="47">
        <f>SUM(L12:L17)</f>
        <v>46448</v>
      </c>
      <c r="M18" s="212"/>
      <c r="N18" s="47">
        <f>SUM(N12:N17)</f>
        <v>189999040864</v>
      </c>
      <c r="O18" s="212"/>
      <c r="P18" s="47">
        <f>SUM(P12:P17)</f>
        <v>-4000000</v>
      </c>
      <c r="Q18" s="212"/>
      <c r="R18" s="47">
        <f>SUM(R12:R17)</f>
        <v>25600566176</v>
      </c>
      <c r="S18" s="212"/>
      <c r="T18" s="47">
        <f>SUM(T12:T16)</f>
        <v>611110711</v>
      </c>
      <c r="U18" s="212"/>
      <c r="V18" s="156"/>
      <c r="W18" s="212"/>
      <c r="X18" s="47">
        <f>SUM(X12:X17)</f>
        <v>1630196728997</v>
      </c>
      <c r="Y18" s="212"/>
      <c r="Z18" s="47">
        <f>SUM(Z12:Z17)</f>
        <v>1768751573564.7361</v>
      </c>
      <c r="AA18" s="212"/>
      <c r="AB18" s="50">
        <f>SUM(AB12:AB17)</f>
        <v>1.0844466649768028E-2</v>
      </c>
      <c r="AF18" s="49"/>
    </row>
    <row r="19" spans="1:32" s="26" customFormat="1" ht="14.25" customHeight="1">
      <c r="E19" s="215"/>
      <c r="F19" s="215"/>
      <c r="G19" s="215"/>
      <c r="H19" s="215"/>
      <c r="I19" s="215"/>
      <c r="J19" s="215"/>
      <c r="K19" s="215"/>
      <c r="L19" s="215"/>
      <c r="M19" s="215"/>
      <c r="N19" s="215"/>
      <c r="O19" s="215"/>
      <c r="P19" s="215"/>
      <c r="Q19" s="215"/>
      <c r="R19" s="215"/>
      <c r="S19" s="215"/>
      <c r="T19" s="215"/>
      <c r="U19" s="215"/>
      <c r="V19" s="215"/>
      <c r="W19" s="215"/>
      <c r="X19" s="215"/>
      <c r="Y19" s="215"/>
      <c r="Z19" s="215"/>
      <c r="AA19" s="215"/>
      <c r="AB19" s="215"/>
    </row>
    <row r="20" spans="1:32" s="26" customFormat="1" ht="14.25" customHeight="1">
      <c r="E20" s="215"/>
      <c r="F20" s="215"/>
      <c r="G20" s="215"/>
      <c r="H20" s="215"/>
      <c r="I20" s="215"/>
      <c r="J20" s="215"/>
      <c r="K20" s="215"/>
      <c r="L20" s="215"/>
      <c r="M20" s="215"/>
      <c r="N20" s="215"/>
      <c r="O20" s="215"/>
      <c r="P20" s="215"/>
      <c r="Q20" s="215"/>
      <c r="R20" s="215"/>
      <c r="S20" s="215"/>
      <c r="T20" s="215"/>
      <c r="U20" s="215"/>
      <c r="V20" s="215"/>
      <c r="W20" s="215"/>
      <c r="X20" s="215"/>
      <c r="Y20" s="215"/>
      <c r="Z20" s="215"/>
      <c r="AA20" s="215"/>
      <c r="AB20" s="215"/>
    </row>
    <row r="21" spans="1:32" s="26" customFormat="1" ht="14.25" customHeight="1">
      <c r="E21" s="215"/>
      <c r="F21" s="215"/>
      <c r="G21" s="215"/>
      <c r="H21" s="215"/>
      <c r="I21" s="215"/>
      <c r="J21" s="215"/>
      <c r="K21" s="215"/>
      <c r="L21" s="215"/>
      <c r="M21" s="215"/>
      <c r="N21" s="215"/>
      <c r="O21" s="215"/>
      <c r="P21" s="215"/>
      <c r="Q21" s="215"/>
      <c r="R21" s="215"/>
      <c r="S21" s="215"/>
      <c r="T21" s="215"/>
      <c r="U21" s="215"/>
      <c r="V21" s="215"/>
      <c r="W21" s="215"/>
      <c r="X21" s="215"/>
      <c r="Y21" s="215"/>
      <c r="Z21" s="215"/>
      <c r="AA21" s="215"/>
      <c r="AB21" s="215"/>
    </row>
    <row r="22" spans="1:32" s="26" customFormat="1" ht="14.25" customHeight="1">
      <c r="E22" s="215"/>
      <c r="F22" s="215"/>
      <c r="G22" s="215"/>
      <c r="H22" s="215"/>
      <c r="I22" s="215"/>
      <c r="J22" s="215"/>
      <c r="K22" s="215"/>
      <c r="L22" s="216"/>
      <c r="M22" s="215"/>
      <c r="N22" s="216"/>
      <c r="O22" s="215"/>
      <c r="P22" s="215"/>
      <c r="Q22" s="215"/>
      <c r="R22" s="215"/>
      <c r="S22" s="215"/>
      <c r="T22" s="215"/>
      <c r="U22" s="215"/>
      <c r="V22" s="215"/>
      <c r="W22" s="215"/>
      <c r="X22" s="215"/>
      <c r="Y22" s="215"/>
      <c r="Z22" s="215"/>
      <c r="AA22" s="215"/>
      <c r="AB22" s="215"/>
    </row>
    <row r="23" spans="1:32" s="26" customFormat="1">
      <c r="E23" s="215"/>
      <c r="F23" s="215"/>
      <c r="G23" s="215"/>
      <c r="H23" s="215"/>
      <c r="I23" s="215"/>
      <c r="J23" s="215"/>
      <c r="K23" s="215"/>
      <c r="L23" s="216"/>
      <c r="M23" s="215"/>
      <c r="N23" s="216"/>
      <c r="O23" s="215"/>
      <c r="P23" s="215"/>
      <c r="Q23" s="215"/>
      <c r="R23" s="215"/>
      <c r="S23" s="215"/>
      <c r="T23" s="215"/>
      <c r="U23" s="215"/>
      <c r="V23" s="215"/>
      <c r="W23" s="215"/>
      <c r="X23" s="215"/>
      <c r="Y23" s="215"/>
      <c r="Z23" s="215"/>
      <c r="AA23" s="215"/>
      <c r="AB23" s="215"/>
    </row>
    <row r="24" spans="1:32" s="26" customFormat="1">
      <c r="E24" s="215"/>
      <c r="F24" s="215"/>
      <c r="G24" s="215"/>
      <c r="H24" s="215"/>
      <c r="I24" s="215"/>
      <c r="J24" s="215"/>
      <c r="K24" s="215"/>
      <c r="L24" s="217"/>
      <c r="M24" s="215"/>
      <c r="N24" s="217"/>
      <c r="O24" s="215"/>
      <c r="P24" s="215"/>
      <c r="Q24" s="215"/>
      <c r="R24" s="215"/>
      <c r="S24" s="215"/>
      <c r="T24" s="215"/>
      <c r="U24" s="215"/>
      <c r="V24" s="215"/>
      <c r="W24" s="215"/>
      <c r="X24" s="215"/>
      <c r="Y24" s="215"/>
      <c r="Z24" s="215"/>
      <c r="AA24" s="215"/>
      <c r="AB24" s="215"/>
    </row>
    <row r="25" spans="1:32" s="26" customFormat="1">
      <c r="E25" s="215"/>
      <c r="F25" s="215"/>
      <c r="G25" s="215"/>
      <c r="H25" s="215"/>
      <c r="I25" s="215"/>
      <c r="J25" s="215"/>
      <c r="K25" s="215"/>
      <c r="L25" s="215"/>
      <c r="M25" s="215"/>
      <c r="N25" s="215"/>
      <c r="O25" s="215"/>
      <c r="P25" s="215"/>
      <c r="Q25" s="215"/>
      <c r="R25" s="215"/>
      <c r="S25" s="215"/>
      <c r="T25" s="215"/>
      <c r="U25" s="215"/>
      <c r="V25" s="215"/>
      <c r="W25" s="215"/>
      <c r="X25" s="215"/>
      <c r="Y25" s="215"/>
      <c r="Z25" s="215"/>
      <c r="AA25" s="215"/>
      <c r="AB25" s="215"/>
    </row>
    <row r="26" spans="1:32" s="26" customFormat="1">
      <c r="E26" s="215"/>
      <c r="F26" s="215"/>
      <c r="G26" s="215"/>
      <c r="H26" s="215"/>
      <c r="I26" s="215"/>
      <c r="J26" s="215"/>
      <c r="K26" s="215"/>
      <c r="L26" s="215"/>
      <c r="M26" s="215"/>
      <c r="N26" s="215"/>
      <c r="O26" s="215"/>
      <c r="P26" s="215"/>
      <c r="Q26" s="215"/>
      <c r="R26" s="215"/>
      <c r="S26" s="215"/>
      <c r="T26" s="215"/>
      <c r="U26" s="215"/>
      <c r="V26" s="215"/>
      <c r="W26" s="215"/>
      <c r="X26" s="215"/>
      <c r="Y26" s="215"/>
      <c r="Z26" s="215"/>
      <c r="AA26" s="215"/>
      <c r="AB26" s="215"/>
    </row>
    <row r="27" spans="1:32" s="26" customFormat="1">
      <c r="E27" s="215"/>
      <c r="F27" s="215"/>
      <c r="G27" s="215"/>
      <c r="H27" s="215"/>
      <c r="I27" s="215"/>
      <c r="J27" s="215"/>
      <c r="K27" s="215"/>
      <c r="L27" s="215"/>
      <c r="M27" s="215"/>
      <c r="N27" s="215"/>
      <c r="O27" s="215"/>
      <c r="P27" s="215"/>
      <c r="Q27" s="215"/>
      <c r="R27" s="215"/>
      <c r="S27" s="215"/>
      <c r="T27" s="215"/>
      <c r="U27" s="215"/>
      <c r="V27" s="215"/>
      <c r="W27" s="215"/>
      <c r="X27" s="215"/>
      <c r="Y27" s="215"/>
      <c r="Z27" s="215"/>
      <c r="AA27" s="215"/>
      <c r="AB27" s="215"/>
    </row>
    <row r="28" spans="1:32" s="26" customFormat="1">
      <c r="E28" s="215"/>
      <c r="F28" s="215"/>
      <c r="G28" s="215"/>
      <c r="H28" s="215"/>
      <c r="I28" s="215"/>
      <c r="J28" s="215"/>
      <c r="K28" s="215"/>
      <c r="L28" s="215"/>
      <c r="M28" s="215"/>
      <c r="N28" s="215"/>
      <c r="O28" s="215"/>
      <c r="P28" s="215"/>
      <c r="Q28" s="215"/>
      <c r="R28" s="215"/>
      <c r="S28" s="215"/>
      <c r="T28" s="215"/>
      <c r="U28" s="215"/>
      <c r="V28" s="215"/>
      <c r="W28" s="215"/>
      <c r="X28" s="215"/>
      <c r="Y28" s="215"/>
      <c r="Z28" s="215"/>
      <c r="AA28" s="215"/>
      <c r="AB28" s="215"/>
    </row>
    <row r="29" spans="1:32" s="26" customFormat="1">
      <c r="E29" s="215"/>
      <c r="F29" s="215"/>
      <c r="G29" s="215"/>
      <c r="H29" s="215"/>
      <c r="I29" s="215"/>
      <c r="J29" s="215"/>
      <c r="K29" s="215"/>
      <c r="L29" s="215"/>
      <c r="M29" s="215"/>
      <c r="N29" s="215"/>
      <c r="O29" s="215"/>
      <c r="P29" s="215"/>
      <c r="Q29" s="215"/>
      <c r="R29" s="215"/>
      <c r="S29" s="215"/>
      <c r="T29" s="215"/>
      <c r="U29" s="215"/>
      <c r="V29" s="215"/>
      <c r="W29" s="215"/>
      <c r="X29" s="215"/>
      <c r="Y29" s="215"/>
      <c r="Z29" s="215"/>
      <c r="AA29" s="215"/>
      <c r="AB29" s="215"/>
    </row>
    <row r="30" spans="1:32" s="26" customFormat="1">
      <c r="E30" s="215"/>
      <c r="F30" s="215"/>
      <c r="G30" s="215"/>
      <c r="H30" s="215"/>
      <c r="I30" s="215"/>
      <c r="J30" s="215"/>
      <c r="K30" s="215"/>
      <c r="L30" s="215"/>
      <c r="M30" s="215"/>
      <c r="N30" s="215"/>
      <c r="O30" s="215"/>
      <c r="P30" s="215"/>
      <c r="Q30" s="215"/>
      <c r="R30" s="215"/>
      <c r="S30" s="215"/>
      <c r="T30" s="215"/>
      <c r="U30" s="215"/>
      <c r="V30" s="215"/>
      <c r="W30" s="215"/>
      <c r="X30" s="215"/>
      <c r="Y30" s="215"/>
      <c r="Z30" s="215"/>
      <c r="AA30" s="215"/>
      <c r="AB30" s="215"/>
    </row>
    <row r="31" spans="1:32" s="26" customFormat="1">
      <c r="E31" s="215"/>
      <c r="F31" s="215"/>
      <c r="G31" s="215"/>
      <c r="H31" s="215"/>
      <c r="I31" s="215"/>
      <c r="J31" s="215"/>
      <c r="K31" s="215"/>
      <c r="L31" s="215"/>
      <c r="M31" s="215"/>
      <c r="N31" s="215"/>
      <c r="O31" s="215"/>
      <c r="P31" s="215"/>
      <c r="Q31" s="215"/>
      <c r="R31" s="215"/>
      <c r="S31" s="215"/>
      <c r="T31" s="215"/>
      <c r="U31" s="215"/>
      <c r="V31" s="215"/>
      <c r="W31" s="215"/>
      <c r="X31" s="215"/>
      <c r="Y31" s="215"/>
      <c r="Z31" s="215"/>
      <c r="AA31" s="215"/>
      <c r="AB31" s="215"/>
    </row>
    <row r="32" spans="1:32" s="26" customFormat="1">
      <c r="E32" s="215"/>
      <c r="F32" s="215"/>
      <c r="G32" s="215"/>
      <c r="H32" s="215"/>
      <c r="I32" s="215"/>
      <c r="J32" s="215"/>
      <c r="K32" s="215"/>
      <c r="L32" s="215"/>
      <c r="M32" s="215"/>
      <c r="N32" s="215"/>
      <c r="O32" s="215"/>
      <c r="P32" s="215"/>
      <c r="Q32" s="215"/>
      <c r="R32" s="215"/>
      <c r="S32" s="215"/>
      <c r="T32" s="215"/>
      <c r="U32" s="215"/>
      <c r="V32" s="215"/>
      <c r="W32" s="215"/>
      <c r="X32" s="215"/>
      <c r="Y32" s="215"/>
      <c r="Z32" s="215"/>
      <c r="AA32" s="215"/>
      <c r="AB32" s="215"/>
    </row>
    <row r="33" spans="5:28" s="26" customFormat="1">
      <c r="E33" s="215"/>
      <c r="F33" s="215"/>
      <c r="G33" s="215"/>
      <c r="H33" s="215"/>
      <c r="I33" s="215"/>
      <c r="J33" s="215"/>
      <c r="K33" s="215"/>
      <c r="L33" s="215"/>
      <c r="M33" s="215"/>
      <c r="N33" s="215"/>
      <c r="O33" s="215"/>
      <c r="P33" s="215"/>
      <c r="Q33" s="215"/>
      <c r="R33" s="215"/>
      <c r="S33" s="215"/>
      <c r="T33" s="215"/>
      <c r="U33" s="215"/>
      <c r="V33" s="215"/>
      <c r="W33" s="215"/>
      <c r="X33" s="215"/>
      <c r="Y33" s="215"/>
      <c r="Z33" s="215"/>
      <c r="AA33" s="215"/>
      <c r="AB33" s="215"/>
    </row>
  </sheetData>
  <mergeCells count="35">
    <mergeCell ref="A18:D18"/>
    <mergeCell ref="A14:C14"/>
    <mergeCell ref="E14:F14"/>
    <mergeCell ref="A15:C15"/>
    <mergeCell ref="E15:F15"/>
    <mergeCell ref="A16:C16"/>
    <mergeCell ref="E16:F16"/>
    <mergeCell ref="A17:C17"/>
    <mergeCell ref="F17:G17"/>
    <mergeCell ref="A11:C11"/>
    <mergeCell ref="E11:F11"/>
    <mergeCell ref="A12:C12"/>
    <mergeCell ref="E12:F12"/>
    <mergeCell ref="A13:C13"/>
    <mergeCell ref="E13:F13"/>
    <mergeCell ref="F9:J9"/>
    <mergeCell ref="L9:R9"/>
    <mergeCell ref="T9:AB9"/>
    <mergeCell ref="L10:N10"/>
    <mergeCell ref="P10:R10"/>
    <mergeCell ref="A1:AB1"/>
    <mergeCell ref="A2:AB2"/>
    <mergeCell ref="A3:AB3"/>
    <mergeCell ref="B7:AB7"/>
    <mergeCell ref="A8:B8"/>
    <mergeCell ref="C8:AB8"/>
    <mergeCell ref="R17:S17"/>
    <mergeCell ref="T17:U17"/>
    <mergeCell ref="X17:Y17"/>
    <mergeCell ref="Z17:AA17"/>
    <mergeCell ref="H17:I17"/>
    <mergeCell ref="J17:K17"/>
    <mergeCell ref="L17:M17"/>
    <mergeCell ref="N17:O17"/>
    <mergeCell ref="P17:Q17"/>
  </mergeCells>
  <pageMargins left="0.39" right="0.39" top="0.39" bottom="0.39" header="0" footer="0"/>
  <pageSetup scale="52" fitToHeight="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AW20"/>
  <sheetViews>
    <sheetView rightToLeft="1" view="pageBreakPreview" zoomScale="85" zoomScaleNormal="100" zoomScaleSheetLayoutView="85" workbookViewId="0">
      <selection activeCell="J21" sqref="J21"/>
    </sheetView>
  </sheetViews>
  <sheetFormatPr defaultRowHeight="12.75"/>
  <cols>
    <col min="1" max="1" width="28" bestFit="1" customWidth="1"/>
    <col min="2" max="2" width="1.28515625" customWidth="1"/>
    <col min="3" max="3" width="13" customWidth="1"/>
    <col min="4" max="4" width="1.28515625" customWidth="1"/>
    <col min="5" max="5" width="13" customWidth="1"/>
    <col min="6" max="6" width="1.28515625" customWidth="1"/>
    <col min="7" max="7" width="6.42578125" customWidth="1"/>
    <col min="8" max="8" width="1.28515625" customWidth="1"/>
    <col min="9" max="9" width="5.140625" customWidth="1"/>
    <col min="10" max="10" width="1.28515625" customWidth="1"/>
    <col min="11" max="11" width="9.140625" customWidth="1"/>
    <col min="12" max="12" width="1.28515625" customWidth="1"/>
    <col min="13" max="13" width="2.5703125" customWidth="1"/>
    <col min="14" max="14" width="1.28515625" customWidth="1"/>
    <col min="15" max="15" width="9.140625" customWidth="1"/>
    <col min="16" max="16" width="1.28515625" customWidth="1"/>
    <col min="17" max="17" width="2.5703125" customWidth="1"/>
    <col min="18" max="20" width="1.28515625" customWidth="1"/>
    <col min="21" max="21" width="6.42578125" customWidth="1"/>
    <col min="22" max="22" width="1.28515625" customWidth="1"/>
    <col min="23" max="23" width="2.5703125" customWidth="1"/>
    <col min="24" max="26" width="1.28515625" customWidth="1"/>
    <col min="27" max="27" width="6.42578125" customWidth="1"/>
    <col min="28" max="28" width="1.28515625" customWidth="1"/>
    <col min="29" max="29" width="2.5703125" customWidth="1"/>
    <col min="30" max="32" width="1.28515625" customWidth="1"/>
    <col min="33" max="33" width="9.140625" customWidth="1"/>
    <col min="34" max="34" width="1.28515625" customWidth="1"/>
    <col min="35" max="35" width="2.5703125" customWidth="1"/>
    <col min="36" max="36" width="1.28515625" customWidth="1"/>
    <col min="37" max="37" width="9.140625" customWidth="1"/>
    <col min="38" max="38" width="1.28515625" customWidth="1"/>
    <col min="39" max="39" width="2.5703125" customWidth="1"/>
    <col min="40" max="40" width="1.28515625" customWidth="1"/>
    <col min="41" max="41" width="9.140625" customWidth="1"/>
    <col min="42" max="42" width="1.28515625" customWidth="1"/>
    <col min="43" max="43" width="2.5703125" customWidth="1"/>
    <col min="44" max="44" width="1.28515625" customWidth="1"/>
    <col min="45" max="45" width="11.7109375" customWidth="1"/>
    <col min="46" max="47" width="1.28515625" customWidth="1"/>
    <col min="48" max="48" width="13" customWidth="1"/>
    <col min="49" max="49" width="7.7109375" customWidth="1"/>
    <col min="50" max="50" width="0.28515625" customWidth="1"/>
  </cols>
  <sheetData>
    <row r="1" spans="1:49" ht="29.1" customHeight="1">
      <c r="A1" s="168" t="s">
        <v>0</v>
      </c>
      <c r="B1" s="168"/>
      <c r="C1" s="168"/>
      <c r="D1" s="168"/>
      <c r="E1" s="168"/>
      <c r="F1" s="168"/>
      <c r="G1" s="168"/>
      <c r="H1" s="168"/>
      <c r="I1" s="168"/>
      <c r="J1" s="168"/>
      <c r="K1" s="168"/>
      <c r="L1" s="168"/>
      <c r="M1" s="168"/>
      <c r="N1" s="168"/>
      <c r="O1" s="168"/>
      <c r="P1" s="168"/>
      <c r="Q1" s="168"/>
      <c r="R1" s="168"/>
      <c r="S1" s="168"/>
      <c r="T1" s="168"/>
      <c r="U1" s="168"/>
      <c r="V1" s="168"/>
      <c r="W1" s="168"/>
      <c r="X1" s="168"/>
      <c r="Y1" s="168"/>
      <c r="Z1" s="168"/>
      <c r="AA1" s="168"/>
      <c r="AB1" s="168"/>
      <c r="AC1" s="168"/>
      <c r="AD1" s="168"/>
      <c r="AE1" s="168"/>
      <c r="AF1" s="168"/>
      <c r="AG1" s="168"/>
      <c r="AH1" s="168"/>
      <c r="AI1" s="168"/>
      <c r="AJ1" s="168"/>
      <c r="AK1" s="168"/>
      <c r="AL1" s="168"/>
      <c r="AM1" s="168"/>
      <c r="AN1" s="168"/>
      <c r="AO1" s="168"/>
      <c r="AP1" s="168"/>
      <c r="AQ1" s="168"/>
      <c r="AR1" s="168"/>
      <c r="AS1" s="168"/>
      <c r="AT1" s="168"/>
      <c r="AU1" s="168"/>
      <c r="AV1" s="168"/>
      <c r="AW1" s="168"/>
    </row>
    <row r="2" spans="1:49" ht="21.75" customHeight="1">
      <c r="A2" s="168" t="s">
        <v>1</v>
      </c>
      <c r="B2" s="168"/>
      <c r="C2" s="168"/>
      <c r="D2" s="168"/>
      <c r="E2" s="168"/>
      <c r="F2" s="168"/>
      <c r="G2" s="168"/>
      <c r="H2" s="168"/>
      <c r="I2" s="168"/>
      <c r="J2" s="168"/>
      <c r="K2" s="168"/>
      <c r="L2" s="168"/>
      <c r="M2" s="168"/>
      <c r="N2" s="168"/>
      <c r="O2" s="168"/>
      <c r="P2" s="168"/>
      <c r="Q2" s="168"/>
      <c r="R2" s="168"/>
      <c r="S2" s="168"/>
      <c r="T2" s="168"/>
      <c r="U2" s="168"/>
      <c r="V2" s="168"/>
      <c r="W2" s="168"/>
      <c r="X2" s="168"/>
      <c r="Y2" s="168"/>
      <c r="Z2" s="168"/>
      <c r="AA2" s="168"/>
      <c r="AB2" s="168"/>
      <c r="AC2" s="168"/>
      <c r="AD2" s="168"/>
      <c r="AE2" s="168"/>
      <c r="AF2" s="168"/>
      <c r="AG2" s="168"/>
      <c r="AH2" s="168"/>
      <c r="AI2" s="168"/>
      <c r="AJ2" s="168"/>
      <c r="AK2" s="168"/>
      <c r="AL2" s="168"/>
      <c r="AM2" s="168"/>
      <c r="AN2" s="168"/>
      <c r="AO2" s="168"/>
      <c r="AP2" s="168"/>
      <c r="AQ2" s="168"/>
      <c r="AR2" s="168"/>
      <c r="AS2" s="168"/>
      <c r="AT2" s="168"/>
      <c r="AU2" s="168"/>
      <c r="AV2" s="168"/>
      <c r="AW2" s="168"/>
    </row>
    <row r="3" spans="1:49" ht="21.75" customHeight="1">
      <c r="A3" s="168" t="s">
        <v>2</v>
      </c>
      <c r="B3" s="168"/>
      <c r="C3" s="168"/>
      <c r="D3" s="168"/>
      <c r="E3" s="168"/>
      <c r="F3" s="168"/>
      <c r="G3" s="168"/>
      <c r="H3" s="168"/>
      <c r="I3" s="168"/>
      <c r="J3" s="168"/>
      <c r="K3" s="168"/>
      <c r="L3" s="168"/>
      <c r="M3" s="168"/>
      <c r="N3" s="168"/>
      <c r="O3" s="168"/>
      <c r="P3" s="168"/>
      <c r="Q3" s="168"/>
      <c r="R3" s="168"/>
      <c r="S3" s="168"/>
      <c r="T3" s="168"/>
      <c r="U3" s="168"/>
      <c r="V3" s="168"/>
      <c r="W3" s="168"/>
      <c r="X3" s="168"/>
      <c r="Y3" s="168"/>
      <c r="Z3" s="168"/>
      <c r="AA3" s="168"/>
      <c r="AB3" s="168"/>
      <c r="AC3" s="168"/>
      <c r="AD3" s="168"/>
      <c r="AE3" s="168"/>
      <c r="AF3" s="168"/>
      <c r="AG3" s="168"/>
      <c r="AH3" s="168"/>
      <c r="AI3" s="168"/>
      <c r="AJ3" s="168"/>
      <c r="AK3" s="168"/>
      <c r="AL3" s="168"/>
      <c r="AM3" s="168"/>
      <c r="AN3" s="168"/>
      <c r="AO3" s="168"/>
      <c r="AP3" s="168"/>
      <c r="AQ3" s="168"/>
      <c r="AR3" s="168"/>
      <c r="AS3" s="168"/>
      <c r="AT3" s="168"/>
      <c r="AU3" s="168"/>
      <c r="AV3" s="168"/>
      <c r="AW3" s="168"/>
    </row>
    <row r="4" spans="1:49" ht="14.45" customHeight="1"/>
    <row r="5" spans="1:49" ht="27" customHeight="1">
      <c r="A5" s="171" t="s">
        <v>25</v>
      </c>
      <c r="B5" s="171"/>
      <c r="C5" s="171"/>
      <c r="D5" s="171"/>
      <c r="E5" s="171"/>
      <c r="F5" s="171"/>
      <c r="G5" s="171"/>
      <c r="H5" s="171"/>
      <c r="I5" s="171"/>
      <c r="J5" s="171"/>
      <c r="K5" s="171"/>
      <c r="L5" s="171"/>
      <c r="M5" s="171"/>
      <c r="N5" s="171"/>
      <c r="O5" s="171"/>
      <c r="P5" s="171"/>
      <c r="Q5" s="171"/>
      <c r="R5" s="171"/>
      <c r="S5" s="171"/>
      <c r="T5" s="171"/>
      <c r="U5" s="171"/>
      <c r="V5" s="171"/>
      <c r="W5" s="171"/>
      <c r="X5" s="171"/>
      <c r="Y5" s="171"/>
      <c r="Z5" s="171"/>
      <c r="AA5" s="171"/>
      <c r="AB5" s="171"/>
      <c r="AC5" s="171"/>
      <c r="AD5" s="171"/>
      <c r="AE5" s="171"/>
      <c r="AF5" s="171"/>
      <c r="AG5" s="171"/>
      <c r="AH5" s="171"/>
      <c r="AI5" s="171"/>
      <c r="AJ5" s="171"/>
      <c r="AK5" s="171"/>
      <c r="AL5" s="171"/>
      <c r="AM5" s="171"/>
      <c r="AN5" s="171"/>
      <c r="AO5" s="171"/>
      <c r="AP5" s="171"/>
      <c r="AQ5" s="171"/>
      <c r="AR5" s="171"/>
      <c r="AS5" s="171"/>
      <c r="AT5" s="171"/>
      <c r="AU5" s="171"/>
      <c r="AV5" s="171"/>
      <c r="AW5" s="171"/>
    </row>
    <row r="6" spans="1:49" s="26" customFormat="1" ht="27" customHeight="1">
      <c r="A6" s="27"/>
      <c r="B6" s="27"/>
      <c r="C6" s="27"/>
      <c r="D6" s="27"/>
      <c r="E6" s="27"/>
      <c r="F6" s="27"/>
      <c r="G6" s="27"/>
      <c r="H6" s="27"/>
      <c r="I6" s="172" t="s">
        <v>7</v>
      </c>
      <c r="J6" s="172"/>
      <c r="K6" s="172"/>
      <c r="L6" s="172"/>
      <c r="M6" s="172"/>
      <c r="N6" s="172"/>
      <c r="O6" s="172"/>
      <c r="P6" s="172"/>
      <c r="Q6" s="172"/>
      <c r="R6" s="172"/>
      <c r="S6" s="172"/>
      <c r="T6" s="172"/>
      <c r="U6" s="172"/>
      <c r="V6" s="172"/>
      <c r="W6" s="172"/>
      <c r="X6" s="172"/>
      <c r="Y6" s="172"/>
      <c r="Z6" s="172"/>
      <c r="AA6" s="172"/>
      <c r="AB6" s="27"/>
      <c r="AC6" s="172" t="s">
        <v>9</v>
      </c>
      <c r="AD6" s="172"/>
      <c r="AE6" s="172"/>
      <c r="AF6" s="172"/>
      <c r="AG6" s="172"/>
      <c r="AH6" s="172"/>
      <c r="AI6" s="172"/>
      <c r="AJ6" s="172"/>
      <c r="AK6" s="172"/>
      <c r="AL6" s="172"/>
      <c r="AM6" s="172"/>
      <c r="AN6" s="172"/>
      <c r="AO6" s="172"/>
      <c r="AP6" s="172"/>
      <c r="AQ6" s="172"/>
      <c r="AR6" s="172"/>
      <c r="AS6" s="172"/>
      <c r="AT6" s="27"/>
      <c r="AU6" s="27"/>
      <c r="AV6" s="27"/>
      <c r="AW6" s="27"/>
    </row>
    <row r="7" spans="1:49" s="26" customFormat="1" ht="27" customHeight="1">
      <c r="A7" s="27"/>
      <c r="B7" s="27"/>
      <c r="C7" s="27"/>
      <c r="D7" s="27"/>
      <c r="E7" s="27"/>
      <c r="F7" s="27"/>
      <c r="G7" s="27"/>
      <c r="H7" s="27"/>
      <c r="I7" s="28"/>
      <c r="J7" s="28"/>
      <c r="K7" s="28"/>
      <c r="L7" s="28"/>
      <c r="M7" s="28"/>
      <c r="N7" s="28"/>
      <c r="O7" s="28"/>
      <c r="P7" s="28"/>
      <c r="Q7" s="28"/>
      <c r="R7" s="28"/>
      <c r="S7" s="28"/>
      <c r="T7" s="28"/>
      <c r="U7" s="28"/>
      <c r="V7" s="28"/>
      <c r="W7" s="28"/>
      <c r="X7" s="28"/>
      <c r="Y7" s="28"/>
      <c r="Z7" s="28"/>
      <c r="AA7" s="28"/>
      <c r="AB7" s="27"/>
      <c r="AC7" s="28"/>
      <c r="AD7" s="28"/>
      <c r="AE7" s="28"/>
      <c r="AF7" s="28"/>
      <c r="AG7" s="28"/>
      <c r="AH7" s="28"/>
      <c r="AI7" s="28"/>
      <c r="AJ7" s="28"/>
      <c r="AK7" s="28"/>
      <c r="AL7" s="28"/>
      <c r="AM7" s="28"/>
      <c r="AN7" s="28"/>
      <c r="AO7" s="28"/>
      <c r="AP7" s="28"/>
      <c r="AQ7" s="28"/>
      <c r="AR7" s="28"/>
      <c r="AS7" s="28"/>
      <c r="AT7" s="27"/>
      <c r="AU7" s="27"/>
      <c r="AV7" s="27"/>
      <c r="AW7" s="27"/>
    </row>
    <row r="8" spans="1:49" s="26" customFormat="1" ht="27" customHeight="1">
      <c r="A8" s="172" t="s">
        <v>26</v>
      </c>
      <c r="B8" s="172"/>
      <c r="C8" s="172"/>
      <c r="D8" s="172"/>
      <c r="E8" s="172"/>
      <c r="F8" s="172"/>
      <c r="G8" s="172"/>
      <c r="H8" s="27"/>
      <c r="I8" s="172" t="s">
        <v>27</v>
      </c>
      <c r="J8" s="172"/>
      <c r="K8" s="172"/>
      <c r="L8" s="27"/>
      <c r="M8" s="172" t="s">
        <v>28</v>
      </c>
      <c r="N8" s="172"/>
      <c r="O8" s="172"/>
      <c r="P8" s="27"/>
      <c r="Q8" s="172" t="s">
        <v>29</v>
      </c>
      <c r="R8" s="172"/>
      <c r="S8" s="172"/>
      <c r="T8" s="172"/>
      <c r="U8" s="172"/>
      <c r="V8" s="27"/>
      <c r="W8" s="55"/>
      <c r="X8" s="55"/>
      <c r="Y8" s="55"/>
      <c r="Z8" s="55"/>
      <c r="AA8" s="55"/>
      <c r="AB8" s="27"/>
      <c r="AC8" s="172" t="s">
        <v>27</v>
      </c>
      <c r="AD8" s="172"/>
      <c r="AE8" s="172"/>
      <c r="AF8" s="172"/>
      <c r="AG8" s="172"/>
      <c r="AH8" s="27"/>
      <c r="AI8" s="172" t="s">
        <v>28</v>
      </c>
      <c r="AJ8" s="172"/>
      <c r="AK8" s="172"/>
      <c r="AL8" s="27"/>
      <c r="AM8" s="172" t="s">
        <v>29</v>
      </c>
      <c r="AN8" s="172"/>
      <c r="AO8" s="172"/>
      <c r="AP8" s="27"/>
      <c r="AQ8" s="55"/>
      <c r="AR8" s="55"/>
      <c r="AS8" s="55"/>
      <c r="AT8" s="27"/>
      <c r="AU8" s="27"/>
      <c r="AV8" s="27"/>
      <c r="AW8" s="27"/>
    </row>
    <row r="9" spans="1:49" s="26" customFormat="1" ht="27" customHeight="1">
      <c r="A9" s="181" t="s">
        <v>30</v>
      </c>
      <c r="B9" s="181"/>
      <c r="C9" s="181"/>
      <c r="D9" s="181"/>
      <c r="E9" s="181"/>
      <c r="F9" s="181"/>
      <c r="G9" s="181"/>
      <c r="H9" s="27"/>
      <c r="I9" s="182">
        <v>606007989</v>
      </c>
      <c r="J9" s="182"/>
      <c r="K9" s="182"/>
      <c r="L9" s="27"/>
      <c r="M9" s="182">
        <v>1949</v>
      </c>
      <c r="N9" s="182"/>
      <c r="O9" s="182"/>
      <c r="P9" s="27"/>
      <c r="Q9" s="181" t="s">
        <v>31</v>
      </c>
      <c r="R9" s="181"/>
      <c r="S9" s="181"/>
      <c r="T9" s="181"/>
      <c r="U9" s="181"/>
      <c r="V9" s="27"/>
      <c r="W9" s="56"/>
      <c r="X9" s="56"/>
      <c r="Y9" s="56"/>
      <c r="Z9" s="56"/>
      <c r="AA9" s="56"/>
      <c r="AB9" s="27"/>
      <c r="AC9" s="182">
        <v>606007989</v>
      </c>
      <c r="AD9" s="182"/>
      <c r="AE9" s="182"/>
      <c r="AF9" s="182"/>
      <c r="AG9" s="182"/>
      <c r="AH9" s="27"/>
      <c r="AI9" s="182">
        <v>1949</v>
      </c>
      <c r="AJ9" s="182"/>
      <c r="AK9" s="182"/>
      <c r="AL9" s="27"/>
      <c r="AM9" s="181" t="s">
        <v>31</v>
      </c>
      <c r="AN9" s="181"/>
      <c r="AO9" s="181"/>
      <c r="AP9" s="27"/>
      <c r="AQ9" s="56"/>
      <c r="AR9" s="56"/>
      <c r="AS9" s="56"/>
      <c r="AT9" s="27"/>
      <c r="AU9" s="27"/>
      <c r="AV9" s="27"/>
      <c r="AW9" s="27"/>
    </row>
    <row r="10" spans="1:49" s="26" customFormat="1" ht="27" customHeight="1">
      <c r="A10" s="52"/>
      <c r="B10" s="52"/>
      <c r="C10" s="52"/>
      <c r="D10" s="52"/>
      <c r="E10" s="52"/>
      <c r="F10" s="52"/>
      <c r="G10" s="52"/>
      <c r="H10" s="27"/>
      <c r="I10" s="53"/>
      <c r="J10" s="53"/>
      <c r="K10" s="53"/>
      <c r="L10" s="27"/>
      <c r="M10" s="53"/>
      <c r="N10" s="53"/>
      <c r="O10" s="53"/>
      <c r="P10" s="27"/>
      <c r="Q10" s="52"/>
      <c r="R10" s="52"/>
      <c r="S10" s="52"/>
      <c r="T10" s="52"/>
      <c r="U10" s="52"/>
      <c r="V10" s="27"/>
      <c r="W10" s="54"/>
      <c r="X10" s="54"/>
      <c r="Y10" s="54"/>
      <c r="Z10" s="54"/>
      <c r="AA10" s="54"/>
      <c r="AB10" s="27"/>
      <c r="AC10" s="53"/>
      <c r="AD10" s="53"/>
      <c r="AE10" s="53"/>
      <c r="AF10" s="53"/>
      <c r="AG10" s="53"/>
      <c r="AH10" s="27"/>
      <c r="AI10" s="53"/>
      <c r="AJ10" s="53"/>
      <c r="AK10" s="53"/>
      <c r="AL10" s="27"/>
      <c r="AM10" s="52"/>
      <c r="AN10" s="52"/>
      <c r="AO10" s="52"/>
      <c r="AP10" s="27"/>
      <c r="AQ10" s="54"/>
      <c r="AR10" s="54"/>
      <c r="AS10" s="54"/>
      <c r="AT10" s="27"/>
      <c r="AU10" s="27"/>
      <c r="AV10" s="27"/>
      <c r="AW10" s="27"/>
    </row>
    <row r="11" spans="1:49" s="26" customFormat="1" ht="27" customHeight="1">
      <c r="A11" s="52"/>
      <c r="B11" s="52"/>
      <c r="C11" s="52"/>
      <c r="D11" s="52"/>
      <c r="E11" s="52"/>
      <c r="F11" s="52"/>
      <c r="G11" s="52"/>
      <c r="H11" s="27"/>
      <c r="I11" s="53"/>
      <c r="J11" s="53"/>
      <c r="K11" s="53"/>
      <c r="L11" s="27"/>
      <c r="M11" s="53"/>
      <c r="N11" s="53"/>
      <c r="O11" s="53"/>
      <c r="P11" s="27"/>
      <c r="Q11" s="52"/>
      <c r="R11" s="52"/>
      <c r="S11" s="52"/>
      <c r="T11" s="52"/>
      <c r="U11" s="52"/>
      <c r="V11" s="27"/>
      <c r="W11" s="54"/>
      <c r="X11" s="54"/>
      <c r="Y11" s="54"/>
      <c r="Z11" s="54"/>
      <c r="AA11" s="54"/>
      <c r="AB11" s="27"/>
      <c r="AC11" s="53"/>
      <c r="AD11" s="53"/>
      <c r="AE11" s="53"/>
      <c r="AF11" s="53"/>
      <c r="AG11" s="53"/>
      <c r="AH11" s="27"/>
      <c r="AI11" s="53"/>
      <c r="AJ11" s="53"/>
      <c r="AK11" s="53"/>
      <c r="AL11" s="27"/>
      <c r="AM11" s="52"/>
      <c r="AN11" s="52"/>
      <c r="AO11" s="52"/>
      <c r="AP11" s="27"/>
      <c r="AQ11" s="54"/>
      <c r="AR11" s="54"/>
      <c r="AS11" s="54"/>
      <c r="AT11" s="27"/>
      <c r="AU11" s="27"/>
      <c r="AV11" s="27"/>
      <c r="AW11" s="27"/>
    </row>
    <row r="12" spans="1:49" s="26" customFormat="1" ht="27" customHeight="1">
      <c r="A12" s="171" t="s">
        <v>32</v>
      </c>
      <c r="B12" s="171"/>
      <c r="C12" s="171"/>
      <c r="D12" s="171"/>
      <c r="E12" s="171"/>
      <c r="F12" s="171"/>
      <c r="G12" s="171"/>
      <c r="H12" s="171"/>
      <c r="I12" s="171"/>
      <c r="J12" s="171"/>
      <c r="K12" s="171"/>
      <c r="L12" s="171"/>
      <c r="M12" s="171"/>
      <c r="N12" s="171"/>
      <c r="O12" s="171"/>
      <c r="P12" s="171"/>
      <c r="Q12" s="171"/>
      <c r="R12" s="171"/>
      <c r="S12" s="171"/>
      <c r="T12" s="171"/>
      <c r="U12" s="171"/>
      <c r="V12" s="171"/>
      <c r="W12" s="171"/>
      <c r="X12" s="171"/>
      <c r="Y12" s="171"/>
      <c r="Z12" s="171"/>
      <c r="AA12" s="171"/>
      <c r="AB12" s="171"/>
      <c r="AC12" s="171"/>
      <c r="AD12" s="171"/>
      <c r="AE12" s="171"/>
      <c r="AF12" s="171"/>
      <c r="AG12" s="171"/>
      <c r="AH12" s="171"/>
      <c r="AI12" s="171"/>
      <c r="AJ12" s="171"/>
      <c r="AK12" s="171"/>
      <c r="AL12" s="171"/>
      <c r="AM12" s="171"/>
      <c r="AN12" s="171"/>
      <c r="AO12" s="171"/>
      <c r="AP12" s="171"/>
      <c r="AQ12" s="171"/>
      <c r="AR12" s="171"/>
      <c r="AS12" s="171"/>
      <c r="AT12" s="171"/>
      <c r="AU12" s="171"/>
      <c r="AV12" s="171"/>
      <c r="AW12" s="171"/>
    </row>
    <row r="13" spans="1:49" s="26" customFormat="1" ht="27" customHeight="1">
      <c r="A13" s="27"/>
      <c r="B13" s="27"/>
      <c r="C13" s="183" t="s">
        <v>7</v>
      </c>
      <c r="D13" s="183"/>
      <c r="E13" s="183"/>
      <c r="F13" s="183"/>
      <c r="G13" s="183"/>
      <c r="H13" s="183"/>
      <c r="I13" s="183"/>
      <c r="J13" s="183"/>
      <c r="K13" s="183"/>
      <c r="L13" s="183"/>
      <c r="M13" s="183"/>
      <c r="N13" s="183"/>
      <c r="O13" s="183"/>
      <c r="P13" s="183"/>
      <c r="Q13" s="183"/>
      <c r="R13" s="183"/>
      <c r="S13" s="183"/>
      <c r="T13" s="183"/>
      <c r="U13" s="183"/>
      <c r="V13" s="183"/>
      <c r="W13" s="183"/>
      <c r="X13" s="27"/>
      <c r="Y13" s="183" t="s">
        <v>9</v>
      </c>
      <c r="Z13" s="183"/>
      <c r="AA13" s="183"/>
      <c r="AB13" s="183"/>
      <c r="AC13" s="183"/>
      <c r="AD13" s="183"/>
      <c r="AE13" s="183"/>
      <c r="AF13" s="183"/>
      <c r="AG13" s="183"/>
      <c r="AH13" s="183"/>
      <c r="AI13" s="183"/>
      <c r="AJ13" s="183"/>
      <c r="AK13" s="183"/>
      <c r="AL13" s="183"/>
      <c r="AM13" s="183"/>
      <c r="AN13" s="183"/>
      <c r="AO13" s="183"/>
      <c r="AP13" s="183"/>
      <c r="AQ13" s="183"/>
      <c r="AR13" s="183"/>
      <c r="AS13" s="183"/>
      <c r="AT13" s="183"/>
      <c r="AU13" s="183"/>
      <c r="AV13" s="183"/>
      <c r="AW13" s="27"/>
    </row>
    <row r="14" spans="1:49" s="26" customFormat="1" ht="27" customHeight="1">
      <c r="A14" s="3" t="s">
        <v>26</v>
      </c>
      <c r="B14" s="27"/>
      <c r="C14" s="58" t="s">
        <v>33</v>
      </c>
      <c r="D14" s="59"/>
      <c r="E14" s="58" t="s">
        <v>34</v>
      </c>
      <c r="F14" s="59"/>
      <c r="G14" s="55"/>
      <c r="H14" s="55"/>
      <c r="I14" s="55"/>
      <c r="J14" s="59"/>
      <c r="K14" s="184" t="s">
        <v>35</v>
      </c>
      <c r="L14" s="184"/>
      <c r="M14" s="184"/>
      <c r="N14" s="59"/>
      <c r="O14" s="184" t="s">
        <v>28</v>
      </c>
      <c r="P14" s="184"/>
      <c r="Q14" s="184"/>
      <c r="R14" s="59"/>
      <c r="S14" s="184" t="s">
        <v>29</v>
      </c>
      <c r="T14" s="184"/>
      <c r="U14" s="184"/>
      <c r="V14" s="184"/>
      <c r="W14" s="184"/>
      <c r="X14" s="27"/>
      <c r="Y14" s="184" t="s">
        <v>33</v>
      </c>
      <c r="Z14" s="184"/>
      <c r="AA14" s="184"/>
      <c r="AB14" s="184"/>
      <c r="AC14" s="184"/>
      <c r="AD14" s="59"/>
      <c r="AE14" s="184" t="s">
        <v>34</v>
      </c>
      <c r="AF14" s="184"/>
      <c r="AG14" s="184"/>
      <c r="AH14" s="184"/>
      <c r="AI14" s="184"/>
      <c r="AJ14" s="59"/>
      <c r="AK14" s="55"/>
      <c r="AL14" s="55"/>
      <c r="AM14" s="55"/>
      <c r="AN14" s="59"/>
      <c r="AO14" s="184" t="s">
        <v>35</v>
      </c>
      <c r="AP14" s="184"/>
      <c r="AQ14" s="184"/>
      <c r="AR14" s="59"/>
      <c r="AS14" s="184" t="s">
        <v>28</v>
      </c>
      <c r="AT14" s="184"/>
      <c r="AU14" s="59"/>
      <c r="AV14" s="58" t="s">
        <v>29</v>
      </c>
      <c r="AW14" s="27"/>
    </row>
    <row r="15" spans="1:49" s="26" customFormat="1" ht="27" customHeight="1">
      <c r="A15" s="51" t="s">
        <v>36</v>
      </c>
      <c r="B15" s="27"/>
      <c r="C15" s="51" t="s">
        <v>37</v>
      </c>
      <c r="D15" s="27"/>
      <c r="E15" s="51" t="s">
        <v>38</v>
      </c>
      <c r="F15" s="27"/>
      <c r="G15" s="57"/>
      <c r="H15" s="57"/>
      <c r="I15" s="57"/>
      <c r="J15" s="27"/>
      <c r="K15" s="182">
        <v>606007989</v>
      </c>
      <c r="L15" s="182"/>
      <c r="M15" s="182"/>
      <c r="N15" s="27"/>
      <c r="O15" s="182">
        <v>1996</v>
      </c>
      <c r="P15" s="182"/>
      <c r="Q15" s="182"/>
      <c r="R15" s="27"/>
      <c r="S15" s="181" t="s">
        <v>39</v>
      </c>
      <c r="T15" s="181"/>
      <c r="U15" s="181"/>
      <c r="V15" s="181"/>
      <c r="W15" s="181"/>
      <c r="X15" s="27"/>
      <c r="Y15" s="181" t="s">
        <v>37</v>
      </c>
      <c r="Z15" s="181"/>
      <c r="AA15" s="181"/>
      <c r="AB15" s="181"/>
      <c r="AC15" s="181"/>
      <c r="AD15" s="27"/>
      <c r="AE15" s="181" t="s">
        <v>38</v>
      </c>
      <c r="AF15" s="181"/>
      <c r="AG15" s="181"/>
      <c r="AH15" s="181"/>
      <c r="AI15" s="181"/>
      <c r="AJ15" s="27"/>
      <c r="AK15" s="57"/>
      <c r="AL15" s="57"/>
      <c r="AM15" s="57"/>
      <c r="AN15" s="27"/>
      <c r="AO15" s="182">
        <v>606007989</v>
      </c>
      <c r="AP15" s="182"/>
      <c r="AQ15" s="182"/>
      <c r="AR15" s="27"/>
      <c r="AS15" s="182">
        <v>1996</v>
      </c>
      <c r="AT15" s="182"/>
      <c r="AU15" s="27"/>
      <c r="AV15" s="51" t="s">
        <v>39</v>
      </c>
      <c r="AW15" s="27"/>
    </row>
    <row r="16" spans="1:49" s="26" customFormat="1"/>
    <row r="17" s="26" customFormat="1"/>
    <row r="18" s="26" customFormat="1"/>
    <row r="19" s="26" customFormat="1"/>
    <row r="20" s="26" customFormat="1"/>
  </sheetData>
  <mergeCells count="37">
    <mergeCell ref="AE15:AI15"/>
    <mergeCell ref="AO15:AQ15"/>
    <mergeCell ref="AS15:AT15"/>
    <mergeCell ref="K15:M15"/>
    <mergeCell ref="O15:Q15"/>
    <mergeCell ref="S15:W15"/>
    <mergeCell ref="Y15:AC15"/>
    <mergeCell ref="A12:AW12"/>
    <mergeCell ref="C13:W13"/>
    <mergeCell ref="Y13:AV13"/>
    <mergeCell ref="K14:M14"/>
    <mergeCell ref="O14:Q14"/>
    <mergeCell ref="S14:W14"/>
    <mergeCell ref="Y14:AC14"/>
    <mergeCell ref="AE14:AI14"/>
    <mergeCell ref="AO14:AQ14"/>
    <mergeCell ref="AS14:AT14"/>
    <mergeCell ref="AC8:AG8"/>
    <mergeCell ref="AI8:AK8"/>
    <mergeCell ref="AM8:AO8"/>
    <mergeCell ref="A9:G9"/>
    <mergeCell ref="I9:K9"/>
    <mergeCell ref="M9:O9"/>
    <mergeCell ref="Q9:U9"/>
    <mergeCell ref="AC9:AG9"/>
    <mergeCell ref="AI9:AK9"/>
    <mergeCell ref="AM9:AO9"/>
    <mergeCell ref="A8:G8"/>
    <mergeCell ref="I8:K8"/>
    <mergeCell ref="M8:O8"/>
    <mergeCell ref="Q8:U8"/>
    <mergeCell ref="A1:AW1"/>
    <mergeCell ref="A2:AW2"/>
    <mergeCell ref="A3:AW3"/>
    <mergeCell ref="A5:AW5"/>
    <mergeCell ref="I6:AA6"/>
    <mergeCell ref="AC6:AS6"/>
  </mergeCells>
  <pageMargins left="0.39" right="0.39" top="0.39" bottom="0.39" header="0" footer="0"/>
  <pageSetup scale="63" fitToHeight="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AE31"/>
  <sheetViews>
    <sheetView rightToLeft="1" view="pageBreakPreview" zoomScale="70" zoomScaleNormal="85" zoomScaleSheetLayoutView="70" workbookViewId="0">
      <selection activeCell="A23" sqref="A23:B23"/>
    </sheetView>
  </sheetViews>
  <sheetFormatPr defaultRowHeight="12.75"/>
  <cols>
    <col min="1" max="1" width="5.140625" customWidth="1"/>
    <col min="2" max="2" width="40.7109375" customWidth="1"/>
    <col min="3" max="3" width="1.140625" customWidth="1"/>
    <col min="4" max="4" width="2.5703125" customWidth="1"/>
    <col min="5" max="5" width="10.42578125" customWidth="1"/>
    <col min="6" max="6" width="1.28515625" customWidth="1"/>
    <col min="7" max="7" width="20.5703125" bestFit="1" customWidth="1"/>
    <col min="8" max="8" width="1.28515625" customWidth="1"/>
    <col min="9" max="9" width="19.85546875" bestFit="1" customWidth="1"/>
    <col min="10" max="10" width="1.28515625" customWidth="1"/>
    <col min="11" max="11" width="13" customWidth="1"/>
    <col min="12" max="12" width="1.28515625" customWidth="1"/>
    <col min="13" max="13" width="19" bestFit="1" customWidth="1"/>
    <col min="14" max="14" width="1.28515625" customWidth="1"/>
    <col min="15" max="15" width="13" customWidth="1"/>
    <col min="16" max="16" width="1.28515625" customWidth="1"/>
    <col min="17" max="17" width="18.7109375" bestFit="1" customWidth="1"/>
    <col min="18" max="18" width="1.28515625" customWidth="1"/>
    <col min="19" max="19" width="15.5703125" customWidth="1"/>
    <col min="20" max="20" width="1.28515625" customWidth="1"/>
    <col min="21" max="21" width="23.28515625" bestFit="1" customWidth="1"/>
    <col min="22" max="22" width="1.28515625" customWidth="1"/>
    <col min="23" max="23" width="20.85546875" bestFit="1" customWidth="1"/>
    <col min="24" max="24" width="1.28515625" customWidth="1"/>
    <col min="25" max="25" width="19.7109375" bestFit="1" customWidth="1"/>
    <col min="26" max="26" width="1.28515625" customWidth="1"/>
    <col min="27" max="27" width="19.28515625" bestFit="1" customWidth="1"/>
    <col min="28" max="28" width="0.28515625" customWidth="1"/>
    <col min="31" max="31" width="24" bestFit="1" customWidth="1"/>
  </cols>
  <sheetData>
    <row r="1" spans="1:31" ht="29.1" customHeight="1">
      <c r="A1" s="168" t="s">
        <v>0</v>
      </c>
      <c r="B1" s="168"/>
      <c r="C1" s="168"/>
      <c r="D1" s="168"/>
      <c r="E1" s="168"/>
      <c r="F1" s="168"/>
      <c r="G1" s="168"/>
      <c r="H1" s="168"/>
      <c r="I1" s="168"/>
      <c r="J1" s="168"/>
      <c r="K1" s="168"/>
      <c r="L1" s="168"/>
      <c r="M1" s="168"/>
      <c r="N1" s="168"/>
      <c r="O1" s="168"/>
      <c r="P1" s="168"/>
      <c r="Q1" s="168"/>
      <c r="R1" s="168"/>
      <c r="S1" s="168"/>
      <c r="T1" s="168"/>
      <c r="U1" s="168"/>
      <c r="V1" s="168"/>
      <c r="W1" s="168"/>
      <c r="X1" s="168"/>
      <c r="Y1" s="168"/>
      <c r="Z1" s="168"/>
      <c r="AA1" s="168"/>
    </row>
    <row r="2" spans="1:31" ht="21.75" customHeight="1">
      <c r="A2" s="168" t="s">
        <v>1</v>
      </c>
      <c r="B2" s="168"/>
      <c r="C2" s="168"/>
      <c r="D2" s="168"/>
      <c r="E2" s="168"/>
      <c r="F2" s="168"/>
      <c r="G2" s="168"/>
      <c r="H2" s="168"/>
      <c r="I2" s="168"/>
      <c r="J2" s="168"/>
      <c r="K2" s="168"/>
      <c r="L2" s="168"/>
      <c r="M2" s="168"/>
      <c r="N2" s="168"/>
      <c r="O2" s="168"/>
      <c r="P2" s="168"/>
      <c r="Q2" s="168"/>
      <c r="R2" s="168"/>
      <c r="S2" s="168"/>
      <c r="T2" s="168"/>
      <c r="U2" s="168"/>
      <c r="V2" s="168"/>
      <c r="W2" s="168"/>
      <c r="X2" s="168"/>
      <c r="Y2" s="168"/>
      <c r="Z2" s="168"/>
      <c r="AA2" s="168"/>
    </row>
    <row r="3" spans="1:31" ht="21.75" customHeight="1">
      <c r="A3" s="168" t="s">
        <v>2</v>
      </c>
      <c r="B3" s="168"/>
      <c r="C3" s="168"/>
      <c r="D3" s="168"/>
      <c r="E3" s="168"/>
      <c r="F3" s="168"/>
      <c r="G3" s="168"/>
      <c r="H3" s="168"/>
      <c r="I3" s="168"/>
      <c r="J3" s="168"/>
      <c r="K3" s="168"/>
      <c r="L3" s="168"/>
      <c r="M3" s="168"/>
      <c r="N3" s="168"/>
      <c r="O3" s="168"/>
      <c r="P3" s="168"/>
      <c r="Q3" s="168"/>
      <c r="R3" s="168"/>
      <c r="S3" s="168"/>
      <c r="T3" s="168"/>
      <c r="U3" s="168"/>
      <c r="V3" s="168"/>
      <c r="W3" s="168"/>
      <c r="X3" s="168"/>
      <c r="Y3" s="168"/>
      <c r="Z3" s="168"/>
      <c r="AA3" s="168"/>
    </row>
    <row r="4" spans="1:31" ht="14.45" customHeight="1"/>
    <row r="5" spans="1:31" ht="14.45" customHeight="1"/>
    <row r="6" spans="1:31" ht="14.45" customHeight="1">
      <c r="AD6" s="219"/>
      <c r="AE6" s="219"/>
    </row>
    <row r="7" spans="1:31" ht="21" customHeight="1">
      <c r="A7" s="2" t="s">
        <v>40</v>
      </c>
      <c r="B7" s="171" t="s">
        <v>41</v>
      </c>
      <c r="C7" s="171"/>
      <c r="D7" s="171"/>
      <c r="E7" s="171"/>
      <c r="F7" s="171"/>
      <c r="G7" s="171"/>
      <c r="H7" s="171"/>
      <c r="I7" s="171"/>
      <c r="J7" s="171"/>
      <c r="K7" s="171"/>
      <c r="L7" s="171"/>
      <c r="M7" s="171"/>
      <c r="N7" s="171"/>
      <c r="O7" s="171"/>
      <c r="P7" s="171"/>
      <c r="Q7" s="171"/>
      <c r="R7" s="171"/>
      <c r="S7" s="171"/>
      <c r="T7" s="171"/>
      <c r="U7" s="171"/>
      <c r="V7" s="171"/>
      <c r="W7" s="171"/>
      <c r="X7" s="171"/>
      <c r="Y7" s="171"/>
      <c r="Z7" s="171"/>
      <c r="AA7" s="171"/>
      <c r="AD7" s="219"/>
      <c r="AE7" s="219"/>
    </row>
    <row r="8" spans="1:31" s="26" customFormat="1" ht="21" customHeight="1">
      <c r="D8" s="27"/>
      <c r="E8" s="172" t="s">
        <v>7</v>
      </c>
      <c r="F8" s="172"/>
      <c r="G8" s="172"/>
      <c r="H8" s="172"/>
      <c r="I8" s="172"/>
      <c r="J8" s="27"/>
      <c r="K8" s="172" t="s">
        <v>8</v>
      </c>
      <c r="L8" s="172"/>
      <c r="M8" s="172"/>
      <c r="N8" s="172"/>
      <c r="O8" s="172"/>
      <c r="P8" s="172"/>
      <c r="Q8" s="172"/>
      <c r="R8" s="27"/>
      <c r="S8" s="172" t="s">
        <v>9</v>
      </c>
      <c r="T8" s="172"/>
      <c r="U8" s="172"/>
      <c r="V8" s="172"/>
      <c r="W8" s="172"/>
      <c r="X8" s="172"/>
      <c r="Y8" s="172"/>
      <c r="Z8" s="172"/>
      <c r="AA8" s="172"/>
      <c r="AD8" s="220"/>
      <c r="AE8" s="221">
        <f>سهام!AF9</f>
        <v>163101757853861</v>
      </c>
    </row>
    <row r="9" spans="1:31" s="26" customFormat="1" ht="21" customHeight="1">
      <c r="D9" s="27"/>
      <c r="E9" s="28"/>
      <c r="F9" s="28"/>
      <c r="G9" s="28"/>
      <c r="H9" s="28"/>
      <c r="I9" s="28"/>
      <c r="J9" s="27"/>
      <c r="K9" s="173" t="s">
        <v>42</v>
      </c>
      <c r="L9" s="173"/>
      <c r="M9" s="173"/>
      <c r="N9" s="28"/>
      <c r="O9" s="173" t="s">
        <v>43</v>
      </c>
      <c r="P9" s="173"/>
      <c r="Q9" s="173"/>
      <c r="R9" s="27"/>
      <c r="S9" s="28"/>
      <c r="T9" s="28"/>
      <c r="U9" s="28"/>
      <c r="V9" s="28"/>
      <c r="W9" s="28"/>
      <c r="X9" s="28"/>
      <c r="Y9" s="28"/>
      <c r="Z9" s="28"/>
      <c r="AA9" s="43"/>
      <c r="AD9" s="220"/>
      <c r="AE9" s="220"/>
    </row>
    <row r="10" spans="1:31" s="26" customFormat="1" ht="21" customHeight="1">
      <c r="A10" s="172" t="s">
        <v>44</v>
      </c>
      <c r="B10" s="172"/>
      <c r="D10" s="172" t="s">
        <v>45</v>
      </c>
      <c r="E10" s="172"/>
      <c r="F10" s="27"/>
      <c r="G10" s="3" t="s">
        <v>14</v>
      </c>
      <c r="H10" s="27"/>
      <c r="I10" s="3" t="s">
        <v>15</v>
      </c>
      <c r="J10" s="27"/>
      <c r="K10" s="5" t="s">
        <v>13</v>
      </c>
      <c r="L10" s="28"/>
      <c r="M10" s="5" t="s">
        <v>14</v>
      </c>
      <c r="N10" s="27"/>
      <c r="O10" s="5" t="s">
        <v>13</v>
      </c>
      <c r="P10" s="28"/>
      <c r="Q10" s="5" t="s">
        <v>16</v>
      </c>
      <c r="R10" s="27"/>
      <c r="S10" s="3" t="s">
        <v>13</v>
      </c>
      <c r="T10" s="27"/>
      <c r="U10" s="3" t="s">
        <v>46</v>
      </c>
      <c r="V10" s="27"/>
      <c r="W10" s="3" t="s">
        <v>14</v>
      </c>
      <c r="X10" s="27"/>
      <c r="Y10" s="3" t="s">
        <v>15</v>
      </c>
      <c r="Z10" s="27"/>
      <c r="AA10" s="3" t="s">
        <v>18</v>
      </c>
      <c r="AD10" s="220"/>
      <c r="AE10" s="220"/>
    </row>
    <row r="11" spans="1:31" s="26" customFormat="1" ht="21.75" customHeight="1">
      <c r="A11" s="174" t="s">
        <v>47</v>
      </c>
      <c r="B11" s="174"/>
      <c r="D11" s="182">
        <v>3340000</v>
      </c>
      <c r="E11" s="182"/>
      <c r="F11" s="27"/>
      <c r="G11" s="29">
        <v>70313319261</v>
      </c>
      <c r="H11" s="27"/>
      <c r="I11" s="29">
        <v>136125190300</v>
      </c>
      <c r="J11" s="27"/>
      <c r="K11" s="29">
        <v>0</v>
      </c>
      <c r="L11" s="27"/>
      <c r="M11" s="29">
        <v>0</v>
      </c>
      <c r="N11" s="27"/>
      <c r="O11" s="29">
        <v>0</v>
      </c>
      <c r="P11" s="27"/>
      <c r="Q11" s="29">
        <v>0</v>
      </c>
      <c r="R11" s="27"/>
      <c r="S11" s="29">
        <v>3340000</v>
      </c>
      <c r="T11" s="27"/>
      <c r="U11" s="29">
        <v>50912</v>
      </c>
      <c r="V11" s="27"/>
      <c r="W11" s="29">
        <v>70313319261</v>
      </c>
      <c r="X11" s="27"/>
      <c r="Y11" s="29">
        <v>169654974016</v>
      </c>
      <c r="Z11" s="27"/>
      <c r="AA11" s="48">
        <f>Y11/$AE$8</f>
        <v>1.0401786973259397E-3</v>
      </c>
      <c r="AD11" s="220"/>
      <c r="AE11" s="220"/>
    </row>
    <row r="12" spans="1:31" s="26" customFormat="1" ht="21.75" customHeight="1">
      <c r="A12" s="176" t="s">
        <v>48</v>
      </c>
      <c r="B12" s="176"/>
      <c r="D12" s="185">
        <v>74206783</v>
      </c>
      <c r="E12" s="185"/>
      <c r="F12" s="27"/>
      <c r="G12" s="31">
        <v>1073917747710</v>
      </c>
      <c r="H12" s="27"/>
      <c r="I12" s="31">
        <v>1407675959068.1201</v>
      </c>
      <c r="J12" s="27"/>
      <c r="K12" s="31">
        <v>151644121</v>
      </c>
      <c r="L12" s="27"/>
      <c r="M12" s="31">
        <v>2899917495004.5898</v>
      </c>
      <c r="N12" s="27"/>
      <c r="O12" s="31">
        <v>0</v>
      </c>
      <c r="P12" s="27"/>
      <c r="Q12" s="31">
        <v>0</v>
      </c>
      <c r="R12" s="27"/>
      <c r="S12" s="31">
        <v>225850904</v>
      </c>
      <c r="T12" s="27"/>
      <c r="U12" s="31">
        <v>19494.169999999998</v>
      </c>
      <c r="V12" s="27"/>
      <c r="W12" s="31">
        <v>3973835247771</v>
      </c>
      <c r="X12" s="27"/>
      <c r="Y12" s="31">
        <v>4402775917229.6797</v>
      </c>
      <c r="Z12" s="27"/>
      <c r="AA12" s="48">
        <f t="shared" ref="AA12:AA21" si="0">Y12/$AE$8</f>
        <v>2.6994043320946681E-2</v>
      </c>
    </row>
    <row r="13" spans="1:31" s="26" customFormat="1" ht="21.75" customHeight="1">
      <c r="A13" s="176" t="s">
        <v>49</v>
      </c>
      <c r="B13" s="176"/>
      <c r="D13" s="185">
        <v>13878565</v>
      </c>
      <c r="E13" s="185"/>
      <c r="F13" s="27"/>
      <c r="G13" s="31">
        <v>155862345465</v>
      </c>
      <c r="H13" s="27"/>
      <c r="I13" s="31">
        <v>139449554750.336</v>
      </c>
      <c r="J13" s="27"/>
      <c r="K13" s="31">
        <v>0</v>
      </c>
      <c r="L13" s="27"/>
      <c r="M13" s="31">
        <v>0</v>
      </c>
      <c r="N13" s="27"/>
      <c r="O13" s="31">
        <v>-3878565</v>
      </c>
      <c r="P13" s="27"/>
      <c r="Q13" s="31">
        <v>46295598354</v>
      </c>
      <c r="R13" s="27"/>
      <c r="S13" s="31">
        <v>10000000</v>
      </c>
      <c r="T13" s="27"/>
      <c r="U13" s="31">
        <v>12566</v>
      </c>
      <c r="V13" s="27"/>
      <c r="W13" s="31">
        <v>112304366815</v>
      </c>
      <c r="X13" s="27"/>
      <c r="Y13" s="31">
        <v>125370982000</v>
      </c>
      <c r="Z13" s="27"/>
      <c r="AA13" s="48">
        <f t="shared" si="0"/>
        <v>7.686672642261297E-4</v>
      </c>
    </row>
    <row r="14" spans="1:31" s="26" customFormat="1" ht="21.75" customHeight="1">
      <c r="A14" s="176" t="s">
        <v>50</v>
      </c>
      <c r="B14" s="176"/>
      <c r="D14" s="185">
        <v>10828676</v>
      </c>
      <c r="E14" s="185"/>
      <c r="F14" s="27"/>
      <c r="G14" s="31">
        <v>547102638143</v>
      </c>
      <c r="H14" s="27"/>
      <c r="I14" s="31">
        <v>749840388869.91504</v>
      </c>
      <c r="J14" s="27"/>
      <c r="K14" s="31">
        <v>0</v>
      </c>
      <c r="L14" s="27"/>
      <c r="M14" s="31">
        <v>0</v>
      </c>
      <c r="N14" s="27"/>
      <c r="O14" s="31">
        <v>0</v>
      </c>
      <c r="P14" s="27"/>
      <c r="Q14" s="31">
        <v>0</v>
      </c>
      <c r="R14" s="27"/>
      <c r="S14" s="31">
        <v>10828676</v>
      </c>
      <c r="T14" s="27"/>
      <c r="U14" s="31">
        <v>78287</v>
      </c>
      <c r="V14" s="27"/>
      <c r="W14" s="31">
        <v>547102638143</v>
      </c>
      <c r="X14" s="27"/>
      <c r="Y14" s="31">
        <v>846727264542.38599</v>
      </c>
      <c r="Z14" s="27"/>
      <c r="AA14" s="48">
        <f t="shared" si="0"/>
        <v>5.1914048976777595E-3</v>
      </c>
    </row>
    <row r="15" spans="1:31" s="26" customFormat="1" ht="21.75" customHeight="1">
      <c r="A15" s="176" t="s">
        <v>51</v>
      </c>
      <c r="B15" s="176"/>
      <c r="D15" s="185">
        <v>68460724</v>
      </c>
      <c r="E15" s="185"/>
      <c r="F15" s="27"/>
      <c r="G15" s="31">
        <v>1354965695059</v>
      </c>
      <c r="H15" s="27"/>
      <c r="I15" s="31">
        <v>1574758493151.54</v>
      </c>
      <c r="J15" s="27"/>
      <c r="K15" s="31">
        <v>30000000</v>
      </c>
      <c r="L15" s="27"/>
      <c r="M15" s="31">
        <v>686622959931</v>
      </c>
      <c r="N15" s="27"/>
      <c r="O15" s="31">
        <v>0</v>
      </c>
      <c r="P15" s="27"/>
      <c r="Q15" s="31">
        <v>0</v>
      </c>
      <c r="R15" s="27"/>
      <c r="S15" s="31">
        <v>98460724</v>
      </c>
      <c r="T15" s="27"/>
      <c r="U15" s="31">
        <v>25999</v>
      </c>
      <c r="V15" s="27"/>
      <c r="W15" s="31">
        <v>2041588654990</v>
      </c>
      <c r="X15" s="27"/>
      <c r="Y15" s="31">
        <v>2556808506840.0698</v>
      </c>
      <c r="Z15" s="27"/>
      <c r="AA15" s="48">
        <f t="shared" si="0"/>
        <v>1.5676155428876293E-2</v>
      </c>
    </row>
    <row r="16" spans="1:31" s="26" customFormat="1" ht="21.75" customHeight="1">
      <c r="A16" s="176" t="s">
        <v>52</v>
      </c>
      <c r="B16" s="176"/>
      <c r="D16" s="185">
        <v>7001000</v>
      </c>
      <c r="E16" s="185"/>
      <c r="F16" s="27"/>
      <c r="G16" s="31">
        <v>183270168868</v>
      </c>
      <c r="H16" s="27"/>
      <c r="I16" s="31">
        <v>179930964752</v>
      </c>
      <c r="J16" s="27"/>
      <c r="K16" s="31">
        <v>0</v>
      </c>
      <c r="L16" s="27"/>
      <c r="M16" s="31">
        <v>0</v>
      </c>
      <c r="N16" s="27"/>
      <c r="O16" s="31">
        <v>0</v>
      </c>
      <c r="P16" s="27"/>
      <c r="Q16" s="31">
        <v>0</v>
      </c>
      <c r="R16" s="27"/>
      <c r="S16" s="31">
        <v>7001000</v>
      </c>
      <c r="T16" s="27"/>
      <c r="U16" s="31">
        <v>32210</v>
      </c>
      <c r="V16" s="27"/>
      <c r="W16" s="31">
        <v>183270168868</v>
      </c>
      <c r="X16" s="27"/>
      <c r="Y16" s="31">
        <v>224983554917</v>
      </c>
      <c r="Z16" s="27"/>
      <c r="AA16" s="48">
        <f t="shared" si="0"/>
        <v>1.3794060706481474E-3</v>
      </c>
    </row>
    <row r="17" spans="1:27" s="26" customFormat="1" ht="21.75" customHeight="1">
      <c r="A17" s="176" t="s">
        <v>53</v>
      </c>
      <c r="B17" s="176"/>
      <c r="D17" s="185">
        <v>10850331</v>
      </c>
      <c r="E17" s="185"/>
      <c r="F17" s="27"/>
      <c r="G17" s="31">
        <v>257993710097</v>
      </c>
      <c r="H17" s="27"/>
      <c r="I17" s="31">
        <v>362096221860.75403</v>
      </c>
      <c r="J17" s="27"/>
      <c r="K17" s="31">
        <v>0</v>
      </c>
      <c r="L17" s="27"/>
      <c r="M17" s="31">
        <v>0</v>
      </c>
      <c r="N17" s="27"/>
      <c r="O17" s="31">
        <v>-10850331</v>
      </c>
      <c r="P17" s="27"/>
      <c r="Q17" s="31">
        <v>365975979729</v>
      </c>
      <c r="R17" s="27"/>
      <c r="S17" s="31">
        <v>0</v>
      </c>
      <c r="T17" s="27"/>
      <c r="U17" s="31">
        <v>0</v>
      </c>
      <c r="V17" s="27"/>
      <c r="W17" s="31">
        <v>0</v>
      </c>
      <c r="X17" s="27"/>
      <c r="Y17" s="31">
        <v>0</v>
      </c>
      <c r="Z17" s="27"/>
      <c r="AA17" s="48">
        <f t="shared" si="0"/>
        <v>0</v>
      </c>
    </row>
    <row r="18" spans="1:27" s="26" customFormat="1" ht="21.75" customHeight="1">
      <c r="A18" s="176" t="s">
        <v>54</v>
      </c>
      <c r="B18" s="176"/>
      <c r="D18" s="185">
        <v>93792441</v>
      </c>
      <c r="E18" s="185"/>
      <c r="F18" s="27"/>
      <c r="G18" s="161">
        <v>3128546526263</v>
      </c>
      <c r="H18" s="218"/>
      <c r="I18" s="161">
        <v>3198418806797.25</v>
      </c>
      <c r="J18" s="218"/>
      <c r="K18" s="161">
        <v>19000000</v>
      </c>
      <c r="L18" s="218"/>
      <c r="M18" s="161">
        <v>662680700483</v>
      </c>
      <c r="N18" s="218"/>
      <c r="O18" s="161">
        <v>-11725148</v>
      </c>
      <c r="P18" s="218"/>
      <c r="Q18" s="161">
        <v>395295936162</v>
      </c>
      <c r="R18" s="218"/>
      <c r="S18" s="161">
        <v>101067293</v>
      </c>
      <c r="T18" s="218"/>
      <c r="U18" s="161">
        <v>38500</v>
      </c>
      <c r="V18" s="218"/>
      <c r="W18" s="161">
        <v>3400122456983</v>
      </c>
      <c r="X18" s="218"/>
      <c r="Y18" s="161">
        <v>3886421471563.3999</v>
      </c>
      <c r="Z18" s="27"/>
      <c r="AA18" s="48">
        <f t="shared" si="0"/>
        <v>2.382820101206775E-2</v>
      </c>
    </row>
    <row r="19" spans="1:27" s="26" customFormat="1" ht="21.75" customHeight="1">
      <c r="A19" s="176" t="s">
        <v>55</v>
      </c>
      <c r="B19" s="176"/>
      <c r="D19" s="185">
        <v>200000</v>
      </c>
      <c r="E19" s="185"/>
      <c r="F19" s="27"/>
      <c r="G19" s="161">
        <v>106905971437</v>
      </c>
      <c r="H19" s="218"/>
      <c r="I19" s="161">
        <v>103985068000</v>
      </c>
      <c r="J19" s="218"/>
      <c r="K19" s="161">
        <v>0</v>
      </c>
      <c r="L19" s="218"/>
      <c r="M19" s="161">
        <v>0</v>
      </c>
      <c r="N19" s="218"/>
      <c r="O19" s="161">
        <v>-200000</v>
      </c>
      <c r="P19" s="218"/>
      <c r="Q19" s="161">
        <v>102589747777</v>
      </c>
      <c r="R19" s="218"/>
      <c r="S19" s="161">
        <v>0</v>
      </c>
      <c r="T19" s="218"/>
      <c r="U19" s="161">
        <v>0</v>
      </c>
      <c r="V19" s="218"/>
      <c r="W19" s="161">
        <v>0</v>
      </c>
      <c r="X19" s="218"/>
      <c r="Y19" s="161">
        <v>0</v>
      </c>
      <c r="Z19" s="27"/>
      <c r="AA19" s="48">
        <f t="shared" si="0"/>
        <v>0</v>
      </c>
    </row>
    <row r="20" spans="1:27" s="26" customFormat="1" ht="21.75" customHeight="1">
      <c r="A20" s="176" t="s">
        <v>56</v>
      </c>
      <c r="B20" s="176"/>
      <c r="D20" s="185">
        <v>0</v>
      </c>
      <c r="E20" s="185"/>
      <c r="F20" s="27"/>
      <c r="G20" s="161">
        <v>0</v>
      </c>
      <c r="H20" s="218"/>
      <c r="I20" s="161">
        <v>0</v>
      </c>
      <c r="J20" s="218"/>
      <c r="K20" s="161">
        <v>10000000</v>
      </c>
      <c r="L20" s="218"/>
      <c r="M20" s="161">
        <v>100224500000</v>
      </c>
      <c r="N20" s="218"/>
      <c r="O20" s="161">
        <v>0</v>
      </c>
      <c r="P20" s="218"/>
      <c r="Q20" s="161">
        <v>0</v>
      </c>
      <c r="R20" s="218"/>
      <c r="S20" s="161">
        <v>10000000</v>
      </c>
      <c r="T20" s="218"/>
      <c r="U20" s="161">
        <v>10000</v>
      </c>
      <c r="V20" s="218"/>
      <c r="W20" s="161">
        <v>100224500000</v>
      </c>
      <c r="X20" s="218"/>
      <c r="Y20" s="161">
        <v>99770000000</v>
      </c>
      <c r="Z20" s="27"/>
      <c r="AA20" s="48">
        <f t="shared" si="0"/>
        <v>6.1170401418600168E-4</v>
      </c>
    </row>
    <row r="21" spans="1:27" s="26" customFormat="1" ht="21.75" customHeight="1">
      <c r="A21" s="176" t="s">
        <v>57</v>
      </c>
      <c r="B21" s="176"/>
      <c r="D21" s="185">
        <v>0</v>
      </c>
      <c r="E21" s="185"/>
      <c r="F21" s="27"/>
      <c r="G21" s="161">
        <v>0</v>
      </c>
      <c r="H21" s="218"/>
      <c r="I21" s="161">
        <v>0</v>
      </c>
      <c r="J21" s="218"/>
      <c r="K21" s="161">
        <v>20000000</v>
      </c>
      <c r="L21" s="218"/>
      <c r="M21" s="161">
        <v>200240000000</v>
      </c>
      <c r="N21" s="218"/>
      <c r="O21" s="161">
        <v>0</v>
      </c>
      <c r="P21" s="218"/>
      <c r="Q21" s="161">
        <v>0</v>
      </c>
      <c r="R21" s="218"/>
      <c r="S21" s="161">
        <v>20000000</v>
      </c>
      <c r="T21" s="218"/>
      <c r="U21" s="161">
        <v>10000</v>
      </c>
      <c r="V21" s="218"/>
      <c r="W21" s="161">
        <v>200240000000</v>
      </c>
      <c r="X21" s="218"/>
      <c r="Y21" s="161">
        <v>199760000000</v>
      </c>
      <c r="Z21" s="27"/>
      <c r="AA21" s="48">
        <f t="shared" si="0"/>
        <v>1.2247568795609471E-3</v>
      </c>
    </row>
    <row r="22" spans="1:27" s="26" customFormat="1" ht="21.75" customHeight="1">
      <c r="A22" s="180" t="s">
        <v>58</v>
      </c>
      <c r="B22" s="180"/>
      <c r="D22" s="186">
        <v>0</v>
      </c>
      <c r="E22" s="186"/>
      <c r="F22" s="27"/>
      <c r="G22" s="162">
        <v>0</v>
      </c>
      <c r="H22" s="218"/>
      <c r="I22" s="162">
        <v>0</v>
      </c>
      <c r="J22" s="218"/>
      <c r="K22" s="162">
        <v>10000000</v>
      </c>
      <c r="L22" s="218"/>
      <c r="M22" s="162">
        <v>100224500000</v>
      </c>
      <c r="N22" s="218"/>
      <c r="O22" s="162">
        <v>0</v>
      </c>
      <c r="P22" s="218"/>
      <c r="Q22" s="162">
        <v>0</v>
      </c>
      <c r="R22" s="218"/>
      <c r="S22" s="162">
        <v>10000000</v>
      </c>
      <c r="T22" s="218"/>
      <c r="U22" s="53">
        <v>10000</v>
      </c>
      <c r="V22" s="218"/>
      <c r="W22" s="162">
        <v>100224500000</v>
      </c>
      <c r="X22" s="218"/>
      <c r="Y22" s="162">
        <v>99770000000</v>
      </c>
      <c r="Z22" s="27"/>
      <c r="AA22" s="48">
        <f>Y22/$AE$8</f>
        <v>6.1170401418600168E-4</v>
      </c>
    </row>
    <row r="23" spans="1:27" s="26" customFormat="1" ht="21.75" customHeight="1">
      <c r="A23" s="178" t="s">
        <v>24</v>
      </c>
      <c r="B23" s="178"/>
      <c r="D23" s="187">
        <f>SUM(D11:E22)</f>
        <v>282558520</v>
      </c>
      <c r="E23" s="187"/>
      <c r="F23" s="27"/>
      <c r="G23" s="163">
        <f>SUM(G11:G22)</f>
        <v>6878878122303</v>
      </c>
      <c r="H23" s="218"/>
      <c r="I23" s="163">
        <f>SUM(I11:I22)</f>
        <v>7852280647549.915</v>
      </c>
      <c r="J23" s="218"/>
      <c r="K23" s="163">
        <f>SUM(K11:K22)</f>
        <v>240644121</v>
      </c>
      <c r="L23" s="218"/>
      <c r="M23" s="163">
        <f>SUM(M11:M22)</f>
        <v>4649910155418.5898</v>
      </c>
      <c r="N23" s="218"/>
      <c r="O23" s="163">
        <f>SUM(O11:O22)</f>
        <v>-26654044</v>
      </c>
      <c r="P23" s="218"/>
      <c r="Q23" s="163">
        <f>SUM(Q11:Q22)</f>
        <v>910157262022</v>
      </c>
      <c r="R23" s="218"/>
      <c r="S23" s="163">
        <f>SUM(S11:S22)</f>
        <v>496548597</v>
      </c>
      <c r="T23" s="218"/>
      <c r="U23" s="53"/>
      <c r="V23" s="218"/>
      <c r="W23" s="163">
        <f>SUM(W11:W22)</f>
        <v>10729225852831</v>
      </c>
      <c r="X23" s="218"/>
      <c r="Y23" s="163">
        <f>SUM(Y11:Y22)</f>
        <v>12612042671108.535</v>
      </c>
      <c r="Z23" s="27"/>
      <c r="AA23" s="50">
        <f>SUM(AA11:AA22)</f>
        <v>7.732622159970165E-2</v>
      </c>
    </row>
    <row r="24" spans="1:27" s="26" customFormat="1">
      <c r="G24" s="215"/>
      <c r="H24" s="215"/>
      <c r="I24" s="215"/>
      <c r="J24" s="215"/>
      <c r="K24" s="215"/>
      <c r="L24" s="215"/>
      <c r="M24" s="215"/>
      <c r="N24" s="215"/>
      <c r="O24" s="215"/>
      <c r="P24" s="215"/>
      <c r="Q24" s="215"/>
      <c r="R24" s="215"/>
      <c r="S24" s="215"/>
      <c r="T24" s="215"/>
      <c r="U24" s="215"/>
      <c r="V24" s="215"/>
      <c r="W24" s="215"/>
      <c r="X24" s="215"/>
      <c r="Y24" s="215"/>
      <c r="AA24" s="41"/>
    </row>
    <row r="25" spans="1:27" s="26" customFormat="1">
      <c r="G25" s="215"/>
      <c r="H25" s="215"/>
      <c r="I25" s="215"/>
      <c r="J25" s="215"/>
      <c r="K25" s="215"/>
      <c r="L25" s="215"/>
      <c r="M25" s="215"/>
      <c r="N25" s="215"/>
      <c r="O25" s="215"/>
      <c r="P25" s="215"/>
      <c r="Q25" s="215"/>
      <c r="R25" s="215"/>
      <c r="S25" s="215"/>
      <c r="T25" s="215"/>
      <c r="U25" s="215"/>
      <c r="V25" s="215"/>
      <c r="W25" s="215"/>
      <c r="X25" s="215"/>
      <c r="Y25" s="215"/>
    </row>
    <row r="26" spans="1:27">
      <c r="G26" s="214"/>
      <c r="H26" s="214"/>
      <c r="I26" s="214"/>
      <c r="J26" s="214"/>
      <c r="K26" s="214"/>
      <c r="L26" s="214"/>
      <c r="M26" s="214"/>
      <c r="N26" s="214"/>
      <c r="O26" s="214"/>
      <c r="P26" s="214"/>
      <c r="Q26" s="214"/>
      <c r="R26" s="214"/>
      <c r="S26" s="214"/>
      <c r="T26" s="214"/>
      <c r="U26" s="214"/>
      <c r="V26" s="214"/>
      <c r="W26" s="214"/>
      <c r="X26" s="214"/>
      <c r="Y26" s="214"/>
    </row>
    <row r="27" spans="1:27">
      <c r="G27" s="214"/>
      <c r="H27" s="214"/>
      <c r="I27" s="214"/>
      <c r="J27" s="214"/>
      <c r="K27" s="214"/>
      <c r="L27" s="214"/>
      <c r="M27" s="214"/>
      <c r="N27" s="214"/>
      <c r="O27" s="214"/>
      <c r="P27" s="214"/>
      <c r="Q27" s="214"/>
      <c r="R27" s="214"/>
      <c r="S27" s="214"/>
      <c r="T27" s="214"/>
      <c r="U27" s="214"/>
      <c r="V27" s="214"/>
      <c r="W27" s="214"/>
      <c r="X27" s="214"/>
      <c r="Y27" s="214"/>
    </row>
    <row r="28" spans="1:27">
      <c r="G28" s="214"/>
      <c r="H28" s="214"/>
      <c r="I28" s="214"/>
      <c r="J28" s="214"/>
      <c r="K28" s="214"/>
      <c r="L28" s="214"/>
      <c r="M28" s="214"/>
      <c r="N28" s="214"/>
      <c r="O28" s="214"/>
      <c r="P28" s="214"/>
      <c r="Q28" s="214"/>
      <c r="R28" s="214"/>
      <c r="S28" s="214"/>
      <c r="T28" s="214"/>
      <c r="U28" s="214"/>
      <c r="V28" s="214"/>
      <c r="W28" s="214"/>
      <c r="X28" s="214"/>
      <c r="Y28" s="214"/>
    </row>
    <row r="29" spans="1:27">
      <c r="G29" s="214"/>
      <c r="H29" s="214"/>
      <c r="I29" s="214"/>
      <c r="J29" s="214"/>
      <c r="K29" s="214"/>
      <c r="L29" s="214"/>
      <c r="M29" s="214"/>
      <c r="N29" s="214"/>
      <c r="O29" s="214"/>
      <c r="P29" s="214"/>
      <c r="Q29" s="214"/>
      <c r="R29" s="214"/>
      <c r="S29" s="214"/>
      <c r="T29" s="214"/>
      <c r="U29" s="214"/>
      <c r="V29" s="214"/>
      <c r="W29" s="214"/>
      <c r="X29" s="214"/>
      <c r="Y29" s="214"/>
    </row>
    <row r="30" spans="1:27">
      <c r="G30" s="214"/>
      <c r="H30" s="214"/>
      <c r="I30" s="214"/>
      <c r="J30" s="214"/>
      <c r="K30" s="214"/>
      <c r="L30" s="214"/>
      <c r="M30" s="214"/>
      <c r="N30" s="214"/>
      <c r="O30" s="214"/>
      <c r="P30" s="214"/>
      <c r="Q30" s="214"/>
      <c r="R30" s="214"/>
      <c r="S30" s="214"/>
      <c r="T30" s="214"/>
      <c r="U30" s="214"/>
      <c r="V30" s="214"/>
      <c r="W30" s="214"/>
      <c r="X30" s="214"/>
      <c r="Y30" s="214"/>
    </row>
    <row r="31" spans="1:27">
      <c r="G31" s="214"/>
      <c r="H31" s="214"/>
      <c r="I31" s="214"/>
      <c r="J31" s="214"/>
      <c r="K31" s="214"/>
      <c r="L31" s="214"/>
      <c r="M31" s="214"/>
      <c r="N31" s="214"/>
      <c r="O31" s="214"/>
      <c r="P31" s="214"/>
      <c r="Q31" s="214"/>
      <c r="R31" s="214"/>
      <c r="S31" s="214"/>
      <c r="T31" s="214"/>
      <c r="U31" s="214"/>
      <c r="V31" s="214"/>
      <c r="W31" s="214"/>
      <c r="X31" s="214"/>
      <c r="Y31" s="214"/>
    </row>
  </sheetData>
  <mergeCells count="37">
    <mergeCell ref="A21:B21"/>
    <mergeCell ref="D21:E21"/>
    <mergeCell ref="A22:B22"/>
    <mergeCell ref="D22:E22"/>
    <mergeCell ref="A23:B23"/>
    <mergeCell ref="D23:E23"/>
    <mergeCell ref="A18:B18"/>
    <mergeCell ref="D18:E18"/>
    <mergeCell ref="A19:B19"/>
    <mergeCell ref="D19:E19"/>
    <mergeCell ref="A20:B20"/>
    <mergeCell ref="D20:E20"/>
    <mergeCell ref="A15:B15"/>
    <mergeCell ref="D15:E15"/>
    <mergeCell ref="A16:B16"/>
    <mergeCell ref="D16:E16"/>
    <mergeCell ref="A17:B17"/>
    <mergeCell ref="D17:E17"/>
    <mergeCell ref="A12:B12"/>
    <mergeCell ref="D12:E12"/>
    <mergeCell ref="A13:B13"/>
    <mergeCell ref="D13:E13"/>
    <mergeCell ref="A14:B14"/>
    <mergeCell ref="D14:E14"/>
    <mergeCell ref="K9:M9"/>
    <mergeCell ref="O9:Q9"/>
    <mergeCell ref="A10:B10"/>
    <mergeCell ref="D10:E10"/>
    <mergeCell ref="A11:B11"/>
    <mergeCell ref="D11:E11"/>
    <mergeCell ref="A1:AA1"/>
    <mergeCell ref="A2:AA2"/>
    <mergeCell ref="A3:AA3"/>
    <mergeCell ref="B7:AA7"/>
    <mergeCell ref="E8:I8"/>
    <mergeCell ref="K8:Q8"/>
    <mergeCell ref="S8:AA8"/>
  </mergeCells>
  <pageMargins left="0.39" right="0.39" top="0.39" bottom="0.39" header="0" footer="0"/>
  <pageSetup scale="48" fitToHeight="0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AM30"/>
  <sheetViews>
    <sheetView rightToLeft="1" view="pageBreakPreview" zoomScale="70" zoomScaleNormal="70" zoomScaleSheetLayoutView="70" workbookViewId="0">
      <selection activeCell="P11" sqref="P11"/>
    </sheetView>
  </sheetViews>
  <sheetFormatPr defaultRowHeight="12.75"/>
  <cols>
    <col min="1" max="1" width="5.140625" customWidth="1"/>
    <col min="2" max="2" width="28.5703125" customWidth="1"/>
    <col min="3" max="3" width="1.28515625" customWidth="1"/>
    <col min="4" max="4" width="16.85546875" customWidth="1"/>
    <col min="5" max="5" width="1.28515625" customWidth="1"/>
    <col min="6" max="6" width="24.7109375" customWidth="1"/>
    <col min="7" max="7" width="1.28515625" customWidth="1"/>
    <col min="8" max="8" width="13" customWidth="1"/>
    <col min="9" max="9" width="1.28515625" customWidth="1"/>
    <col min="10" max="10" width="13" customWidth="1"/>
    <col min="11" max="11" width="1.28515625" customWidth="1"/>
    <col min="12" max="12" width="13" customWidth="1"/>
    <col min="13" max="13" width="1.28515625" customWidth="1"/>
    <col min="14" max="14" width="20" bestFit="1" customWidth="1"/>
    <col min="15" max="15" width="1.28515625" customWidth="1"/>
    <col min="16" max="16" width="20.42578125" bestFit="1" customWidth="1"/>
    <col min="17" max="17" width="1.28515625" customWidth="1"/>
    <col min="18" max="18" width="13" customWidth="1"/>
    <col min="19" max="19" width="1.28515625" customWidth="1"/>
    <col min="20" max="20" width="13" customWidth="1"/>
    <col min="21" max="21" width="1.28515625" customWidth="1"/>
    <col min="22" max="22" width="13" customWidth="1"/>
    <col min="23" max="23" width="1.28515625" customWidth="1"/>
    <col min="24" max="24" width="13" customWidth="1"/>
    <col min="25" max="25" width="1.28515625" customWidth="1"/>
    <col min="26" max="26" width="15.5703125" customWidth="1"/>
    <col min="27" max="27" width="1.28515625" customWidth="1"/>
    <col min="28" max="28" width="16.42578125" bestFit="1" customWidth="1"/>
    <col min="29" max="29" width="1.28515625" customWidth="1"/>
    <col min="30" max="30" width="20.28515625" bestFit="1" customWidth="1"/>
    <col min="31" max="31" width="1.28515625" customWidth="1"/>
    <col min="32" max="32" width="20.140625" bestFit="1" customWidth="1"/>
    <col min="33" max="33" width="1.28515625" customWidth="1"/>
    <col min="34" max="34" width="18.28515625" customWidth="1"/>
    <col min="35" max="35" width="0.28515625" customWidth="1"/>
    <col min="38" max="38" width="21.140625" bestFit="1" customWidth="1"/>
  </cols>
  <sheetData>
    <row r="1" spans="1:39" ht="29.1" customHeight="1">
      <c r="A1" s="168" t="s">
        <v>0</v>
      </c>
      <c r="B1" s="168"/>
      <c r="C1" s="168"/>
      <c r="D1" s="168"/>
      <c r="E1" s="168"/>
      <c r="F1" s="168"/>
      <c r="G1" s="168"/>
      <c r="H1" s="168"/>
      <c r="I1" s="168"/>
      <c r="J1" s="168"/>
      <c r="K1" s="168"/>
      <c r="L1" s="168"/>
      <c r="M1" s="168"/>
      <c r="N1" s="168"/>
      <c r="O1" s="168"/>
      <c r="P1" s="168"/>
      <c r="Q1" s="168"/>
      <c r="R1" s="168"/>
      <c r="S1" s="168"/>
      <c r="T1" s="168"/>
      <c r="U1" s="168"/>
      <c r="V1" s="168"/>
      <c r="W1" s="168"/>
      <c r="X1" s="168"/>
      <c r="Y1" s="168"/>
      <c r="Z1" s="168"/>
      <c r="AA1" s="168"/>
      <c r="AB1" s="168"/>
      <c r="AC1" s="168"/>
      <c r="AD1" s="168"/>
      <c r="AE1" s="168"/>
      <c r="AF1" s="168"/>
      <c r="AG1" s="168"/>
      <c r="AH1" s="168"/>
    </row>
    <row r="2" spans="1:39" ht="21.75" customHeight="1">
      <c r="A2" s="168" t="s">
        <v>1</v>
      </c>
      <c r="B2" s="168"/>
      <c r="C2" s="168"/>
      <c r="D2" s="168"/>
      <c r="E2" s="168"/>
      <c r="F2" s="168"/>
      <c r="G2" s="168"/>
      <c r="H2" s="168"/>
      <c r="I2" s="168"/>
      <c r="J2" s="168"/>
      <c r="K2" s="168"/>
      <c r="L2" s="168"/>
      <c r="M2" s="168"/>
      <c r="N2" s="168"/>
      <c r="O2" s="168"/>
      <c r="P2" s="168"/>
      <c r="Q2" s="168"/>
      <c r="R2" s="168"/>
      <c r="S2" s="168"/>
      <c r="T2" s="168"/>
      <c r="U2" s="168"/>
      <c r="V2" s="168"/>
      <c r="W2" s="168"/>
      <c r="X2" s="168"/>
      <c r="Y2" s="168"/>
      <c r="Z2" s="168"/>
      <c r="AA2" s="168"/>
      <c r="AB2" s="168"/>
      <c r="AC2" s="168"/>
      <c r="AD2" s="168"/>
      <c r="AE2" s="168"/>
      <c r="AF2" s="168"/>
      <c r="AG2" s="168"/>
      <c r="AH2" s="168"/>
    </row>
    <row r="3" spans="1:39" ht="21.75" customHeight="1">
      <c r="A3" s="168" t="s">
        <v>2</v>
      </c>
      <c r="B3" s="168"/>
      <c r="C3" s="168"/>
      <c r="D3" s="168"/>
      <c r="E3" s="168"/>
      <c r="F3" s="168"/>
      <c r="G3" s="168"/>
      <c r="H3" s="168"/>
      <c r="I3" s="168"/>
      <c r="J3" s="168"/>
      <c r="K3" s="168"/>
      <c r="L3" s="168"/>
      <c r="M3" s="168"/>
      <c r="N3" s="168"/>
      <c r="O3" s="168"/>
      <c r="P3" s="168"/>
      <c r="Q3" s="168"/>
      <c r="R3" s="168"/>
      <c r="S3" s="168"/>
      <c r="T3" s="168"/>
      <c r="U3" s="168"/>
      <c r="V3" s="168"/>
      <c r="W3" s="168"/>
      <c r="X3" s="168"/>
      <c r="Y3" s="168"/>
      <c r="Z3" s="168"/>
      <c r="AA3" s="168"/>
      <c r="AB3" s="168"/>
      <c r="AC3" s="168"/>
      <c r="AD3" s="168"/>
      <c r="AE3" s="168"/>
      <c r="AF3" s="168"/>
      <c r="AG3" s="168"/>
      <c r="AH3" s="168"/>
    </row>
    <row r="4" spans="1:39" ht="14.45" customHeight="1"/>
    <row r="5" spans="1:39" ht="14.45" customHeight="1"/>
    <row r="6" spans="1:39" ht="14.45" customHeight="1"/>
    <row r="7" spans="1:39" ht="28.5" customHeight="1">
      <c r="A7" s="2" t="s">
        <v>59</v>
      </c>
      <c r="B7" s="171" t="s">
        <v>60</v>
      </c>
      <c r="C7" s="171"/>
      <c r="D7" s="171"/>
      <c r="E7" s="171"/>
      <c r="F7" s="171"/>
      <c r="G7" s="171"/>
      <c r="H7" s="171"/>
      <c r="I7" s="171"/>
      <c r="J7" s="171"/>
      <c r="K7" s="171"/>
      <c r="L7" s="171"/>
      <c r="M7" s="171"/>
      <c r="N7" s="171"/>
      <c r="O7" s="171"/>
      <c r="P7" s="171"/>
      <c r="Q7" s="171"/>
      <c r="R7" s="171"/>
      <c r="S7" s="171"/>
      <c r="T7" s="171"/>
      <c r="U7" s="171"/>
      <c r="V7" s="171"/>
      <c r="W7" s="171"/>
      <c r="X7" s="171"/>
      <c r="Y7" s="171"/>
      <c r="Z7" s="171"/>
      <c r="AA7" s="171"/>
      <c r="AB7" s="171"/>
      <c r="AC7" s="171"/>
      <c r="AD7" s="171"/>
      <c r="AE7" s="171"/>
      <c r="AF7" s="171"/>
      <c r="AG7" s="171"/>
      <c r="AH7" s="171"/>
    </row>
    <row r="8" spans="1:39" s="26" customFormat="1" ht="29.25" customHeight="1">
      <c r="A8" s="25"/>
      <c r="B8" s="25"/>
      <c r="C8" s="25"/>
      <c r="D8" s="3"/>
      <c r="E8" s="3"/>
      <c r="F8" s="3"/>
      <c r="G8" s="3"/>
      <c r="H8" s="3"/>
      <c r="I8" s="3"/>
      <c r="J8" s="3"/>
      <c r="K8" s="3"/>
      <c r="L8" s="172" t="s">
        <v>7</v>
      </c>
      <c r="M8" s="172"/>
      <c r="N8" s="172"/>
      <c r="O8" s="172"/>
      <c r="P8" s="172"/>
      <c r="Q8" s="27"/>
      <c r="R8" s="172" t="s">
        <v>8</v>
      </c>
      <c r="S8" s="172"/>
      <c r="T8" s="172"/>
      <c r="U8" s="172"/>
      <c r="V8" s="172"/>
      <c r="W8" s="172"/>
      <c r="X8" s="172"/>
      <c r="Y8" s="27"/>
      <c r="Z8" s="172" t="s">
        <v>9</v>
      </c>
      <c r="AA8" s="172"/>
      <c r="AB8" s="172"/>
      <c r="AC8" s="172"/>
      <c r="AD8" s="172"/>
      <c r="AE8" s="172"/>
      <c r="AF8" s="172"/>
      <c r="AG8" s="172"/>
      <c r="AH8" s="172"/>
      <c r="AK8" s="222"/>
      <c r="AL8" s="223"/>
      <c r="AM8" s="222"/>
    </row>
    <row r="9" spans="1:39" s="26" customFormat="1" ht="29.25" customHeight="1">
      <c r="A9" s="37"/>
      <c r="B9" s="37"/>
      <c r="C9" s="37"/>
      <c r="D9" s="28"/>
      <c r="E9" s="28"/>
      <c r="F9" s="28"/>
      <c r="G9" s="28"/>
      <c r="H9" s="28"/>
      <c r="I9" s="28"/>
      <c r="J9" s="28"/>
      <c r="K9" s="28"/>
      <c r="L9" s="28"/>
      <c r="M9" s="28"/>
      <c r="N9" s="28"/>
      <c r="O9" s="28"/>
      <c r="P9" s="28"/>
      <c r="Q9" s="27"/>
      <c r="R9" s="173" t="s">
        <v>10</v>
      </c>
      <c r="S9" s="173"/>
      <c r="T9" s="173"/>
      <c r="U9" s="28"/>
      <c r="V9" s="173" t="s">
        <v>11</v>
      </c>
      <c r="W9" s="173"/>
      <c r="X9" s="173"/>
      <c r="Y9" s="27"/>
      <c r="Z9" s="28"/>
      <c r="AA9" s="28"/>
      <c r="AB9" s="28"/>
      <c r="AC9" s="28"/>
      <c r="AD9" s="28"/>
      <c r="AE9" s="28"/>
      <c r="AF9" s="28"/>
      <c r="AG9" s="28"/>
      <c r="AH9" s="28"/>
      <c r="AK9" s="222"/>
      <c r="AL9" s="223">
        <f>'واحدهای صندوق'!AE8</f>
        <v>163101757853861</v>
      </c>
      <c r="AM9" s="222"/>
    </row>
    <row r="10" spans="1:39" s="26" customFormat="1" ht="29.25" customHeight="1">
      <c r="A10" s="172" t="s">
        <v>61</v>
      </c>
      <c r="B10" s="172"/>
      <c r="D10" s="3" t="s">
        <v>62</v>
      </c>
      <c r="E10" s="27"/>
      <c r="F10" s="3" t="s">
        <v>63</v>
      </c>
      <c r="G10" s="27"/>
      <c r="H10" s="3" t="s">
        <v>64</v>
      </c>
      <c r="I10" s="27"/>
      <c r="J10" s="3" t="s">
        <v>65</v>
      </c>
      <c r="K10" s="27"/>
      <c r="L10" s="3" t="s">
        <v>13</v>
      </c>
      <c r="M10" s="27"/>
      <c r="N10" s="3" t="s">
        <v>14</v>
      </c>
      <c r="O10" s="27"/>
      <c r="P10" s="3" t="s">
        <v>15</v>
      </c>
      <c r="Q10" s="27"/>
      <c r="R10" s="5" t="s">
        <v>13</v>
      </c>
      <c r="S10" s="28"/>
      <c r="T10" s="5" t="s">
        <v>14</v>
      </c>
      <c r="U10" s="27"/>
      <c r="V10" s="5" t="s">
        <v>13</v>
      </c>
      <c r="W10" s="28"/>
      <c r="X10" s="5" t="s">
        <v>16</v>
      </c>
      <c r="Y10" s="27"/>
      <c r="Z10" s="3" t="s">
        <v>13</v>
      </c>
      <c r="AA10" s="27"/>
      <c r="AB10" s="3" t="s">
        <v>17</v>
      </c>
      <c r="AC10" s="27"/>
      <c r="AD10" s="3" t="s">
        <v>14</v>
      </c>
      <c r="AE10" s="27"/>
      <c r="AF10" s="3" t="s">
        <v>15</v>
      </c>
      <c r="AG10" s="27"/>
      <c r="AH10" s="3" t="s">
        <v>18</v>
      </c>
      <c r="AK10" s="222"/>
      <c r="AL10" s="223"/>
      <c r="AM10" s="222"/>
    </row>
    <row r="11" spans="1:39" s="26" customFormat="1" ht="29.25" customHeight="1">
      <c r="A11" s="174" t="s">
        <v>66</v>
      </c>
      <c r="B11" s="174"/>
      <c r="D11" s="51" t="s">
        <v>67</v>
      </c>
      <c r="E11" s="27"/>
      <c r="F11" s="51" t="s">
        <v>67</v>
      </c>
      <c r="G11" s="27"/>
      <c r="H11" s="51" t="s">
        <v>68</v>
      </c>
      <c r="I11" s="27"/>
      <c r="J11" s="51" t="s">
        <v>69</v>
      </c>
      <c r="K11" s="27"/>
      <c r="L11" s="29">
        <v>2191181</v>
      </c>
      <c r="M11" s="27"/>
      <c r="N11" s="29">
        <v>14922747892148</v>
      </c>
      <c r="O11" s="27"/>
      <c r="P11" s="29">
        <v>19783335268419</v>
      </c>
      <c r="Q11" s="27"/>
      <c r="R11" s="29">
        <v>0</v>
      </c>
      <c r="S11" s="27"/>
      <c r="T11" s="29">
        <v>0</v>
      </c>
      <c r="U11" s="27"/>
      <c r="V11" s="29">
        <v>4</v>
      </c>
      <c r="W11" s="27"/>
      <c r="X11" s="29">
        <v>37197908</v>
      </c>
      <c r="Y11" s="27"/>
      <c r="Z11" s="29">
        <v>2191177</v>
      </c>
      <c r="AA11" s="27"/>
      <c r="AB11" s="29">
        <v>9305758</v>
      </c>
      <c r="AC11" s="27"/>
      <c r="AD11" s="29">
        <v>14922720650678</v>
      </c>
      <c r="AE11" s="27"/>
      <c r="AF11" s="29">
        <v>20376799267210</v>
      </c>
      <c r="AG11" s="27"/>
      <c r="AH11" s="61">
        <f t="shared" ref="AH11:AH19" si="0">AF11/$AL$9</f>
        <v>0.12493304508384018</v>
      </c>
      <c r="AK11" s="222"/>
      <c r="AL11" s="222"/>
      <c r="AM11" s="222"/>
    </row>
    <row r="12" spans="1:39" s="26" customFormat="1" ht="29.25" customHeight="1">
      <c r="A12" s="176" t="s">
        <v>70</v>
      </c>
      <c r="B12" s="176"/>
      <c r="D12" s="64" t="s">
        <v>67</v>
      </c>
      <c r="E12" s="27"/>
      <c r="F12" s="64" t="s">
        <v>67</v>
      </c>
      <c r="G12" s="27"/>
      <c r="H12" s="64" t="s">
        <v>71</v>
      </c>
      <c r="I12" s="27"/>
      <c r="J12" s="64" t="s">
        <v>72</v>
      </c>
      <c r="K12" s="27"/>
      <c r="L12" s="31">
        <v>1335900</v>
      </c>
      <c r="M12" s="27"/>
      <c r="N12" s="31">
        <v>4999848883800</v>
      </c>
      <c r="O12" s="27"/>
      <c r="P12" s="31">
        <v>6359895391697</v>
      </c>
      <c r="Q12" s="27"/>
      <c r="R12" s="31">
        <v>0</v>
      </c>
      <c r="S12" s="27"/>
      <c r="T12" s="31">
        <v>0</v>
      </c>
      <c r="U12" s="27"/>
      <c r="V12" s="31">
        <v>0</v>
      </c>
      <c r="W12" s="27"/>
      <c r="X12" s="31">
        <v>0</v>
      </c>
      <c r="Y12" s="27"/>
      <c r="Z12" s="31">
        <v>1335900</v>
      </c>
      <c r="AA12" s="27"/>
      <c r="AB12" s="31">
        <v>4840261</v>
      </c>
      <c r="AC12" s="27"/>
      <c r="AD12" s="31">
        <v>4999848883800</v>
      </c>
      <c r="AE12" s="27"/>
      <c r="AF12" s="31">
        <v>6461741328042</v>
      </c>
      <c r="AG12" s="27"/>
      <c r="AH12" s="61">
        <f t="shared" si="0"/>
        <v>3.9617852149893523E-2</v>
      </c>
      <c r="AK12" s="222"/>
      <c r="AL12" s="222"/>
      <c r="AM12" s="222"/>
    </row>
    <row r="13" spans="1:39" s="26" customFormat="1" ht="29.25" customHeight="1">
      <c r="A13" s="176" t="s">
        <v>73</v>
      </c>
      <c r="B13" s="176"/>
      <c r="D13" s="64" t="s">
        <v>67</v>
      </c>
      <c r="E13" s="27"/>
      <c r="F13" s="64" t="s">
        <v>67</v>
      </c>
      <c r="G13" s="27"/>
      <c r="H13" s="64" t="s">
        <v>74</v>
      </c>
      <c r="I13" s="27"/>
      <c r="J13" s="64" t="s">
        <v>31</v>
      </c>
      <c r="K13" s="27"/>
      <c r="L13" s="31">
        <v>9086</v>
      </c>
      <c r="M13" s="27"/>
      <c r="N13" s="31">
        <v>5082255524</v>
      </c>
      <c r="O13" s="27"/>
      <c r="P13" s="31">
        <v>8212183715</v>
      </c>
      <c r="Q13" s="27"/>
      <c r="R13" s="31">
        <v>0</v>
      </c>
      <c r="S13" s="27"/>
      <c r="T13" s="31">
        <v>0</v>
      </c>
      <c r="U13" s="27"/>
      <c r="V13" s="31">
        <v>0</v>
      </c>
      <c r="W13" s="27"/>
      <c r="X13" s="31">
        <v>0</v>
      </c>
      <c r="Y13" s="27"/>
      <c r="Z13" s="31">
        <v>9086</v>
      </c>
      <c r="AA13" s="27"/>
      <c r="AB13" s="31">
        <v>928000</v>
      </c>
      <c r="AC13" s="27"/>
      <c r="AD13" s="31">
        <v>5082255524</v>
      </c>
      <c r="AE13" s="27"/>
      <c r="AF13" s="31">
        <v>8427223204</v>
      </c>
      <c r="AG13" s="27"/>
      <c r="AH13" s="61">
        <f t="shared" si="0"/>
        <v>5.1668500173681655E-5</v>
      </c>
      <c r="AK13" s="222"/>
      <c r="AL13" s="222"/>
      <c r="AM13" s="222"/>
    </row>
    <row r="14" spans="1:39" s="26" customFormat="1" ht="29.25" customHeight="1">
      <c r="A14" s="176" t="s">
        <v>75</v>
      </c>
      <c r="B14" s="176"/>
      <c r="D14" s="64" t="s">
        <v>67</v>
      </c>
      <c r="E14" s="27"/>
      <c r="F14" s="64" t="s">
        <v>67</v>
      </c>
      <c r="G14" s="27"/>
      <c r="H14" s="64" t="s">
        <v>76</v>
      </c>
      <c r="I14" s="27"/>
      <c r="J14" s="64" t="s">
        <v>77</v>
      </c>
      <c r="K14" s="27"/>
      <c r="L14" s="31">
        <v>1500000</v>
      </c>
      <c r="M14" s="27"/>
      <c r="N14" s="31">
        <v>1500000000000</v>
      </c>
      <c r="O14" s="27"/>
      <c r="P14" s="31">
        <v>1499184375000</v>
      </c>
      <c r="Q14" s="27"/>
      <c r="R14" s="31">
        <v>0</v>
      </c>
      <c r="S14" s="27"/>
      <c r="T14" s="31">
        <v>0</v>
      </c>
      <c r="U14" s="27"/>
      <c r="V14" s="31">
        <v>0</v>
      </c>
      <c r="W14" s="27"/>
      <c r="X14" s="31">
        <v>0</v>
      </c>
      <c r="Y14" s="27"/>
      <c r="Z14" s="31">
        <v>1500000</v>
      </c>
      <c r="AA14" s="27"/>
      <c r="AB14" s="31">
        <v>1000000</v>
      </c>
      <c r="AC14" s="27"/>
      <c r="AD14" s="31">
        <v>1500000000000</v>
      </c>
      <c r="AE14" s="27"/>
      <c r="AF14" s="31">
        <v>1499184375000</v>
      </c>
      <c r="AG14" s="27"/>
      <c r="AH14" s="61">
        <f t="shared" si="0"/>
        <v>9.1917119393849066E-3</v>
      </c>
      <c r="AK14" s="222"/>
      <c r="AL14" s="222"/>
      <c r="AM14" s="222"/>
    </row>
    <row r="15" spans="1:39" s="26" customFormat="1" ht="29.25" customHeight="1">
      <c r="A15" s="176" t="s">
        <v>78</v>
      </c>
      <c r="B15" s="176"/>
      <c r="D15" s="64" t="s">
        <v>67</v>
      </c>
      <c r="E15" s="27"/>
      <c r="F15" s="64" t="s">
        <v>67</v>
      </c>
      <c r="G15" s="27"/>
      <c r="H15" s="64" t="s">
        <v>79</v>
      </c>
      <c r="I15" s="27"/>
      <c r="J15" s="64" t="s">
        <v>80</v>
      </c>
      <c r="K15" s="27"/>
      <c r="L15" s="31">
        <v>2500000</v>
      </c>
      <c r="M15" s="27"/>
      <c r="N15" s="31">
        <v>2500000000000</v>
      </c>
      <c r="O15" s="27"/>
      <c r="P15" s="31">
        <v>2498640625000</v>
      </c>
      <c r="Q15" s="27"/>
      <c r="R15" s="31">
        <v>0</v>
      </c>
      <c r="S15" s="27"/>
      <c r="T15" s="31">
        <v>0</v>
      </c>
      <c r="U15" s="27"/>
      <c r="V15" s="31">
        <v>0</v>
      </c>
      <c r="W15" s="27"/>
      <c r="X15" s="31">
        <v>0</v>
      </c>
      <c r="Y15" s="27"/>
      <c r="Z15" s="31">
        <v>2500000</v>
      </c>
      <c r="AA15" s="27"/>
      <c r="AB15" s="31">
        <v>1000000</v>
      </c>
      <c r="AC15" s="27"/>
      <c r="AD15" s="31">
        <v>2500000000000</v>
      </c>
      <c r="AE15" s="27"/>
      <c r="AF15" s="31">
        <v>2498640625000</v>
      </c>
      <c r="AG15" s="27"/>
      <c r="AH15" s="61">
        <f t="shared" si="0"/>
        <v>1.5319519898974843E-2</v>
      </c>
      <c r="AK15" s="222"/>
      <c r="AL15" s="222"/>
      <c r="AM15" s="222"/>
    </row>
    <row r="16" spans="1:39" s="26" customFormat="1" ht="29.25" customHeight="1">
      <c r="A16" s="176" t="s">
        <v>81</v>
      </c>
      <c r="B16" s="176"/>
      <c r="D16" s="64" t="s">
        <v>67</v>
      </c>
      <c r="E16" s="27"/>
      <c r="F16" s="64" t="s">
        <v>67</v>
      </c>
      <c r="G16" s="27"/>
      <c r="H16" s="64" t="s">
        <v>82</v>
      </c>
      <c r="I16" s="27"/>
      <c r="J16" s="64" t="s">
        <v>83</v>
      </c>
      <c r="K16" s="27"/>
      <c r="L16" s="31">
        <v>2474661</v>
      </c>
      <c r="M16" s="27"/>
      <c r="N16" s="31">
        <v>1941289124284</v>
      </c>
      <c r="O16" s="27"/>
      <c r="P16" s="31">
        <v>2029825218154</v>
      </c>
      <c r="Q16" s="27"/>
      <c r="R16" s="31">
        <v>0</v>
      </c>
      <c r="S16" s="27"/>
      <c r="T16" s="31">
        <v>0</v>
      </c>
      <c r="U16" s="27"/>
      <c r="V16" s="31">
        <v>0</v>
      </c>
      <c r="W16" s="27"/>
      <c r="X16" s="31">
        <v>0</v>
      </c>
      <c r="Y16" s="27"/>
      <c r="Z16" s="31">
        <v>2474661</v>
      </c>
      <c r="AA16" s="27"/>
      <c r="AB16" s="31">
        <v>801700</v>
      </c>
      <c r="AC16" s="27"/>
      <c r="AD16" s="31">
        <v>1941289124284</v>
      </c>
      <c r="AE16" s="27"/>
      <c r="AF16" s="31">
        <v>1982856958650</v>
      </c>
      <c r="AG16" s="27"/>
      <c r="AH16" s="61">
        <f t="shared" si="0"/>
        <v>1.2157177119002223E-2</v>
      </c>
      <c r="AK16" s="222"/>
      <c r="AL16" s="222"/>
      <c r="AM16" s="222"/>
    </row>
    <row r="17" spans="1:39" s="26" customFormat="1" ht="29.25" customHeight="1">
      <c r="A17" s="176" t="s">
        <v>84</v>
      </c>
      <c r="B17" s="176"/>
      <c r="D17" s="64" t="s">
        <v>67</v>
      </c>
      <c r="E17" s="27"/>
      <c r="F17" s="64" t="s">
        <v>67</v>
      </c>
      <c r="G17" s="27"/>
      <c r="H17" s="64" t="s">
        <v>82</v>
      </c>
      <c r="I17" s="27"/>
      <c r="J17" s="64" t="s">
        <v>85</v>
      </c>
      <c r="K17" s="27"/>
      <c r="L17" s="31">
        <v>624417</v>
      </c>
      <c r="M17" s="27"/>
      <c r="N17" s="31">
        <v>543197775920</v>
      </c>
      <c r="O17" s="27"/>
      <c r="P17" s="31">
        <v>501820696245</v>
      </c>
      <c r="Q17" s="27"/>
      <c r="R17" s="31">
        <v>0</v>
      </c>
      <c r="S17" s="27"/>
      <c r="T17" s="31">
        <v>0</v>
      </c>
      <c r="U17" s="27"/>
      <c r="V17" s="31">
        <v>0</v>
      </c>
      <c r="W17" s="27"/>
      <c r="X17" s="31">
        <v>0</v>
      </c>
      <c r="Y17" s="27"/>
      <c r="Z17" s="31">
        <v>624417</v>
      </c>
      <c r="AA17" s="27"/>
      <c r="AB17" s="31">
        <v>790000</v>
      </c>
      <c r="AC17" s="27"/>
      <c r="AD17" s="31">
        <v>543197775920</v>
      </c>
      <c r="AE17" s="27"/>
      <c r="AF17" s="31">
        <v>493021203872</v>
      </c>
      <c r="AG17" s="27"/>
      <c r="AH17" s="61">
        <f t="shared" si="0"/>
        <v>3.0227828955329008E-3</v>
      </c>
      <c r="AK17" s="222"/>
      <c r="AL17" s="222"/>
      <c r="AM17" s="222"/>
    </row>
    <row r="18" spans="1:39" s="26" customFormat="1" ht="29.25" customHeight="1">
      <c r="A18" s="176" t="s">
        <v>86</v>
      </c>
      <c r="B18" s="176"/>
      <c r="D18" s="64" t="s">
        <v>67</v>
      </c>
      <c r="E18" s="27"/>
      <c r="F18" s="64" t="s">
        <v>67</v>
      </c>
      <c r="G18" s="27"/>
      <c r="H18" s="64" t="s">
        <v>87</v>
      </c>
      <c r="I18" s="27"/>
      <c r="J18" s="64" t="s">
        <v>88</v>
      </c>
      <c r="K18" s="218"/>
      <c r="L18" s="161">
        <v>1900000</v>
      </c>
      <c r="M18" s="218"/>
      <c r="N18" s="161">
        <v>1492190000000</v>
      </c>
      <c r="O18" s="218"/>
      <c r="P18" s="161">
        <v>1509754624300</v>
      </c>
      <c r="Q18" s="218"/>
      <c r="R18" s="161">
        <v>0</v>
      </c>
      <c r="S18" s="218"/>
      <c r="T18" s="161">
        <v>0</v>
      </c>
      <c r="U18" s="218"/>
      <c r="V18" s="161">
        <v>0</v>
      </c>
      <c r="W18" s="218"/>
      <c r="X18" s="161">
        <v>0</v>
      </c>
      <c r="Y18" s="218"/>
      <c r="Z18" s="161">
        <v>1900000</v>
      </c>
      <c r="AA18" s="218"/>
      <c r="AB18" s="161">
        <v>795040</v>
      </c>
      <c r="AC18" s="218"/>
      <c r="AD18" s="161">
        <v>1492190000000</v>
      </c>
      <c r="AE18" s="218"/>
      <c r="AF18" s="161">
        <v>1509754624300</v>
      </c>
      <c r="AG18" s="218"/>
      <c r="AH18" s="61">
        <f t="shared" si="0"/>
        <v>9.2565196363655292E-3</v>
      </c>
      <c r="AK18" s="222"/>
      <c r="AL18" s="222"/>
      <c r="AM18" s="222"/>
    </row>
    <row r="19" spans="1:39" s="26" customFormat="1" ht="29.25" customHeight="1">
      <c r="A19" s="176" t="s">
        <v>89</v>
      </c>
      <c r="B19" s="176"/>
      <c r="D19" s="64" t="s">
        <v>67</v>
      </c>
      <c r="E19" s="27"/>
      <c r="F19" s="64" t="s">
        <v>67</v>
      </c>
      <c r="G19" s="27"/>
      <c r="H19" s="64" t="s">
        <v>90</v>
      </c>
      <c r="I19" s="27"/>
      <c r="J19" s="64" t="s">
        <v>91</v>
      </c>
      <c r="K19" s="218"/>
      <c r="L19" s="161">
        <v>10691200</v>
      </c>
      <c r="M19" s="218"/>
      <c r="N19" s="161">
        <v>8848050135275</v>
      </c>
      <c r="O19" s="218"/>
      <c r="P19" s="161">
        <v>8932983247760</v>
      </c>
      <c r="Q19" s="218"/>
      <c r="R19" s="161">
        <v>0</v>
      </c>
      <c r="S19" s="218"/>
      <c r="T19" s="161">
        <v>0</v>
      </c>
      <c r="U19" s="218"/>
      <c r="V19" s="161">
        <v>0</v>
      </c>
      <c r="W19" s="218"/>
      <c r="X19" s="161">
        <v>0</v>
      </c>
      <c r="Y19" s="218"/>
      <c r="Z19" s="161">
        <v>10691200</v>
      </c>
      <c r="AA19" s="218"/>
      <c r="AB19" s="161">
        <v>861000</v>
      </c>
      <c r="AC19" s="218"/>
      <c r="AD19" s="161">
        <v>8848050135275</v>
      </c>
      <c r="AE19" s="218"/>
      <c r="AF19" s="161">
        <v>9200117914260</v>
      </c>
      <c r="AG19" s="218"/>
      <c r="AH19" s="61">
        <f t="shared" si="0"/>
        <v>5.6407227213965995E-2</v>
      </c>
      <c r="AK19" s="222"/>
      <c r="AL19" s="222"/>
      <c r="AM19" s="222"/>
    </row>
    <row r="20" spans="1:39" s="26" customFormat="1" ht="29.25" customHeight="1">
      <c r="A20" s="180" t="s">
        <v>92</v>
      </c>
      <c r="B20" s="180"/>
      <c r="D20" s="52" t="s">
        <v>67</v>
      </c>
      <c r="E20" s="27"/>
      <c r="F20" s="52" t="s">
        <v>67</v>
      </c>
      <c r="G20" s="27"/>
      <c r="H20" s="52" t="s">
        <v>93</v>
      </c>
      <c r="I20" s="27"/>
      <c r="J20" s="52" t="s">
        <v>94</v>
      </c>
      <c r="K20" s="218"/>
      <c r="L20" s="162">
        <v>2997794</v>
      </c>
      <c r="M20" s="218"/>
      <c r="N20" s="162">
        <v>2997794405082</v>
      </c>
      <c r="O20" s="218"/>
      <c r="P20" s="162">
        <v>3085740263111</v>
      </c>
      <c r="Q20" s="218"/>
      <c r="R20" s="162">
        <v>0</v>
      </c>
      <c r="S20" s="218"/>
      <c r="T20" s="162">
        <v>0</v>
      </c>
      <c r="U20" s="218"/>
      <c r="V20" s="162">
        <v>0</v>
      </c>
      <c r="W20" s="218"/>
      <c r="X20" s="162">
        <v>0</v>
      </c>
      <c r="Y20" s="218"/>
      <c r="Z20" s="162">
        <v>2997794</v>
      </c>
      <c r="AA20" s="218"/>
      <c r="AB20" s="53">
        <v>1029897</v>
      </c>
      <c r="AC20" s="218"/>
      <c r="AD20" s="162">
        <v>2997794405082</v>
      </c>
      <c r="AE20" s="218"/>
      <c r="AF20" s="162">
        <v>3085740263111</v>
      </c>
      <c r="AG20" s="218"/>
      <c r="AH20" s="61">
        <f>AF20/$AL$9</f>
        <v>1.8919111012131579E-2</v>
      </c>
      <c r="AK20" s="222"/>
      <c r="AL20" s="222"/>
      <c r="AM20" s="222"/>
    </row>
    <row r="21" spans="1:39" s="26" customFormat="1" ht="29.25" customHeight="1" thickBot="1">
      <c r="A21" s="178" t="s">
        <v>24</v>
      </c>
      <c r="B21" s="178"/>
      <c r="D21" s="53"/>
      <c r="E21" s="59"/>
      <c r="F21" s="53"/>
      <c r="G21" s="59"/>
      <c r="H21" s="53"/>
      <c r="I21" s="59"/>
      <c r="J21" s="53"/>
      <c r="K21" s="218"/>
      <c r="L21" s="163">
        <f>SUM(L11:L20)</f>
        <v>26224239</v>
      </c>
      <c r="M21" s="218"/>
      <c r="N21" s="163">
        <f>SUM(N11:N20)</f>
        <v>39750200472033</v>
      </c>
      <c r="O21" s="218"/>
      <c r="P21" s="163">
        <f>SUM(P11:P20)</f>
        <v>46209391893401</v>
      </c>
      <c r="Q21" s="218"/>
      <c r="R21" s="163">
        <f>SUM(R11:R20)</f>
        <v>0</v>
      </c>
      <c r="S21" s="218"/>
      <c r="T21" s="163">
        <f>SUM(T11:T20)</f>
        <v>0</v>
      </c>
      <c r="U21" s="218"/>
      <c r="V21" s="163">
        <f>SUM(V11:V20)</f>
        <v>4</v>
      </c>
      <c r="W21" s="218"/>
      <c r="X21" s="163">
        <f>SUM(X11:X20)</f>
        <v>37197908</v>
      </c>
      <c r="Y21" s="218"/>
      <c r="Z21" s="163">
        <f>SUM(Z11:Z20)</f>
        <v>26224235</v>
      </c>
      <c r="AA21" s="218"/>
      <c r="AB21" s="53"/>
      <c r="AC21" s="218"/>
      <c r="AD21" s="163">
        <f>SUM(AD11:AD20)</f>
        <v>39750173230563</v>
      </c>
      <c r="AE21" s="218"/>
      <c r="AF21" s="163">
        <f>SUM(AF11:AF20)</f>
        <v>47116283782649</v>
      </c>
      <c r="AG21" s="218"/>
      <c r="AH21" s="63">
        <f>SUM(AH11:AH20)</f>
        <v>0.28887661544926535</v>
      </c>
      <c r="AK21" s="222"/>
      <c r="AL21" s="224">
        <f>SUM(AH11:AH20)</f>
        <v>0.28887661544926535</v>
      </c>
      <c r="AM21" s="222"/>
    </row>
    <row r="22" spans="1:39" s="26" customFormat="1" ht="17.25" customHeight="1" thickTop="1">
      <c r="D22" s="27"/>
      <c r="E22" s="27"/>
      <c r="F22" s="27"/>
      <c r="G22" s="27"/>
      <c r="H22" s="27"/>
      <c r="I22" s="27"/>
      <c r="J22" s="218"/>
      <c r="K22" s="218"/>
      <c r="L22" s="218"/>
      <c r="M22" s="218"/>
      <c r="N22" s="218"/>
      <c r="O22" s="218"/>
      <c r="P22" s="218"/>
      <c r="Q22" s="218"/>
      <c r="R22" s="218"/>
      <c r="S22" s="218"/>
      <c r="T22" s="218"/>
      <c r="U22" s="218"/>
      <c r="V22" s="218"/>
      <c r="W22" s="218"/>
      <c r="X22" s="218"/>
      <c r="Y22" s="218"/>
      <c r="Z22" s="218"/>
      <c r="AA22" s="218"/>
      <c r="AB22" s="218"/>
      <c r="AC22" s="218"/>
      <c r="AD22" s="218"/>
      <c r="AE22" s="218"/>
      <c r="AF22" s="218"/>
      <c r="AG22" s="218"/>
      <c r="AH22" s="218"/>
      <c r="AK22" s="222"/>
      <c r="AL22" s="223"/>
      <c r="AM22" s="222"/>
    </row>
    <row r="23" spans="1:39" s="26" customFormat="1" ht="21">
      <c r="J23" s="215"/>
      <c r="K23" s="215"/>
      <c r="L23" s="215"/>
      <c r="M23" s="215"/>
      <c r="N23" s="215"/>
      <c r="O23" s="215"/>
      <c r="P23" s="215"/>
      <c r="Q23" s="215"/>
      <c r="R23" s="215"/>
      <c r="S23" s="215"/>
      <c r="T23" s="215"/>
      <c r="U23" s="215"/>
      <c r="V23" s="215"/>
      <c r="W23" s="215"/>
      <c r="X23" s="225"/>
      <c r="Y23" s="225"/>
      <c r="Z23" s="225"/>
      <c r="AA23" s="225"/>
      <c r="AB23" s="225"/>
      <c r="AC23" s="225"/>
      <c r="AD23" s="225"/>
      <c r="AE23" s="225"/>
      <c r="AF23" s="223">
        <v>47116283782651</v>
      </c>
      <c r="AG23" s="225"/>
      <c r="AH23" s="225"/>
      <c r="AI23" s="222"/>
      <c r="AJ23" s="222"/>
      <c r="AK23" s="222"/>
      <c r="AL23" s="223"/>
      <c r="AM23" s="222"/>
    </row>
    <row r="24" spans="1:39" s="26" customFormat="1" ht="21">
      <c r="X24" s="226">
        <v>5376650</v>
      </c>
      <c r="Y24" s="222"/>
      <c r="Z24" s="222"/>
      <c r="AA24" s="222"/>
      <c r="AB24" s="222"/>
      <c r="AC24" s="222"/>
      <c r="AD24" s="222"/>
      <c r="AE24" s="222"/>
      <c r="AF24" s="223"/>
      <c r="AG24" s="222"/>
      <c r="AH24" s="222"/>
      <c r="AI24" s="222"/>
      <c r="AJ24" s="222"/>
      <c r="AK24" s="222"/>
      <c r="AL24" s="222"/>
      <c r="AM24" s="222"/>
    </row>
    <row r="25" spans="1:39" s="26" customFormat="1" ht="21">
      <c r="X25" s="226">
        <f>X11-X24</f>
        <v>31821258</v>
      </c>
      <c r="Y25" s="222"/>
      <c r="Z25" s="222"/>
      <c r="AA25" s="222"/>
      <c r="AB25" s="222"/>
      <c r="AC25" s="222"/>
      <c r="AD25" s="222"/>
      <c r="AE25" s="222"/>
      <c r="AF25" s="223"/>
      <c r="AG25" s="222"/>
      <c r="AH25" s="222"/>
      <c r="AI25" s="222"/>
      <c r="AJ25" s="222"/>
    </row>
    <row r="26" spans="1:39" s="26" customFormat="1" ht="21">
      <c r="X26" s="227"/>
      <c r="Y26" s="222"/>
      <c r="Z26" s="222"/>
      <c r="AA26" s="222"/>
      <c r="AB26" s="222"/>
      <c r="AC26" s="222"/>
      <c r="AD26" s="222"/>
      <c r="AE26" s="222"/>
      <c r="AF26" s="223"/>
      <c r="AG26" s="222"/>
      <c r="AH26" s="222"/>
      <c r="AI26" s="222"/>
      <c r="AJ26" s="222"/>
    </row>
    <row r="27" spans="1:39" s="26" customFormat="1" ht="21">
      <c r="X27" s="222"/>
      <c r="Y27" s="222"/>
      <c r="Z27" s="222"/>
      <c r="AA27" s="222"/>
      <c r="AB27" s="222"/>
      <c r="AC27" s="222"/>
      <c r="AD27" s="222"/>
      <c r="AE27" s="222"/>
      <c r="AF27" s="223">
        <f>AF21-AF23</f>
        <v>-2</v>
      </c>
      <c r="AG27" s="222"/>
      <c r="AH27" s="222"/>
      <c r="AI27" s="222"/>
      <c r="AJ27" s="222"/>
    </row>
    <row r="28" spans="1:39" s="26" customFormat="1" ht="21">
      <c r="X28" s="222"/>
      <c r="Y28" s="222"/>
      <c r="Z28" s="222"/>
      <c r="AA28" s="222"/>
      <c r="AB28" s="222"/>
      <c r="AC28" s="222"/>
      <c r="AD28" s="222"/>
      <c r="AE28" s="222"/>
      <c r="AF28" s="223"/>
      <c r="AG28" s="222"/>
      <c r="AH28" s="222"/>
      <c r="AI28" s="222"/>
      <c r="AJ28" s="222"/>
    </row>
    <row r="29" spans="1:39" s="26" customFormat="1" ht="21">
      <c r="X29" s="222"/>
      <c r="Y29" s="222"/>
      <c r="Z29" s="222"/>
      <c r="AA29" s="222"/>
      <c r="AB29" s="222"/>
      <c r="AC29" s="222"/>
      <c r="AD29" s="222"/>
      <c r="AE29" s="222"/>
      <c r="AF29" s="223"/>
      <c r="AG29" s="222"/>
      <c r="AH29" s="222"/>
      <c r="AI29" s="222"/>
      <c r="AJ29" s="222"/>
    </row>
    <row r="30" spans="1:39" ht="21">
      <c r="X30" s="228"/>
      <c r="Y30" s="228"/>
      <c r="Z30" s="228"/>
      <c r="AA30" s="228"/>
      <c r="AB30" s="228"/>
      <c r="AC30" s="228"/>
      <c r="AD30" s="228"/>
      <c r="AE30" s="228"/>
      <c r="AF30" s="223"/>
      <c r="AG30" s="228"/>
      <c r="AH30" s="228"/>
      <c r="AI30" s="228"/>
      <c r="AJ30" s="228"/>
    </row>
  </sheetData>
  <mergeCells count="21">
    <mergeCell ref="A18:B18"/>
    <mergeCell ref="A19:B19"/>
    <mergeCell ref="A20:B20"/>
    <mergeCell ref="A21:B21"/>
    <mergeCell ref="A13:B13"/>
    <mergeCell ref="A14:B14"/>
    <mergeCell ref="A15:B15"/>
    <mergeCell ref="A16:B16"/>
    <mergeCell ref="A17:B17"/>
    <mergeCell ref="R9:T9"/>
    <mergeCell ref="V9:X9"/>
    <mergeCell ref="A10:B10"/>
    <mergeCell ref="A11:B11"/>
    <mergeCell ref="A12:B12"/>
    <mergeCell ref="A1:AH1"/>
    <mergeCell ref="A2:AH2"/>
    <mergeCell ref="A3:AH3"/>
    <mergeCell ref="B7:AH7"/>
    <mergeCell ref="L8:P8"/>
    <mergeCell ref="R8:X8"/>
    <mergeCell ref="Z8:AH8"/>
  </mergeCells>
  <pageMargins left="0.39" right="0.39" top="0.39" bottom="0.39" header="0" footer="0"/>
  <pageSetup scale="41" fitToHeight="0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M8"/>
  <sheetViews>
    <sheetView rightToLeft="1" workbookViewId="0">
      <selection sqref="A1:M1"/>
    </sheetView>
  </sheetViews>
  <sheetFormatPr defaultRowHeight="12.75"/>
  <cols>
    <col min="1" max="1" width="29.85546875" customWidth="1"/>
    <col min="2" max="2" width="1.28515625" customWidth="1"/>
    <col min="3" max="3" width="15.5703125" customWidth="1"/>
    <col min="4" max="4" width="1.28515625" customWidth="1"/>
    <col min="5" max="5" width="15.5703125" customWidth="1"/>
    <col min="6" max="6" width="1.28515625" customWidth="1"/>
    <col min="7" max="7" width="13" customWidth="1"/>
    <col min="8" max="8" width="1.28515625" customWidth="1"/>
    <col min="9" max="9" width="13" customWidth="1"/>
    <col min="10" max="10" width="1.28515625" customWidth="1"/>
    <col min="11" max="11" width="23.42578125" customWidth="1"/>
    <col min="12" max="12" width="1.28515625" customWidth="1"/>
    <col min="13" max="13" width="33.7109375" customWidth="1"/>
    <col min="14" max="14" width="0.28515625" customWidth="1"/>
  </cols>
  <sheetData>
    <row r="1" spans="1:13" ht="29.1" customHeight="1">
      <c r="A1" s="168" t="s">
        <v>0</v>
      </c>
      <c r="B1" s="168"/>
      <c r="C1" s="168"/>
      <c r="D1" s="168"/>
      <c r="E1" s="168"/>
      <c r="F1" s="168"/>
      <c r="G1" s="168"/>
      <c r="H1" s="168"/>
      <c r="I1" s="168"/>
      <c r="J1" s="168"/>
      <c r="K1" s="168"/>
      <c r="L1" s="168"/>
      <c r="M1" s="168"/>
    </row>
    <row r="2" spans="1:13" ht="21.75" customHeight="1">
      <c r="A2" s="168" t="s">
        <v>1</v>
      </c>
      <c r="B2" s="168"/>
      <c r="C2" s="168"/>
      <c r="D2" s="168"/>
      <c r="E2" s="168"/>
      <c r="F2" s="168"/>
      <c r="G2" s="168"/>
      <c r="H2" s="168"/>
      <c r="I2" s="168"/>
      <c r="J2" s="168"/>
      <c r="K2" s="168"/>
      <c r="L2" s="168"/>
      <c r="M2" s="168"/>
    </row>
    <row r="3" spans="1:13" ht="21.75" customHeight="1">
      <c r="A3" s="168" t="s">
        <v>2</v>
      </c>
      <c r="B3" s="168"/>
      <c r="C3" s="168"/>
      <c r="D3" s="168"/>
      <c r="E3" s="168"/>
      <c r="F3" s="168"/>
      <c r="G3" s="168"/>
      <c r="H3" s="168"/>
      <c r="I3" s="168"/>
      <c r="J3" s="168"/>
      <c r="K3" s="168"/>
      <c r="L3" s="168"/>
      <c r="M3" s="168"/>
    </row>
    <row r="4" spans="1:13" ht="14.45" customHeight="1">
      <c r="A4" s="171" t="s">
        <v>95</v>
      </c>
      <c r="B4" s="171"/>
      <c r="C4" s="171"/>
      <c r="D4" s="171"/>
      <c r="E4" s="171"/>
      <c r="F4" s="171"/>
      <c r="G4" s="171"/>
      <c r="H4" s="171"/>
      <c r="I4" s="171"/>
      <c r="J4" s="171"/>
      <c r="K4" s="171"/>
      <c r="L4" s="171"/>
      <c r="M4" s="171"/>
    </row>
    <row r="5" spans="1:13" ht="14.45" customHeight="1">
      <c r="A5" s="171" t="s">
        <v>96</v>
      </c>
      <c r="B5" s="171"/>
      <c r="C5" s="171"/>
      <c r="D5" s="171"/>
      <c r="E5" s="171"/>
      <c r="F5" s="171"/>
      <c r="G5" s="171"/>
      <c r="H5" s="171"/>
      <c r="I5" s="171"/>
      <c r="J5" s="171"/>
      <c r="K5" s="171"/>
      <c r="L5" s="171"/>
      <c r="M5" s="171"/>
    </row>
    <row r="6" spans="1:13" ht="14.45" customHeight="1"/>
    <row r="7" spans="1:13" ht="14.45" customHeight="1">
      <c r="C7" s="172" t="s">
        <v>9</v>
      </c>
      <c r="D7" s="172"/>
      <c r="E7" s="172"/>
      <c r="F7" s="172"/>
      <c r="G7" s="172"/>
      <c r="H7" s="172"/>
      <c r="I7" s="172"/>
      <c r="J7" s="172"/>
      <c r="K7" s="172"/>
      <c r="L7" s="172"/>
      <c r="M7" s="172"/>
    </row>
    <row r="8" spans="1:13" ht="14.45" customHeight="1">
      <c r="A8" s="3" t="s">
        <v>97</v>
      </c>
      <c r="C8" s="5" t="s">
        <v>13</v>
      </c>
      <c r="D8" s="4"/>
      <c r="E8" s="5" t="s">
        <v>98</v>
      </c>
      <c r="F8" s="4"/>
      <c r="G8" s="5" t="s">
        <v>99</v>
      </c>
      <c r="H8" s="4"/>
      <c r="I8" s="5" t="s">
        <v>100</v>
      </c>
      <c r="J8" s="4"/>
      <c r="K8" s="5" t="s">
        <v>101</v>
      </c>
      <c r="L8" s="4"/>
      <c r="M8" s="5" t="s">
        <v>102</v>
      </c>
    </row>
  </sheetData>
  <mergeCells count="6">
    <mergeCell ref="C7:M7"/>
    <mergeCell ref="A1:M1"/>
    <mergeCell ref="A2:M2"/>
    <mergeCell ref="A3:M3"/>
    <mergeCell ref="A4:M4"/>
    <mergeCell ref="A5:M5"/>
  </mergeCells>
  <pageMargins left="0.39" right="0.39" top="0.39" bottom="0.39" header="0" footer="0"/>
  <pageSetup paperSize="0" fitToHeight="0" orientation="landscape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AF139A-2D41-4364-B328-FA7184FD20EF}">
  <sheetPr>
    <pageSetUpPr fitToPage="1"/>
  </sheetPr>
  <dimension ref="A1:P32"/>
  <sheetViews>
    <sheetView rightToLeft="1" view="pageBreakPreview" zoomScale="85" zoomScaleNormal="70" zoomScaleSheetLayoutView="85" workbookViewId="0">
      <selection activeCell="D8" sqref="D8"/>
    </sheetView>
  </sheetViews>
  <sheetFormatPr defaultRowHeight="20.25"/>
  <cols>
    <col min="1" max="1" width="5.140625" style="71" customWidth="1"/>
    <col min="2" max="2" width="35" style="71" customWidth="1"/>
    <col min="3" max="3" width="1.28515625" style="71" customWidth="1"/>
    <col min="4" max="4" width="27.42578125" style="71" bestFit="1" customWidth="1"/>
    <col min="5" max="5" width="2.28515625" style="71" customWidth="1"/>
    <col min="6" max="6" width="27.5703125" style="71" customWidth="1"/>
    <col min="7" max="7" width="1.28515625" style="71" customWidth="1"/>
    <col min="8" max="8" width="28.5703125" style="71" bestFit="1" customWidth="1"/>
    <col min="9" max="9" width="1.28515625" style="71" customWidth="1"/>
    <col min="10" max="10" width="28.5703125" style="71" bestFit="1" customWidth="1"/>
    <col min="11" max="11" width="1.28515625" style="71" customWidth="1"/>
    <col min="12" max="12" width="24.7109375" style="71" bestFit="1" customWidth="1"/>
    <col min="13" max="13" width="3.42578125" style="71" customWidth="1"/>
    <col min="14" max="14" width="9.140625" style="71"/>
    <col min="15" max="15" width="39.140625" style="71" bestFit="1" customWidth="1"/>
    <col min="16" max="16" width="30.85546875" style="71" customWidth="1"/>
    <col min="17" max="16384" width="9.140625" style="71"/>
  </cols>
  <sheetData>
    <row r="1" spans="1:16" ht="29.1" customHeight="1">
      <c r="A1" s="191" t="s">
        <v>0</v>
      </c>
      <c r="B1" s="191"/>
      <c r="C1" s="191"/>
      <c r="D1" s="191"/>
      <c r="E1" s="191"/>
      <c r="F1" s="191"/>
      <c r="G1" s="191"/>
      <c r="H1" s="191"/>
      <c r="I1" s="191"/>
      <c r="J1" s="191"/>
      <c r="K1" s="191"/>
      <c r="L1" s="191"/>
    </row>
    <row r="2" spans="1:16" ht="21.75" customHeight="1">
      <c r="A2" s="191" t="s">
        <v>1</v>
      </c>
      <c r="B2" s="191"/>
      <c r="C2" s="191"/>
      <c r="D2" s="191"/>
      <c r="E2" s="191"/>
      <c r="F2" s="191"/>
      <c r="G2" s="191"/>
      <c r="H2" s="191"/>
      <c r="I2" s="191"/>
      <c r="J2" s="191"/>
      <c r="K2" s="191"/>
      <c r="L2" s="191"/>
    </row>
    <row r="3" spans="1:16" ht="21.75" customHeight="1">
      <c r="A3" s="191" t="s">
        <v>2</v>
      </c>
      <c r="B3" s="191"/>
      <c r="C3" s="191"/>
      <c r="D3" s="191"/>
      <c r="E3" s="191"/>
      <c r="F3" s="191"/>
      <c r="G3" s="191"/>
      <c r="H3" s="191"/>
      <c r="I3" s="191"/>
      <c r="J3" s="191"/>
      <c r="K3" s="191"/>
      <c r="L3" s="191"/>
    </row>
    <row r="4" spans="1:16" ht="14.45" customHeight="1"/>
    <row r="5" spans="1:16" ht="30.75" customHeight="1">
      <c r="A5" s="72" t="s">
        <v>103</v>
      </c>
      <c r="B5" s="192" t="s">
        <v>104</v>
      </c>
      <c r="C5" s="192"/>
      <c r="D5" s="192"/>
      <c r="E5" s="192"/>
      <c r="F5" s="192"/>
      <c r="G5" s="192"/>
      <c r="H5" s="192"/>
      <c r="I5" s="192"/>
      <c r="J5" s="192"/>
      <c r="K5" s="192"/>
      <c r="L5" s="192"/>
      <c r="O5" s="73"/>
      <c r="P5" s="73"/>
    </row>
    <row r="6" spans="1:16" ht="30.75" customHeight="1">
      <c r="D6" s="74" t="s">
        <v>7</v>
      </c>
      <c r="E6" s="75"/>
      <c r="F6" s="188" t="s">
        <v>8</v>
      </c>
      <c r="G6" s="188"/>
      <c r="H6" s="188"/>
      <c r="I6" s="75"/>
      <c r="J6" s="188" t="s">
        <v>9</v>
      </c>
      <c r="K6" s="188"/>
      <c r="L6" s="188"/>
      <c r="O6" s="77" t="str">
        <f>[1]اوراق!AF7</f>
        <v>جمع سرمایه‌گذاری‌ها و دارایی‌ها در تاریخ 01/31</v>
      </c>
      <c r="P6" s="76"/>
    </row>
    <row r="7" spans="1:16" ht="30.75" customHeight="1">
      <c r="A7" s="188" t="s">
        <v>105</v>
      </c>
      <c r="B7" s="188"/>
      <c r="D7" s="74" t="s">
        <v>106</v>
      </c>
      <c r="E7" s="75"/>
      <c r="F7" s="74" t="s">
        <v>107</v>
      </c>
      <c r="G7" s="75"/>
      <c r="H7" s="74" t="s">
        <v>108</v>
      </c>
      <c r="I7" s="75"/>
      <c r="J7" s="74" t="s">
        <v>106</v>
      </c>
      <c r="K7" s="75"/>
      <c r="L7" s="74" t="s">
        <v>18</v>
      </c>
      <c r="O7" s="77">
        <f>اوراق!AL9</f>
        <v>163101757853861</v>
      </c>
      <c r="P7" s="77"/>
    </row>
    <row r="8" spans="1:16" ht="30.75" customHeight="1">
      <c r="A8" s="189" t="s">
        <v>105</v>
      </c>
      <c r="B8" s="189"/>
      <c r="C8" s="78"/>
      <c r="D8" s="79">
        <v>34617835199</v>
      </c>
      <c r="E8" s="75">
        <v>0</v>
      </c>
      <c r="F8" s="79">
        <v>53115694894180</v>
      </c>
      <c r="G8" s="79">
        <v>0</v>
      </c>
      <c r="H8" s="79">
        <v>52921416471159</v>
      </c>
      <c r="I8" s="79">
        <v>0</v>
      </c>
      <c r="J8" s="79">
        <v>228896258220</v>
      </c>
      <c r="K8" s="75"/>
      <c r="L8" s="80">
        <f>J8/$O$7</f>
        <v>1.4033954092946737E-3</v>
      </c>
      <c r="O8" s="73"/>
      <c r="P8" s="73"/>
    </row>
    <row r="9" spans="1:16" ht="30.75" customHeight="1">
      <c r="A9" s="190" t="s">
        <v>301</v>
      </c>
      <c r="B9" s="190"/>
      <c r="C9" s="78"/>
      <c r="D9" s="79">
        <f>D18-D8</f>
        <v>108294222630074</v>
      </c>
      <c r="E9" s="79"/>
      <c r="F9" s="79">
        <f t="shared" ref="F9:J9" si="0">F18-F8</f>
        <v>8017144000000</v>
      </c>
      <c r="G9" s="79">
        <f t="shared" si="0"/>
        <v>0</v>
      </c>
      <c r="H9" s="79">
        <f t="shared" si="0"/>
        <v>17799088000000</v>
      </c>
      <c r="I9" s="79">
        <f t="shared" si="0"/>
        <v>0</v>
      </c>
      <c r="J9" s="79">
        <f t="shared" si="0"/>
        <v>98512278630074</v>
      </c>
      <c r="K9" s="75"/>
      <c r="L9" s="82">
        <f>J9/$O$7</f>
        <v>0.60399274616243492</v>
      </c>
      <c r="O9" s="73"/>
      <c r="P9" s="73"/>
    </row>
    <row r="10" spans="1:16" ht="30.75" customHeight="1" thickBot="1">
      <c r="A10" s="190" t="s">
        <v>24</v>
      </c>
      <c r="B10" s="190"/>
      <c r="D10" s="84">
        <f>SUM(D8:D9)</f>
        <v>108328840465273</v>
      </c>
      <c r="E10" s="75"/>
      <c r="F10" s="84">
        <f>SUM(F8:F9)</f>
        <v>61132838894180</v>
      </c>
      <c r="G10" s="79">
        <f>SUM(G8:G9)</f>
        <v>0</v>
      </c>
      <c r="H10" s="84">
        <f>SUM(H8:H9)</f>
        <v>70720504471159</v>
      </c>
      <c r="I10" s="79"/>
      <c r="J10" s="84">
        <f>SUM(J8:J9)</f>
        <v>98741174888294</v>
      </c>
      <c r="K10" s="75"/>
      <c r="L10" s="85">
        <f>SUM(L8:L9)</f>
        <v>0.60539614157172961</v>
      </c>
      <c r="O10" s="81"/>
    </row>
    <row r="11" spans="1:16" ht="30.75" customHeight="1" thickTop="1">
      <c r="A11" s="83"/>
      <c r="B11" s="83"/>
      <c r="D11" s="83"/>
      <c r="E11" s="75"/>
      <c r="F11" s="86"/>
      <c r="G11" s="86"/>
      <c r="H11" s="86"/>
      <c r="I11" s="86"/>
      <c r="J11" s="86"/>
      <c r="K11" s="75"/>
      <c r="L11" s="83"/>
      <c r="P11" s="87"/>
    </row>
    <row r="12" spans="1:16" ht="30.75" customHeight="1">
      <c r="A12" s="83"/>
      <c r="B12" s="83"/>
      <c r="D12" s="73"/>
      <c r="E12" s="73"/>
      <c r="F12" s="73"/>
      <c r="G12" s="73"/>
      <c r="H12" s="76" t="s">
        <v>302</v>
      </c>
      <c r="I12" s="77"/>
      <c r="J12" s="76" t="s">
        <v>302</v>
      </c>
      <c r="K12" s="75"/>
      <c r="L12" s="83"/>
      <c r="P12" s="87"/>
    </row>
    <row r="13" spans="1:16" ht="30.75" customHeight="1">
      <c r="A13" s="83"/>
      <c r="B13" s="83"/>
      <c r="D13" s="73"/>
      <c r="E13" s="73"/>
      <c r="F13" s="76" t="s">
        <v>303</v>
      </c>
      <c r="G13" s="229"/>
      <c r="H13" s="76" t="s">
        <v>304</v>
      </c>
      <c r="I13" s="229"/>
      <c r="J13" s="76" t="s">
        <v>305</v>
      </c>
      <c r="L13" s="83"/>
    </row>
    <row r="14" spans="1:16" ht="30.75" customHeight="1">
      <c r="A14" s="83"/>
      <c r="B14" s="83"/>
      <c r="D14" s="73"/>
      <c r="E14" s="73"/>
      <c r="F14" s="73"/>
      <c r="G14" s="76"/>
      <c r="H14" s="73"/>
      <c r="I14" s="76"/>
      <c r="J14" s="73"/>
      <c r="K14" s="79"/>
      <c r="L14" s="79"/>
    </row>
    <row r="15" spans="1:16" ht="14.45" customHeight="1">
      <c r="A15" s="83"/>
      <c r="B15" s="83"/>
      <c r="D15" s="73"/>
      <c r="E15" s="73"/>
      <c r="F15" s="230"/>
      <c r="G15" s="230"/>
      <c r="H15" s="230"/>
      <c r="I15" s="230"/>
      <c r="J15" s="230"/>
      <c r="L15" s="83"/>
      <c r="O15" s="79"/>
      <c r="P15" s="87"/>
    </row>
    <row r="16" spans="1:16" ht="19.5" customHeight="1">
      <c r="A16" s="83"/>
      <c r="B16" s="83"/>
      <c r="D16" s="73"/>
      <c r="E16" s="73"/>
      <c r="F16" s="231"/>
      <c r="G16" s="232"/>
      <c r="H16" s="232"/>
      <c r="I16" s="232"/>
      <c r="J16" s="230"/>
      <c r="L16" s="83"/>
      <c r="O16" s="79"/>
    </row>
    <row r="17" spans="1:15" ht="19.5" customHeight="1">
      <c r="A17" s="83"/>
      <c r="B17" s="83"/>
      <c r="D17" s="73"/>
      <c r="E17" s="73"/>
      <c r="F17" s="231"/>
      <c r="G17" s="231"/>
      <c r="H17" s="231"/>
      <c r="I17" s="231"/>
      <c r="J17" s="231"/>
      <c r="L17" s="83"/>
      <c r="O17" s="79"/>
    </row>
    <row r="18" spans="1:15" ht="19.5" customHeight="1">
      <c r="A18" s="83"/>
      <c r="B18" s="83"/>
      <c r="D18" s="77">
        <v>108328840465273</v>
      </c>
      <c r="E18" s="77"/>
      <c r="F18" s="77">
        <v>61132838894180</v>
      </c>
      <c r="G18" s="77"/>
      <c r="H18" s="77">
        <v>70720504471159</v>
      </c>
      <c r="I18" s="77"/>
      <c r="J18" s="77">
        <v>98741174888294</v>
      </c>
      <c r="L18" s="83"/>
      <c r="O18" s="79"/>
    </row>
    <row r="19" spans="1:15" ht="19.5" customHeight="1">
      <c r="A19" s="83"/>
      <c r="B19" s="83"/>
      <c r="D19" s="233"/>
      <c r="E19" s="233"/>
      <c r="F19" s="233"/>
      <c r="G19" s="233"/>
      <c r="H19" s="233"/>
      <c r="I19" s="233"/>
      <c r="J19" s="233"/>
      <c r="L19" s="83"/>
    </row>
    <row r="20" spans="1:15" ht="19.5" customHeight="1">
      <c r="A20" s="83"/>
      <c r="B20" s="83"/>
      <c r="D20" s="89"/>
      <c r="E20" s="89"/>
      <c r="F20" s="89"/>
      <c r="G20" s="89"/>
      <c r="H20" s="89"/>
      <c r="I20" s="89"/>
      <c r="J20" s="89"/>
      <c r="L20" s="83"/>
    </row>
    <row r="21" spans="1:15" ht="19.5" customHeight="1">
      <c r="A21" s="83"/>
      <c r="B21" s="83"/>
      <c r="D21" s="89"/>
      <c r="E21" s="89"/>
      <c r="F21" s="89"/>
      <c r="G21" s="89"/>
      <c r="H21" s="89"/>
      <c r="I21" s="89"/>
      <c r="J21" s="89"/>
      <c r="L21" s="83"/>
    </row>
    <row r="22" spans="1:15" ht="19.5" customHeight="1">
      <c r="A22" s="83"/>
      <c r="B22" s="83"/>
      <c r="D22" s="89"/>
      <c r="E22" s="89"/>
      <c r="F22" s="89"/>
      <c r="G22" s="89"/>
      <c r="H22" s="89"/>
      <c r="I22" s="89"/>
      <c r="J22" s="89"/>
      <c r="L22" s="83"/>
    </row>
    <row r="23" spans="1:15" ht="19.5" customHeight="1">
      <c r="A23" s="83"/>
      <c r="B23" s="83"/>
      <c r="D23" s="88"/>
      <c r="E23" s="88"/>
      <c r="F23" s="88"/>
      <c r="G23" s="88"/>
      <c r="H23" s="88"/>
      <c r="I23" s="88"/>
      <c r="J23" s="88"/>
      <c r="L23" s="83"/>
    </row>
    <row r="24" spans="1:15" ht="19.5" customHeight="1">
      <c r="A24" s="83"/>
      <c r="B24" s="83"/>
      <c r="D24" s="89"/>
      <c r="E24" s="89"/>
      <c r="F24" s="89"/>
      <c r="G24" s="89"/>
      <c r="H24" s="89"/>
      <c r="I24" s="89"/>
      <c r="J24" s="89"/>
      <c r="L24" s="83"/>
    </row>
    <row r="25" spans="1:15" ht="19.5" customHeight="1">
      <c r="A25" s="83"/>
      <c r="B25" s="83"/>
      <c r="D25" s="79"/>
      <c r="E25" s="79"/>
      <c r="F25" s="79"/>
      <c r="G25" s="79"/>
      <c r="L25" s="83"/>
    </row>
    <row r="26" spans="1:15">
      <c r="F26" s="234"/>
      <c r="G26" s="87"/>
      <c r="H26" s="87"/>
      <c r="I26" s="87"/>
      <c r="J26" s="87"/>
    </row>
    <row r="27" spans="1:15" ht="26.25">
      <c r="D27" s="79"/>
      <c r="E27" s="79"/>
      <c r="F27" s="234"/>
      <c r="G27" s="79"/>
      <c r="H27" s="79"/>
    </row>
    <row r="28" spans="1:15">
      <c r="F28" s="234"/>
    </row>
    <row r="29" spans="1:15">
      <c r="F29" s="234"/>
    </row>
    <row r="30" spans="1:15" ht="26.25">
      <c r="D30" s="79"/>
      <c r="E30" s="79"/>
      <c r="F30" s="234"/>
      <c r="G30" s="79"/>
      <c r="H30" s="79"/>
      <c r="I30" s="79"/>
      <c r="J30" s="79"/>
    </row>
    <row r="31" spans="1:15">
      <c r="D31" s="87"/>
      <c r="E31" s="87"/>
      <c r="F31" s="234"/>
      <c r="G31" s="87"/>
      <c r="H31" s="87"/>
      <c r="I31" s="87"/>
      <c r="J31" s="87"/>
    </row>
    <row r="32" spans="1:15">
      <c r="F32" s="234"/>
    </row>
  </sheetData>
  <mergeCells count="11">
    <mergeCell ref="A7:B7"/>
    <mergeCell ref="A8:B8"/>
    <mergeCell ref="A9:B9"/>
    <mergeCell ref="F26:F32"/>
    <mergeCell ref="A1:L1"/>
    <mergeCell ref="A2:L2"/>
    <mergeCell ref="A3:L3"/>
    <mergeCell ref="B5:L5"/>
    <mergeCell ref="F6:H6"/>
    <mergeCell ref="J6:L6"/>
    <mergeCell ref="A10:B10"/>
  </mergeCells>
  <pageMargins left="0.39" right="0.39" top="0.39" bottom="0.39" header="0" footer="0"/>
  <pageSetup paperSize="9" scale="77" fitToHeight="0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filterMode="1">
    <pageSetUpPr fitToPage="1"/>
  </sheetPr>
  <dimension ref="A1:L109"/>
  <sheetViews>
    <sheetView rightToLeft="1" topLeftCell="A11" workbookViewId="0">
      <selection activeCell="D109" sqref="D109:J109"/>
    </sheetView>
  </sheetViews>
  <sheetFormatPr defaultRowHeight="12.75"/>
  <cols>
    <col min="1" max="1" width="5.140625" customWidth="1"/>
    <col min="2" max="2" width="35" customWidth="1"/>
    <col min="3" max="3" width="1.28515625" customWidth="1"/>
    <col min="4" max="4" width="20" bestFit="1" customWidth="1"/>
    <col min="5" max="5" width="1.28515625" customWidth="1"/>
    <col min="6" max="6" width="19" bestFit="1" customWidth="1"/>
    <col min="7" max="7" width="1.28515625" customWidth="1"/>
    <col min="8" max="8" width="19" bestFit="1" customWidth="1"/>
    <col min="9" max="9" width="1.28515625" customWidth="1"/>
    <col min="10" max="10" width="19" bestFit="1" customWidth="1"/>
    <col min="11" max="11" width="1.28515625" customWidth="1"/>
    <col min="12" max="12" width="19.42578125" customWidth="1"/>
    <col min="13" max="13" width="0.28515625" customWidth="1"/>
  </cols>
  <sheetData>
    <row r="1" spans="1:12" ht="29.1" customHeight="1">
      <c r="A1" s="168" t="s">
        <v>0</v>
      </c>
      <c r="B1" s="168"/>
      <c r="C1" s="168"/>
      <c r="D1" s="168"/>
      <c r="E1" s="168"/>
      <c r="F1" s="168"/>
      <c r="G1" s="168"/>
      <c r="H1" s="168"/>
      <c r="I1" s="168"/>
      <c r="J1" s="168"/>
      <c r="K1" s="168"/>
      <c r="L1" s="168"/>
    </row>
    <row r="2" spans="1:12" ht="21.75" customHeight="1">
      <c r="A2" s="168" t="s">
        <v>1</v>
      </c>
      <c r="B2" s="168"/>
      <c r="C2" s="168"/>
      <c r="D2" s="168"/>
      <c r="E2" s="168"/>
      <c r="F2" s="168"/>
      <c r="G2" s="168"/>
      <c r="H2" s="168"/>
      <c r="I2" s="168"/>
      <c r="J2" s="168"/>
      <c r="K2" s="168"/>
      <c r="L2" s="168"/>
    </row>
    <row r="3" spans="1:12" ht="21.75" customHeight="1">
      <c r="A3" s="168" t="s">
        <v>2</v>
      </c>
      <c r="B3" s="168"/>
      <c r="C3" s="168"/>
      <c r="D3" s="168"/>
      <c r="E3" s="168"/>
      <c r="F3" s="168"/>
      <c r="G3" s="168"/>
      <c r="H3" s="168"/>
      <c r="I3" s="168"/>
      <c r="J3" s="168"/>
      <c r="K3" s="168"/>
      <c r="L3" s="168"/>
    </row>
    <row r="4" spans="1:12" ht="14.45" customHeight="1"/>
    <row r="5" spans="1:12" ht="14.45" customHeight="1">
      <c r="A5" s="2" t="s">
        <v>103</v>
      </c>
      <c r="B5" s="171" t="s">
        <v>104</v>
      </c>
      <c r="C5" s="171"/>
      <c r="D5" s="171"/>
      <c r="E5" s="171"/>
      <c r="F5" s="171"/>
      <c r="G5" s="171"/>
      <c r="H5" s="171"/>
      <c r="I5" s="171"/>
      <c r="J5" s="171"/>
      <c r="K5" s="171"/>
      <c r="L5" s="171"/>
    </row>
    <row r="6" spans="1:12" ht="14.45" customHeight="1">
      <c r="D6" s="3" t="s">
        <v>7</v>
      </c>
      <c r="F6" s="172" t="s">
        <v>8</v>
      </c>
      <c r="G6" s="172"/>
      <c r="H6" s="172"/>
      <c r="J6" s="3" t="s">
        <v>9</v>
      </c>
    </row>
    <row r="7" spans="1:12" ht="14.45" customHeight="1">
      <c r="D7" s="4"/>
      <c r="F7" s="4"/>
      <c r="G7" s="4"/>
      <c r="H7" s="4"/>
      <c r="J7" s="4"/>
    </row>
    <row r="8" spans="1:12" ht="14.45" customHeight="1">
      <c r="A8" s="172" t="s">
        <v>105</v>
      </c>
      <c r="B8" s="172"/>
      <c r="D8" s="3" t="s">
        <v>106</v>
      </c>
      <c r="F8" s="3" t="s">
        <v>107</v>
      </c>
      <c r="H8" s="3" t="s">
        <v>108</v>
      </c>
      <c r="J8" s="3" t="s">
        <v>106</v>
      </c>
      <c r="L8" s="3" t="s">
        <v>18</v>
      </c>
    </row>
    <row r="9" spans="1:12" ht="21.75" customHeight="1">
      <c r="A9" s="193" t="s">
        <v>109</v>
      </c>
      <c r="B9" s="193"/>
      <c r="D9" s="7">
        <v>4863477094</v>
      </c>
      <c r="F9" s="7">
        <v>11712407419068</v>
      </c>
      <c r="H9" s="7">
        <v>11716410750000</v>
      </c>
      <c r="J9" s="7">
        <v>860146162</v>
      </c>
      <c r="L9" s="8" t="s">
        <v>110</v>
      </c>
    </row>
    <row r="10" spans="1:12" ht="21.75" customHeight="1">
      <c r="A10" s="194" t="s">
        <v>111</v>
      </c>
      <c r="B10" s="194"/>
      <c r="D10" s="10">
        <v>33028486</v>
      </c>
      <c r="F10" s="10">
        <v>15557489874</v>
      </c>
      <c r="H10" s="10">
        <v>15500000000</v>
      </c>
      <c r="J10" s="10">
        <v>90518360</v>
      </c>
      <c r="L10" s="11" t="s">
        <v>110</v>
      </c>
    </row>
    <row r="11" spans="1:12" ht="21.75" customHeight="1">
      <c r="A11" s="194" t="s">
        <v>112</v>
      </c>
      <c r="B11" s="194"/>
      <c r="D11" s="10">
        <v>7243837</v>
      </c>
      <c r="F11" s="10">
        <v>30631</v>
      </c>
      <c r="H11" s="10">
        <v>0</v>
      </c>
      <c r="J11" s="10">
        <v>7274468</v>
      </c>
      <c r="L11" s="11" t="s">
        <v>110</v>
      </c>
    </row>
    <row r="12" spans="1:12" ht="21.75" customHeight="1">
      <c r="A12" s="194" t="s">
        <v>113</v>
      </c>
      <c r="B12" s="194"/>
      <c r="D12" s="10">
        <v>4665386048</v>
      </c>
      <c r="F12" s="10">
        <v>6070170938</v>
      </c>
      <c r="H12" s="10">
        <v>7800402450</v>
      </c>
      <c r="J12" s="10">
        <v>2935154536</v>
      </c>
      <c r="L12" s="11" t="s">
        <v>110</v>
      </c>
    </row>
    <row r="13" spans="1:12" ht="21.75" customHeight="1">
      <c r="A13" s="194" t="s">
        <v>114</v>
      </c>
      <c r="B13" s="194"/>
      <c r="D13" s="10">
        <v>10306573556</v>
      </c>
      <c r="F13" s="10">
        <v>22448744997970</v>
      </c>
      <c r="H13" s="10">
        <v>22360714140033</v>
      </c>
      <c r="J13" s="10">
        <v>98337431493</v>
      </c>
      <c r="L13" s="11" t="s">
        <v>115</v>
      </c>
    </row>
    <row r="14" spans="1:12" ht="21.75" customHeight="1">
      <c r="A14" s="194" t="s">
        <v>116</v>
      </c>
      <c r="B14" s="194"/>
      <c r="D14" s="10">
        <v>281879</v>
      </c>
      <c r="F14" s="10">
        <v>0</v>
      </c>
      <c r="H14" s="10">
        <v>0</v>
      </c>
      <c r="J14" s="10">
        <v>281879</v>
      </c>
      <c r="L14" s="11" t="s">
        <v>110</v>
      </c>
    </row>
    <row r="15" spans="1:12" ht="21.75" hidden="1" customHeight="1">
      <c r="A15" s="194" t="s">
        <v>117</v>
      </c>
      <c r="B15" s="194"/>
      <c r="D15" s="10">
        <v>18396444</v>
      </c>
      <c r="F15" s="10">
        <v>0</v>
      </c>
      <c r="H15" s="10">
        <v>0</v>
      </c>
      <c r="J15" s="10">
        <v>18396444</v>
      </c>
      <c r="L15" s="11" t="s">
        <v>110</v>
      </c>
    </row>
    <row r="16" spans="1:12" ht="21.75" customHeight="1">
      <c r="A16" s="194" t="s">
        <v>118</v>
      </c>
      <c r="B16" s="194"/>
      <c r="D16" s="10">
        <v>156699</v>
      </c>
      <c r="F16" s="10">
        <v>0</v>
      </c>
      <c r="H16" s="10">
        <v>0</v>
      </c>
      <c r="J16" s="10">
        <v>156699</v>
      </c>
      <c r="L16" s="11" t="s">
        <v>110</v>
      </c>
    </row>
    <row r="17" spans="1:12" ht="21.75" hidden="1" customHeight="1">
      <c r="A17" s="194" t="s">
        <v>119</v>
      </c>
      <c r="B17" s="194"/>
      <c r="D17" s="10">
        <v>233630</v>
      </c>
      <c r="F17" s="10">
        <v>0</v>
      </c>
      <c r="H17" s="10">
        <v>0</v>
      </c>
      <c r="J17" s="10">
        <v>233630</v>
      </c>
      <c r="L17" s="11" t="s">
        <v>110</v>
      </c>
    </row>
    <row r="18" spans="1:12" ht="21.75" customHeight="1">
      <c r="A18" s="194" t="s">
        <v>120</v>
      </c>
      <c r="B18" s="194"/>
      <c r="D18" s="10">
        <v>85470</v>
      </c>
      <c r="F18" s="10">
        <v>0</v>
      </c>
      <c r="H18" s="10">
        <v>0</v>
      </c>
      <c r="J18" s="10">
        <v>85470</v>
      </c>
      <c r="L18" s="11" t="s">
        <v>110</v>
      </c>
    </row>
    <row r="19" spans="1:12" ht="21.75" customHeight="1">
      <c r="A19" s="194" t="s">
        <v>121</v>
      </c>
      <c r="B19" s="194"/>
      <c r="D19" s="10">
        <v>8440112</v>
      </c>
      <c r="F19" s="10">
        <v>35688</v>
      </c>
      <c r="H19" s="10">
        <v>36000</v>
      </c>
      <c r="J19" s="10">
        <v>8439800</v>
      </c>
      <c r="L19" s="11" t="s">
        <v>110</v>
      </c>
    </row>
    <row r="20" spans="1:12" ht="21.75" customHeight="1">
      <c r="A20" s="194" t="s">
        <v>122</v>
      </c>
      <c r="B20" s="194"/>
      <c r="D20" s="10">
        <v>29394070</v>
      </c>
      <c r="F20" s="10">
        <v>0</v>
      </c>
      <c r="H20" s="10">
        <v>0</v>
      </c>
      <c r="J20" s="10">
        <v>29394070</v>
      </c>
      <c r="L20" s="11" t="s">
        <v>110</v>
      </c>
    </row>
    <row r="21" spans="1:12" ht="21.75" customHeight="1">
      <c r="A21" s="194" t="s">
        <v>123</v>
      </c>
      <c r="B21" s="194"/>
      <c r="D21" s="10">
        <v>673439</v>
      </c>
      <c r="F21" s="10">
        <v>0</v>
      </c>
      <c r="H21" s="10">
        <v>0</v>
      </c>
      <c r="J21" s="10">
        <v>673439</v>
      </c>
      <c r="L21" s="11" t="s">
        <v>110</v>
      </c>
    </row>
    <row r="22" spans="1:12" ht="21.75" customHeight="1">
      <c r="A22" s="194" t="s">
        <v>124</v>
      </c>
      <c r="B22" s="194"/>
      <c r="D22" s="10">
        <v>57539894</v>
      </c>
      <c r="F22" s="10">
        <v>4887</v>
      </c>
      <c r="H22" s="10">
        <v>0</v>
      </c>
      <c r="J22" s="10">
        <v>57544781</v>
      </c>
      <c r="L22" s="11" t="s">
        <v>110</v>
      </c>
    </row>
    <row r="23" spans="1:12" ht="21.75" customHeight="1">
      <c r="A23" s="194" t="s">
        <v>125</v>
      </c>
      <c r="B23" s="194"/>
      <c r="D23" s="10">
        <v>20057822</v>
      </c>
      <c r="F23" s="10">
        <v>236637599952</v>
      </c>
      <c r="H23" s="10">
        <v>236653084600</v>
      </c>
      <c r="J23" s="10">
        <v>4573174</v>
      </c>
      <c r="L23" s="11" t="s">
        <v>110</v>
      </c>
    </row>
    <row r="24" spans="1:12" ht="21.75" customHeight="1">
      <c r="A24" s="194" t="s">
        <v>126</v>
      </c>
      <c r="B24" s="194"/>
      <c r="D24" s="10">
        <v>270327634</v>
      </c>
      <c r="F24" s="10">
        <v>765209730852</v>
      </c>
      <c r="H24" s="10">
        <v>765477320000</v>
      </c>
      <c r="J24" s="10">
        <v>2738486</v>
      </c>
      <c r="L24" s="11" t="s">
        <v>110</v>
      </c>
    </row>
    <row r="25" spans="1:12" ht="21.75" hidden="1" customHeight="1">
      <c r="A25" s="194" t="s">
        <v>127</v>
      </c>
      <c r="B25" s="194"/>
      <c r="D25" s="10">
        <v>548430000000</v>
      </c>
      <c r="F25" s="10">
        <v>0</v>
      </c>
      <c r="H25" s="10">
        <v>0</v>
      </c>
      <c r="J25" s="10">
        <v>548430000000</v>
      </c>
      <c r="L25" s="11" t="s">
        <v>128</v>
      </c>
    </row>
    <row r="26" spans="1:12" ht="21.75" hidden="1" customHeight="1">
      <c r="A26" s="194" t="s">
        <v>129</v>
      </c>
      <c r="B26" s="194"/>
      <c r="D26" s="10">
        <v>2250900000000</v>
      </c>
      <c r="F26" s="10">
        <v>0</v>
      </c>
      <c r="H26" s="10">
        <v>0</v>
      </c>
      <c r="J26" s="10">
        <v>2250900000000</v>
      </c>
      <c r="L26" s="11" t="s">
        <v>130</v>
      </c>
    </row>
    <row r="27" spans="1:12" ht="21.75" hidden="1" customHeight="1">
      <c r="A27" s="194" t="s">
        <v>131</v>
      </c>
      <c r="B27" s="194"/>
      <c r="D27" s="10">
        <v>1017600000000</v>
      </c>
      <c r="F27" s="10">
        <v>0</v>
      </c>
      <c r="H27" s="10">
        <v>0</v>
      </c>
      <c r="J27" s="10">
        <v>1017600000000</v>
      </c>
      <c r="L27" s="11" t="s">
        <v>132</v>
      </c>
    </row>
    <row r="28" spans="1:12" ht="21.75" hidden="1" customHeight="1">
      <c r="A28" s="194" t="s">
        <v>131</v>
      </c>
      <c r="B28" s="194"/>
      <c r="D28" s="10">
        <v>218000000000</v>
      </c>
      <c r="F28" s="10">
        <v>0</v>
      </c>
      <c r="H28" s="10">
        <v>0</v>
      </c>
      <c r="J28" s="10">
        <v>218000000000</v>
      </c>
      <c r="L28" s="11" t="s">
        <v>133</v>
      </c>
    </row>
    <row r="29" spans="1:12" ht="21.75" customHeight="1">
      <c r="A29" s="194" t="s">
        <v>134</v>
      </c>
      <c r="B29" s="194"/>
      <c r="D29" s="10">
        <v>4163491877</v>
      </c>
      <c r="F29" s="10">
        <v>528340323609</v>
      </c>
      <c r="H29" s="10">
        <v>532000550000</v>
      </c>
      <c r="J29" s="10">
        <v>503265486</v>
      </c>
      <c r="L29" s="11" t="s">
        <v>110</v>
      </c>
    </row>
    <row r="30" spans="1:12" ht="21.75" hidden="1" customHeight="1">
      <c r="A30" s="194" t="s">
        <v>131</v>
      </c>
      <c r="B30" s="194"/>
      <c r="D30" s="10">
        <v>300800000000</v>
      </c>
      <c r="F30" s="10">
        <v>0</v>
      </c>
      <c r="H30" s="10">
        <v>0</v>
      </c>
      <c r="J30" s="10">
        <v>300800000000</v>
      </c>
      <c r="L30" s="11" t="s">
        <v>135</v>
      </c>
    </row>
    <row r="31" spans="1:12" ht="21.75" customHeight="1">
      <c r="A31" s="194" t="s">
        <v>136</v>
      </c>
      <c r="B31" s="194"/>
      <c r="D31" s="10">
        <v>10186048638</v>
      </c>
      <c r="F31" s="10">
        <v>10543030092343</v>
      </c>
      <c r="H31" s="10">
        <v>10553094500000</v>
      </c>
      <c r="J31" s="10">
        <v>121640981</v>
      </c>
      <c r="L31" s="11" t="s">
        <v>110</v>
      </c>
    </row>
    <row r="32" spans="1:12" ht="21.75" customHeight="1">
      <c r="A32" s="194" t="s">
        <v>137</v>
      </c>
      <c r="B32" s="194"/>
      <c r="D32" s="10">
        <v>1729611</v>
      </c>
      <c r="F32" s="10">
        <v>0</v>
      </c>
      <c r="H32" s="10">
        <v>0</v>
      </c>
      <c r="J32" s="10">
        <v>1729611</v>
      </c>
      <c r="L32" s="11" t="s">
        <v>110</v>
      </c>
    </row>
    <row r="33" spans="1:12" ht="21.75" customHeight="1">
      <c r="A33" s="194" t="s">
        <v>138</v>
      </c>
      <c r="B33" s="194"/>
      <c r="D33" s="10">
        <v>2838791</v>
      </c>
      <c r="F33" s="10">
        <v>27602749103</v>
      </c>
      <c r="H33" s="10">
        <v>27601005000</v>
      </c>
      <c r="J33" s="10">
        <v>4582894</v>
      </c>
      <c r="L33" s="11" t="s">
        <v>110</v>
      </c>
    </row>
    <row r="34" spans="1:12" ht="21.75" hidden="1" customHeight="1">
      <c r="A34" s="194" t="s">
        <v>139</v>
      </c>
      <c r="B34" s="194"/>
      <c r="D34" s="10">
        <v>427000000000</v>
      </c>
      <c r="F34" s="10">
        <v>0</v>
      </c>
      <c r="H34" s="10">
        <v>0</v>
      </c>
      <c r="J34" s="10">
        <v>427000000000</v>
      </c>
      <c r="L34" s="11" t="s">
        <v>140</v>
      </c>
    </row>
    <row r="35" spans="1:12" ht="21.75" hidden="1" customHeight="1">
      <c r="A35" s="194" t="s">
        <v>139</v>
      </c>
      <c r="B35" s="194"/>
      <c r="D35" s="10">
        <v>3575700000000</v>
      </c>
      <c r="F35" s="10">
        <v>0</v>
      </c>
      <c r="H35" s="10">
        <v>0</v>
      </c>
      <c r="J35" s="10">
        <v>3575700000000</v>
      </c>
      <c r="L35" s="11" t="s">
        <v>141</v>
      </c>
    </row>
    <row r="36" spans="1:12" ht="21.75" hidden="1" customHeight="1">
      <c r="A36" s="194" t="s">
        <v>142</v>
      </c>
      <c r="B36" s="194"/>
      <c r="D36" s="10">
        <v>1000000000000</v>
      </c>
      <c r="F36" s="10">
        <v>0</v>
      </c>
      <c r="H36" s="10">
        <v>1000000000000</v>
      </c>
      <c r="J36" s="10">
        <v>0</v>
      </c>
      <c r="L36" s="11" t="s">
        <v>110</v>
      </c>
    </row>
    <row r="37" spans="1:12" ht="21.75" customHeight="1">
      <c r="A37" s="194" t="s">
        <v>143</v>
      </c>
      <c r="B37" s="194"/>
      <c r="D37" s="10">
        <v>1060242</v>
      </c>
      <c r="F37" s="10">
        <v>6832094249265</v>
      </c>
      <c r="H37" s="10">
        <v>6706164683076</v>
      </c>
      <c r="J37" s="10">
        <v>125930626431</v>
      </c>
      <c r="L37" s="11" t="s">
        <v>144</v>
      </c>
    </row>
    <row r="38" spans="1:12" ht="21.75" hidden="1" customHeight="1">
      <c r="A38" s="194" t="s">
        <v>142</v>
      </c>
      <c r="B38" s="194"/>
      <c r="D38" s="10">
        <v>1000000000000</v>
      </c>
      <c r="F38" s="10">
        <v>0</v>
      </c>
      <c r="H38" s="10">
        <v>1000000000000</v>
      </c>
      <c r="J38" s="10">
        <v>0</v>
      </c>
      <c r="L38" s="11" t="s">
        <v>110</v>
      </c>
    </row>
    <row r="39" spans="1:12" ht="21.75" hidden="1" customHeight="1">
      <c r="A39" s="194" t="s">
        <v>145</v>
      </c>
      <c r="B39" s="194"/>
      <c r="D39" s="10">
        <v>1116708000000</v>
      </c>
      <c r="F39" s="10">
        <v>0</v>
      </c>
      <c r="H39" s="10">
        <v>0</v>
      </c>
      <c r="J39" s="10">
        <v>1116708000000</v>
      </c>
      <c r="L39" s="11" t="s">
        <v>146</v>
      </c>
    </row>
    <row r="40" spans="1:12" ht="21.75" hidden="1" customHeight="1">
      <c r="A40" s="194" t="s">
        <v>145</v>
      </c>
      <c r="B40" s="194"/>
      <c r="D40" s="10">
        <v>168000000000</v>
      </c>
      <c r="F40" s="10">
        <v>0</v>
      </c>
      <c r="H40" s="10">
        <v>0</v>
      </c>
      <c r="J40" s="10">
        <v>168000000000</v>
      </c>
      <c r="L40" s="11" t="s">
        <v>147</v>
      </c>
    </row>
    <row r="41" spans="1:12" ht="21.75" hidden="1" customHeight="1">
      <c r="A41" s="194" t="s">
        <v>148</v>
      </c>
      <c r="B41" s="194"/>
      <c r="D41" s="10">
        <v>170800000000</v>
      </c>
      <c r="F41" s="10">
        <v>0</v>
      </c>
      <c r="H41" s="10">
        <v>0</v>
      </c>
      <c r="J41" s="10">
        <v>170800000000</v>
      </c>
      <c r="L41" s="11" t="s">
        <v>147</v>
      </c>
    </row>
    <row r="42" spans="1:12" ht="21.75" hidden="1" customHeight="1">
      <c r="A42" s="194" t="s">
        <v>149</v>
      </c>
      <c r="B42" s="194"/>
      <c r="D42" s="10">
        <v>2500000000000</v>
      </c>
      <c r="F42" s="10">
        <v>0</v>
      </c>
      <c r="H42" s="10">
        <v>0</v>
      </c>
      <c r="J42" s="10">
        <v>2500000000000</v>
      </c>
      <c r="L42" s="11" t="s">
        <v>150</v>
      </c>
    </row>
    <row r="43" spans="1:12" ht="21.75" hidden="1" customHeight="1">
      <c r="A43" s="194" t="s">
        <v>151</v>
      </c>
      <c r="B43" s="194"/>
      <c r="D43" s="10">
        <v>2615912000000</v>
      </c>
      <c r="F43" s="10">
        <v>0</v>
      </c>
      <c r="H43" s="10">
        <v>0</v>
      </c>
      <c r="J43" s="10">
        <v>2615912000000</v>
      </c>
      <c r="L43" s="11" t="s">
        <v>152</v>
      </c>
    </row>
    <row r="44" spans="1:12" ht="21.75" hidden="1" customHeight="1">
      <c r="A44" s="194" t="s">
        <v>153</v>
      </c>
      <c r="B44" s="194"/>
      <c r="D44" s="10">
        <v>5000000000000</v>
      </c>
      <c r="F44" s="10">
        <v>0</v>
      </c>
      <c r="H44" s="10">
        <v>0</v>
      </c>
      <c r="J44" s="10">
        <v>5000000000000</v>
      </c>
      <c r="L44" s="11" t="s">
        <v>154</v>
      </c>
    </row>
    <row r="45" spans="1:12" ht="21.75" hidden="1" customHeight="1">
      <c r="A45" s="194" t="s">
        <v>139</v>
      </c>
      <c r="B45" s="194"/>
      <c r="D45" s="10">
        <v>1643600000000</v>
      </c>
      <c r="F45" s="10">
        <v>0</v>
      </c>
      <c r="H45" s="10">
        <v>0</v>
      </c>
      <c r="J45" s="10">
        <v>1643600000000</v>
      </c>
      <c r="L45" s="11" t="s">
        <v>155</v>
      </c>
    </row>
    <row r="46" spans="1:12" ht="21.75" hidden="1" customHeight="1">
      <c r="A46" s="194" t="s">
        <v>139</v>
      </c>
      <c r="B46" s="194"/>
      <c r="D46" s="10">
        <v>10173000000000</v>
      </c>
      <c r="F46" s="10">
        <v>0</v>
      </c>
      <c r="H46" s="10">
        <v>0</v>
      </c>
      <c r="J46" s="10">
        <v>10173000000000</v>
      </c>
      <c r="L46" s="11" t="s">
        <v>156</v>
      </c>
    </row>
    <row r="47" spans="1:12" ht="21.75" hidden="1" customHeight="1">
      <c r="A47" s="194" t="s">
        <v>139</v>
      </c>
      <c r="B47" s="194"/>
      <c r="D47" s="10">
        <v>5485200000000</v>
      </c>
      <c r="F47" s="10">
        <v>0</v>
      </c>
      <c r="H47" s="10">
        <v>0</v>
      </c>
      <c r="J47" s="10">
        <v>5485200000000</v>
      </c>
      <c r="L47" s="11" t="s">
        <v>157</v>
      </c>
    </row>
    <row r="48" spans="1:12" ht="21.75" hidden="1" customHeight="1">
      <c r="A48" s="194" t="s">
        <v>139</v>
      </c>
      <c r="B48" s="194"/>
      <c r="D48" s="10">
        <v>886127000000</v>
      </c>
      <c r="F48" s="10">
        <v>0</v>
      </c>
      <c r="H48" s="10">
        <v>0</v>
      </c>
      <c r="J48" s="10">
        <v>886127000000</v>
      </c>
      <c r="L48" s="11" t="s">
        <v>158</v>
      </c>
    </row>
    <row r="49" spans="1:12" ht="21.75" hidden="1" customHeight="1">
      <c r="A49" s="194" t="s">
        <v>139</v>
      </c>
      <c r="B49" s="194"/>
      <c r="D49" s="10">
        <v>1445857000000</v>
      </c>
      <c r="F49" s="10">
        <v>0</v>
      </c>
      <c r="H49" s="10">
        <v>0</v>
      </c>
      <c r="J49" s="10">
        <v>1445857000000</v>
      </c>
      <c r="L49" s="11" t="s">
        <v>159</v>
      </c>
    </row>
    <row r="50" spans="1:12" ht="21.75" hidden="1" customHeight="1">
      <c r="A50" s="194" t="s">
        <v>139</v>
      </c>
      <c r="B50" s="194"/>
      <c r="D50" s="10">
        <v>233564000000</v>
      </c>
      <c r="F50" s="10">
        <v>0</v>
      </c>
      <c r="H50" s="10">
        <v>0</v>
      </c>
      <c r="J50" s="10">
        <v>233564000000</v>
      </c>
      <c r="L50" s="11" t="s">
        <v>160</v>
      </c>
    </row>
    <row r="51" spans="1:12" ht="21.75" hidden="1" customHeight="1">
      <c r="A51" s="194" t="s">
        <v>139</v>
      </c>
      <c r="B51" s="194"/>
      <c r="D51" s="10">
        <v>2787730000000</v>
      </c>
      <c r="F51" s="10">
        <v>0</v>
      </c>
      <c r="H51" s="10">
        <v>0</v>
      </c>
      <c r="J51" s="10">
        <v>2787730000000</v>
      </c>
      <c r="L51" s="11" t="s">
        <v>161</v>
      </c>
    </row>
    <row r="52" spans="1:12" ht="21.75" hidden="1" customHeight="1">
      <c r="A52" s="194" t="s">
        <v>139</v>
      </c>
      <c r="B52" s="194"/>
      <c r="D52" s="10">
        <v>450329000000</v>
      </c>
      <c r="F52" s="10">
        <v>0</v>
      </c>
      <c r="H52" s="10">
        <v>0</v>
      </c>
      <c r="J52" s="10">
        <v>450329000000</v>
      </c>
      <c r="L52" s="11" t="s">
        <v>162</v>
      </c>
    </row>
    <row r="53" spans="1:12" ht="21.75" hidden="1" customHeight="1">
      <c r="A53" s="194" t="s">
        <v>131</v>
      </c>
      <c r="B53" s="194"/>
      <c r="D53" s="10">
        <v>1198900000000</v>
      </c>
      <c r="F53" s="10">
        <v>0</v>
      </c>
      <c r="H53" s="10">
        <v>0</v>
      </c>
      <c r="J53" s="10">
        <v>1198900000000</v>
      </c>
      <c r="L53" s="11" t="s">
        <v>163</v>
      </c>
    </row>
    <row r="54" spans="1:12" ht="21.75" hidden="1" customHeight="1">
      <c r="A54" s="194" t="s">
        <v>153</v>
      </c>
      <c r="B54" s="194"/>
      <c r="D54" s="10">
        <v>495000000000</v>
      </c>
      <c r="F54" s="10">
        <v>0</v>
      </c>
      <c r="H54" s="10">
        <v>495000000000</v>
      </c>
      <c r="J54" s="10">
        <v>0</v>
      </c>
      <c r="L54" s="11" t="s">
        <v>110</v>
      </c>
    </row>
    <row r="55" spans="1:12" ht="21.75" hidden="1" customHeight="1">
      <c r="A55" s="194" t="s">
        <v>164</v>
      </c>
      <c r="B55" s="194"/>
      <c r="D55" s="10">
        <v>1000000000000</v>
      </c>
      <c r="F55" s="10">
        <v>0</v>
      </c>
      <c r="H55" s="10">
        <v>0</v>
      </c>
      <c r="J55" s="10">
        <v>1000000000000</v>
      </c>
      <c r="L55" s="11" t="s">
        <v>165</v>
      </c>
    </row>
    <row r="56" spans="1:12" ht="21.75" hidden="1" customHeight="1">
      <c r="A56" s="194" t="s">
        <v>142</v>
      </c>
      <c r="B56" s="194"/>
      <c r="D56" s="10">
        <v>5784090000000</v>
      </c>
      <c r="F56" s="10">
        <v>0</v>
      </c>
      <c r="H56" s="10">
        <v>0</v>
      </c>
      <c r="J56" s="10">
        <v>5784090000000</v>
      </c>
      <c r="L56" s="11" t="s">
        <v>166</v>
      </c>
    </row>
    <row r="57" spans="1:12" ht="21.75" hidden="1" customHeight="1">
      <c r="A57" s="194" t="s">
        <v>142</v>
      </c>
      <c r="B57" s="194"/>
      <c r="D57" s="10">
        <v>2081000000000</v>
      </c>
      <c r="F57" s="10">
        <v>0</v>
      </c>
      <c r="H57" s="10">
        <v>0</v>
      </c>
      <c r="J57" s="10">
        <v>2081000000000</v>
      </c>
      <c r="L57" s="11" t="s">
        <v>167</v>
      </c>
    </row>
    <row r="58" spans="1:12" ht="21.75" hidden="1" customHeight="1">
      <c r="A58" s="194" t="s">
        <v>142</v>
      </c>
      <c r="B58" s="194"/>
      <c r="D58" s="10">
        <v>3435280000000</v>
      </c>
      <c r="F58" s="10">
        <v>0</v>
      </c>
      <c r="H58" s="10">
        <v>411544000000</v>
      </c>
      <c r="J58" s="10">
        <v>3023736000000</v>
      </c>
      <c r="L58" s="11" t="s">
        <v>168</v>
      </c>
    </row>
    <row r="59" spans="1:12" ht="21.75" hidden="1" customHeight="1">
      <c r="A59" s="194" t="s">
        <v>169</v>
      </c>
      <c r="B59" s="194"/>
      <c r="D59" s="10">
        <v>2270335000000</v>
      </c>
      <c r="F59" s="10">
        <v>0</v>
      </c>
      <c r="H59" s="10">
        <v>2270335000000</v>
      </c>
      <c r="J59" s="10">
        <v>0</v>
      </c>
      <c r="L59" s="11" t="s">
        <v>110</v>
      </c>
    </row>
    <row r="60" spans="1:12" ht="21.75" hidden="1" customHeight="1">
      <c r="A60" s="194" t="s">
        <v>169</v>
      </c>
      <c r="B60" s="194"/>
      <c r="D60" s="10">
        <v>2000000000000</v>
      </c>
      <c r="F60" s="10">
        <v>0</v>
      </c>
      <c r="H60" s="10">
        <v>2000000000000</v>
      </c>
      <c r="J60" s="10">
        <v>0</v>
      </c>
      <c r="L60" s="11" t="s">
        <v>110</v>
      </c>
    </row>
    <row r="61" spans="1:12" ht="21.75" hidden="1" customHeight="1">
      <c r="A61" s="194" t="s">
        <v>142</v>
      </c>
      <c r="B61" s="194"/>
      <c r="D61" s="10">
        <v>2310180000000</v>
      </c>
      <c r="F61" s="10">
        <v>0</v>
      </c>
      <c r="H61" s="10">
        <v>2207000000000</v>
      </c>
      <c r="J61" s="10">
        <v>103180000000</v>
      </c>
      <c r="L61" s="11" t="s">
        <v>115</v>
      </c>
    </row>
    <row r="62" spans="1:12" ht="21.75" hidden="1" customHeight="1">
      <c r="A62" s="194" t="s">
        <v>169</v>
      </c>
      <c r="B62" s="194"/>
      <c r="D62" s="10">
        <v>2030157000000</v>
      </c>
      <c r="F62" s="10">
        <v>0</v>
      </c>
      <c r="H62" s="10">
        <v>2030157000000</v>
      </c>
      <c r="J62" s="10">
        <v>0</v>
      </c>
      <c r="L62" s="11" t="s">
        <v>110</v>
      </c>
    </row>
    <row r="63" spans="1:12" ht="21.75" hidden="1" customHeight="1">
      <c r="A63" s="194" t="s">
        <v>142</v>
      </c>
      <c r="B63" s="194"/>
      <c r="D63" s="10">
        <v>2966400000000</v>
      </c>
      <c r="F63" s="10">
        <v>0</v>
      </c>
      <c r="H63" s="10">
        <v>0</v>
      </c>
      <c r="J63" s="10">
        <v>2966400000000</v>
      </c>
      <c r="L63" s="11" t="s">
        <v>170</v>
      </c>
    </row>
    <row r="64" spans="1:12" ht="21.75" hidden="1" customHeight="1">
      <c r="A64" s="194" t="s">
        <v>171</v>
      </c>
      <c r="B64" s="194"/>
      <c r="D64" s="10">
        <v>2000000000000</v>
      </c>
      <c r="F64" s="10">
        <v>0</v>
      </c>
      <c r="H64" s="10">
        <v>0</v>
      </c>
      <c r="J64" s="10">
        <v>2000000000000</v>
      </c>
      <c r="L64" s="11" t="s">
        <v>172</v>
      </c>
    </row>
    <row r="65" spans="1:12" ht="21.75" hidden="1" customHeight="1">
      <c r="A65" s="194" t="s">
        <v>173</v>
      </c>
      <c r="B65" s="194"/>
      <c r="D65" s="10">
        <v>500000000000</v>
      </c>
      <c r="F65" s="10">
        <v>0</v>
      </c>
      <c r="H65" s="10">
        <v>0</v>
      </c>
      <c r="J65" s="10">
        <v>500000000000</v>
      </c>
      <c r="L65" s="11" t="s">
        <v>174</v>
      </c>
    </row>
    <row r="66" spans="1:12" ht="21.75" hidden="1" customHeight="1">
      <c r="A66" s="194" t="s">
        <v>151</v>
      </c>
      <c r="B66" s="194"/>
      <c r="D66" s="10">
        <v>500000000000</v>
      </c>
      <c r="F66" s="10">
        <v>0</v>
      </c>
      <c r="H66" s="10">
        <v>500000000000</v>
      </c>
      <c r="J66" s="10">
        <v>0</v>
      </c>
      <c r="L66" s="11" t="s">
        <v>110</v>
      </c>
    </row>
    <row r="67" spans="1:12" ht="21.75" hidden="1" customHeight="1">
      <c r="A67" s="194" t="s">
        <v>175</v>
      </c>
      <c r="B67" s="194"/>
      <c r="D67" s="10">
        <v>460300000000</v>
      </c>
      <c r="F67" s="10">
        <v>0</v>
      </c>
      <c r="H67" s="10">
        <v>0</v>
      </c>
      <c r="J67" s="10">
        <v>460300000000</v>
      </c>
      <c r="L67" s="11" t="s">
        <v>162</v>
      </c>
    </row>
    <row r="68" spans="1:12" ht="21.75" hidden="1" customHeight="1">
      <c r="A68" s="194" t="s">
        <v>173</v>
      </c>
      <c r="B68" s="194"/>
      <c r="D68" s="10">
        <v>2559782000000</v>
      </c>
      <c r="F68" s="10">
        <v>0</v>
      </c>
      <c r="H68" s="10">
        <v>1000000000000</v>
      </c>
      <c r="J68" s="10">
        <v>1559782000000</v>
      </c>
      <c r="L68" s="11" t="s">
        <v>176</v>
      </c>
    </row>
    <row r="69" spans="1:12" ht="21.75" hidden="1" customHeight="1">
      <c r="A69" s="194" t="s">
        <v>177</v>
      </c>
      <c r="B69" s="194"/>
      <c r="D69" s="10">
        <v>1225305000000</v>
      </c>
      <c r="F69" s="10">
        <v>0</v>
      </c>
      <c r="H69" s="10">
        <v>1225305000000</v>
      </c>
      <c r="J69" s="10">
        <v>0</v>
      </c>
      <c r="L69" s="11" t="s">
        <v>110</v>
      </c>
    </row>
    <row r="70" spans="1:12" ht="21.75" hidden="1" customHeight="1">
      <c r="A70" s="194" t="s">
        <v>142</v>
      </c>
      <c r="B70" s="194"/>
      <c r="D70" s="10">
        <v>1001000000000</v>
      </c>
      <c r="F70" s="10">
        <v>0</v>
      </c>
      <c r="H70" s="10">
        <v>0</v>
      </c>
      <c r="J70" s="10">
        <v>1001000000000</v>
      </c>
      <c r="L70" s="11" t="s">
        <v>165</v>
      </c>
    </row>
    <row r="71" spans="1:12" ht="21.75" hidden="1" customHeight="1">
      <c r="A71" s="194" t="s">
        <v>149</v>
      </c>
      <c r="B71" s="194"/>
      <c r="D71" s="10">
        <v>500000000000</v>
      </c>
      <c r="F71" s="10">
        <v>0</v>
      </c>
      <c r="H71" s="10">
        <v>500000000000</v>
      </c>
      <c r="J71" s="10">
        <v>0</v>
      </c>
      <c r="L71" s="11" t="s">
        <v>110</v>
      </c>
    </row>
    <row r="72" spans="1:12" ht="21.75" hidden="1" customHeight="1">
      <c r="A72" s="194" t="s">
        <v>175</v>
      </c>
      <c r="B72" s="194"/>
      <c r="D72" s="10">
        <v>500000000000</v>
      </c>
      <c r="F72" s="10">
        <v>0</v>
      </c>
      <c r="H72" s="10">
        <v>0</v>
      </c>
      <c r="J72" s="10">
        <v>500000000000</v>
      </c>
      <c r="L72" s="11" t="s">
        <v>174</v>
      </c>
    </row>
    <row r="73" spans="1:12" ht="21.75" hidden="1" customHeight="1">
      <c r="A73" s="194" t="s">
        <v>142</v>
      </c>
      <c r="B73" s="194"/>
      <c r="D73" s="10">
        <v>1522840000000</v>
      </c>
      <c r="F73" s="10">
        <v>0</v>
      </c>
      <c r="H73" s="10">
        <v>0</v>
      </c>
      <c r="J73" s="10">
        <v>1522840000000</v>
      </c>
      <c r="L73" s="11" t="s">
        <v>178</v>
      </c>
    </row>
    <row r="74" spans="1:12" ht="21.75" hidden="1" customHeight="1">
      <c r="A74" s="194" t="s">
        <v>177</v>
      </c>
      <c r="B74" s="194"/>
      <c r="D74" s="10">
        <v>300000000000</v>
      </c>
      <c r="F74" s="10">
        <v>0</v>
      </c>
      <c r="H74" s="10">
        <v>300000000000</v>
      </c>
      <c r="J74" s="10">
        <v>0</v>
      </c>
      <c r="L74" s="11" t="s">
        <v>110</v>
      </c>
    </row>
    <row r="75" spans="1:12" ht="21.75" hidden="1" customHeight="1">
      <c r="A75" s="194" t="s">
        <v>175</v>
      </c>
      <c r="B75" s="194"/>
      <c r="D75" s="10">
        <v>1296740000000</v>
      </c>
      <c r="F75" s="10">
        <v>0</v>
      </c>
      <c r="H75" s="10">
        <v>0</v>
      </c>
      <c r="J75" s="10">
        <v>1296740000000</v>
      </c>
      <c r="L75" s="11" t="s">
        <v>179</v>
      </c>
    </row>
    <row r="76" spans="1:12" ht="21.75" hidden="1" customHeight="1">
      <c r="A76" s="194" t="s">
        <v>142</v>
      </c>
      <c r="B76" s="194"/>
      <c r="D76" s="10">
        <v>2000000000000</v>
      </c>
      <c r="F76" s="10">
        <v>0</v>
      </c>
      <c r="H76" s="10">
        <v>0</v>
      </c>
      <c r="J76" s="10">
        <v>2000000000000</v>
      </c>
      <c r="L76" s="11" t="s">
        <v>172</v>
      </c>
    </row>
    <row r="77" spans="1:12" ht="21.75" hidden="1" customHeight="1">
      <c r="A77" s="194" t="s">
        <v>177</v>
      </c>
      <c r="B77" s="194"/>
      <c r="D77" s="10">
        <v>572591000000</v>
      </c>
      <c r="F77" s="10">
        <v>0</v>
      </c>
      <c r="H77" s="10">
        <v>572591000000</v>
      </c>
      <c r="J77" s="10">
        <v>0</v>
      </c>
      <c r="L77" s="11" t="s">
        <v>110</v>
      </c>
    </row>
    <row r="78" spans="1:12" ht="21.75" hidden="1" customHeight="1">
      <c r="A78" s="194" t="s">
        <v>151</v>
      </c>
      <c r="B78" s="194"/>
      <c r="D78" s="10">
        <v>447500000000</v>
      </c>
      <c r="F78" s="10">
        <v>0</v>
      </c>
      <c r="H78" s="10">
        <v>447500000000</v>
      </c>
      <c r="J78" s="10">
        <v>0</v>
      </c>
      <c r="L78" s="11" t="s">
        <v>110</v>
      </c>
    </row>
    <row r="79" spans="1:12" ht="21.75" hidden="1" customHeight="1">
      <c r="A79" s="194" t="s">
        <v>142</v>
      </c>
      <c r="B79" s="194"/>
      <c r="D79" s="10">
        <v>511176000000</v>
      </c>
      <c r="F79" s="10">
        <v>0</v>
      </c>
      <c r="H79" s="10">
        <v>511176000000</v>
      </c>
      <c r="J79" s="10">
        <v>0</v>
      </c>
      <c r="L79" s="11" t="s">
        <v>110</v>
      </c>
    </row>
    <row r="80" spans="1:12" ht="21.75" hidden="1" customHeight="1">
      <c r="A80" s="194" t="s">
        <v>142</v>
      </c>
      <c r="B80" s="194"/>
      <c r="D80" s="10">
        <v>485480000000</v>
      </c>
      <c r="F80" s="10">
        <v>0</v>
      </c>
      <c r="H80" s="10">
        <v>485480000000</v>
      </c>
      <c r="J80" s="10">
        <v>0</v>
      </c>
      <c r="L80" s="11" t="s">
        <v>110</v>
      </c>
    </row>
    <row r="81" spans="1:12" ht="21.75" hidden="1" customHeight="1">
      <c r="A81" s="194" t="s">
        <v>153</v>
      </c>
      <c r="B81" s="194"/>
      <c r="D81" s="10">
        <v>1233360000000</v>
      </c>
      <c r="F81" s="10">
        <v>0</v>
      </c>
      <c r="H81" s="10">
        <v>843000000000</v>
      </c>
      <c r="J81" s="10">
        <v>390360000000</v>
      </c>
      <c r="L81" s="11" t="s">
        <v>180</v>
      </c>
    </row>
    <row r="82" spans="1:12" ht="21.75" hidden="1" customHeight="1">
      <c r="A82" s="194" t="s">
        <v>153</v>
      </c>
      <c r="B82" s="194"/>
      <c r="D82" s="10">
        <v>460530000000</v>
      </c>
      <c r="F82" s="10">
        <v>0</v>
      </c>
      <c r="H82" s="10">
        <v>0</v>
      </c>
      <c r="J82" s="10">
        <v>460530000000</v>
      </c>
      <c r="L82" s="11" t="s">
        <v>162</v>
      </c>
    </row>
    <row r="83" spans="1:12" ht="21.75" hidden="1" customHeight="1">
      <c r="A83" s="194" t="s">
        <v>153</v>
      </c>
      <c r="B83" s="194"/>
      <c r="D83" s="10">
        <v>2000000000000</v>
      </c>
      <c r="F83" s="10">
        <v>0</v>
      </c>
      <c r="H83" s="10">
        <v>0</v>
      </c>
      <c r="J83" s="10">
        <v>2000000000000</v>
      </c>
      <c r="L83" s="11" t="s">
        <v>172</v>
      </c>
    </row>
    <row r="84" spans="1:12" ht="21.75" hidden="1" customHeight="1">
      <c r="A84" s="194" t="s">
        <v>149</v>
      </c>
      <c r="B84" s="194"/>
      <c r="D84" s="10">
        <v>1000000000000</v>
      </c>
      <c r="F84" s="10">
        <v>0</v>
      </c>
      <c r="H84" s="10">
        <v>0</v>
      </c>
      <c r="J84" s="10">
        <v>1000000000000</v>
      </c>
      <c r="L84" s="11" t="s">
        <v>165</v>
      </c>
    </row>
    <row r="85" spans="1:12" ht="21.75" hidden="1" customHeight="1">
      <c r="A85" s="194" t="s">
        <v>177</v>
      </c>
      <c r="B85" s="194"/>
      <c r="D85" s="10">
        <v>398541000000</v>
      </c>
      <c r="F85" s="10">
        <v>0</v>
      </c>
      <c r="H85" s="10">
        <v>0</v>
      </c>
      <c r="J85" s="10">
        <v>398541000000</v>
      </c>
      <c r="L85" s="11" t="s">
        <v>180</v>
      </c>
    </row>
    <row r="86" spans="1:12" ht="21.75" hidden="1" customHeight="1">
      <c r="A86" s="194" t="s">
        <v>142</v>
      </c>
      <c r="B86" s="194"/>
      <c r="D86" s="10">
        <v>3353280000000</v>
      </c>
      <c r="F86" s="10">
        <v>0</v>
      </c>
      <c r="H86" s="10">
        <v>0</v>
      </c>
      <c r="J86" s="10">
        <v>3353280000000</v>
      </c>
      <c r="L86" s="11" t="s">
        <v>181</v>
      </c>
    </row>
    <row r="87" spans="1:12" ht="21.75" hidden="1" customHeight="1">
      <c r="A87" s="194" t="s">
        <v>153</v>
      </c>
      <c r="B87" s="194"/>
      <c r="D87" s="10">
        <v>1000000000000</v>
      </c>
      <c r="F87" s="10">
        <v>0</v>
      </c>
      <c r="H87" s="10">
        <v>0</v>
      </c>
      <c r="J87" s="10">
        <v>1000000000000</v>
      </c>
      <c r="L87" s="11" t="s">
        <v>165</v>
      </c>
    </row>
    <row r="88" spans="1:12" ht="21.75" hidden="1" customHeight="1">
      <c r="A88" s="194" t="s">
        <v>149</v>
      </c>
      <c r="B88" s="194"/>
      <c r="D88" s="10">
        <v>1000000000000</v>
      </c>
      <c r="F88" s="10">
        <v>0</v>
      </c>
      <c r="H88" s="10">
        <v>0</v>
      </c>
      <c r="J88" s="10">
        <v>1000000000000</v>
      </c>
      <c r="L88" s="11" t="s">
        <v>165</v>
      </c>
    </row>
    <row r="89" spans="1:12" ht="21.75" hidden="1" customHeight="1">
      <c r="A89" s="194" t="s">
        <v>177</v>
      </c>
      <c r="B89" s="194"/>
      <c r="D89" s="10">
        <v>1261660000000</v>
      </c>
      <c r="F89" s="10">
        <v>0</v>
      </c>
      <c r="H89" s="10">
        <v>0</v>
      </c>
      <c r="J89" s="10">
        <v>1261660000000</v>
      </c>
      <c r="L89" s="11" t="s">
        <v>182</v>
      </c>
    </row>
    <row r="90" spans="1:12" ht="21.75" hidden="1" customHeight="1">
      <c r="A90" s="194" t="s">
        <v>142</v>
      </c>
      <c r="B90" s="194"/>
      <c r="D90" s="10">
        <v>3257400000000</v>
      </c>
      <c r="F90" s="10">
        <v>0</v>
      </c>
      <c r="H90" s="10">
        <v>0</v>
      </c>
      <c r="J90" s="10">
        <v>3257400000000</v>
      </c>
      <c r="L90" s="11" t="s">
        <v>183</v>
      </c>
    </row>
    <row r="91" spans="1:12" ht="21.75" hidden="1" customHeight="1">
      <c r="A91" s="194" t="s">
        <v>149</v>
      </c>
      <c r="B91" s="194"/>
      <c r="D91" s="10">
        <v>1000000000000</v>
      </c>
      <c r="F91" s="10">
        <v>0</v>
      </c>
      <c r="H91" s="10">
        <v>0</v>
      </c>
      <c r="J91" s="10">
        <v>1000000000000</v>
      </c>
      <c r="L91" s="11" t="s">
        <v>165</v>
      </c>
    </row>
    <row r="92" spans="1:12" ht="21.75" hidden="1" customHeight="1">
      <c r="A92" s="194" t="s">
        <v>153</v>
      </c>
      <c r="B92" s="194"/>
      <c r="D92" s="10">
        <v>1000000000000</v>
      </c>
      <c r="F92" s="10">
        <v>0</v>
      </c>
      <c r="H92" s="10">
        <v>0</v>
      </c>
      <c r="J92" s="10">
        <v>1000000000000</v>
      </c>
      <c r="L92" s="11" t="s">
        <v>165</v>
      </c>
    </row>
    <row r="93" spans="1:12" ht="21.75" hidden="1" customHeight="1">
      <c r="A93" s="194" t="s">
        <v>177</v>
      </c>
      <c r="B93" s="194"/>
      <c r="D93" s="10">
        <v>555610000000</v>
      </c>
      <c r="F93" s="10">
        <v>0</v>
      </c>
      <c r="H93" s="10">
        <v>0</v>
      </c>
      <c r="J93" s="10">
        <v>555610000000</v>
      </c>
      <c r="L93" s="11" t="s">
        <v>128</v>
      </c>
    </row>
    <row r="94" spans="1:12" ht="21.75" hidden="1" customHeight="1">
      <c r="A94" s="194" t="s">
        <v>142</v>
      </c>
      <c r="B94" s="194"/>
      <c r="D94" s="10">
        <v>2578300000000</v>
      </c>
      <c r="F94" s="10">
        <v>0</v>
      </c>
      <c r="H94" s="10">
        <v>0</v>
      </c>
      <c r="J94" s="10">
        <v>2578300000000</v>
      </c>
      <c r="L94" s="11" t="s">
        <v>184</v>
      </c>
    </row>
    <row r="95" spans="1:12" ht="21.75" hidden="1" customHeight="1">
      <c r="A95" s="194" t="s">
        <v>175</v>
      </c>
      <c r="B95" s="194"/>
      <c r="D95" s="10">
        <v>1226210000000</v>
      </c>
      <c r="F95" s="10">
        <v>0</v>
      </c>
      <c r="H95" s="10">
        <v>0</v>
      </c>
      <c r="J95" s="10">
        <v>1226210000000</v>
      </c>
      <c r="L95" s="11" t="s">
        <v>185</v>
      </c>
    </row>
    <row r="96" spans="1:12" ht="21.75" hidden="1" customHeight="1">
      <c r="A96" s="194" t="s">
        <v>142</v>
      </c>
      <c r="B96" s="194"/>
      <c r="D96" s="10">
        <v>0</v>
      </c>
      <c r="F96" s="10">
        <v>2663000000000</v>
      </c>
      <c r="H96" s="10">
        <v>0</v>
      </c>
      <c r="J96" s="10">
        <v>2663000000000</v>
      </c>
      <c r="L96" s="11" t="s">
        <v>186</v>
      </c>
    </row>
    <row r="97" spans="1:12" ht="21.75" hidden="1" customHeight="1">
      <c r="A97" s="194" t="s">
        <v>142</v>
      </c>
      <c r="B97" s="194"/>
      <c r="D97" s="10">
        <v>0</v>
      </c>
      <c r="F97" s="10">
        <v>90000000000</v>
      </c>
      <c r="H97" s="10">
        <v>0</v>
      </c>
      <c r="J97" s="10">
        <v>90000000000</v>
      </c>
      <c r="L97" s="11" t="s">
        <v>115</v>
      </c>
    </row>
    <row r="98" spans="1:12" ht="21.75" hidden="1" customHeight="1">
      <c r="A98" s="194" t="s">
        <v>142</v>
      </c>
      <c r="B98" s="194"/>
      <c r="D98" s="10">
        <v>0</v>
      </c>
      <c r="F98" s="10">
        <v>153000000000</v>
      </c>
      <c r="H98" s="10">
        <v>0</v>
      </c>
      <c r="J98" s="10">
        <v>153000000000</v>
      </c>
      <c r="L98" s="11" t="s">
        <v>187</v>
      </c>
    </row>
    <row r="99" spans="1:12" ht="21.75" hidden="1" customHeight="1">
      <c r="A99" s="194" t="s">
        <v>142</v>
      </c>
      <c r="B99" s="194"/>
      <c r="D99" s="10">
        <v>0</v>
      </c>
      <c r="F99" s="10">
        <v>23000000000</v>
      </c>
      <c r="H99" s="10">
        <v>0</v>
      </c>
      <c r="J99" s="10">
        <v>23000000000</v>
      </c>
      <c r="L99" s="11" t="s">
        <v>188</v>
      </c>
    </row>
    <row r="100" spans="1:12" ht="21.75" hidden="1" customHeight="1">
      <c r="A100" s="194" t="s">
        <v>142</v>
      </c>
      <c r="B100" s="194"/>
      <c r="D100" s="10">
        <v>0</v>
      </c>
      <c r="F100" s="10">
        <v>114400000000</v>
      </c>
      <c r="H100" s="10">
        <v>0</v>
      </c>
      <c r="J100" s="10">
        <v>114400000000</v>
      </c>
      <c r="L100" s="11" t="s">
        <v>189</v>
      </c>
    </row>
    <row r="101" spans="1:12" ht="21.75" hidden="1" customHeight="1">
      <c r="A101" s="194" t="s">
        <v>142</v>
      </c>
      <c r="B101" s="194"/>
      <c r="D101" s="10">
        <v>0</v>
      </c>
      <c r="F101" s="10">
        <v>833260000000</v>
      </c>
      <c r="H101" s="10">
        <v>0</v>
      </c>
      <c r="J101" s="10">
        <v>833260000000</v>
      </c>
      <c r="L101" s="11" t="s">
        <v>190</v>
      </c>
    </row>
    <row r="102" spans="1:12" ht="21.75" hidden="1" customHeight="1">
      <c r="A102" s="194" t="s">
        <v>142</v>
      </c>
      <c r="B102" s="194"/>
      <c r="D102" s="10">
        <v>0</v>
      </c>
      <c r="F102" s="10">
        <v>260000000000</v>
      </c>
      <c r="H102" s="10">
        <v>0</v>
      </c>
      <c r="J102" s="10">
        <v>260000000000</v>
      </c>
      <c r="L102" s="11" t="s">
        <v>191</v>
      </c>
    </row>
    <row r="103" spans="1:12" ht="21.75" hidden="1" customHeight="1">
      <c r="A103" s="194" t="s">
        <v>153</v>
      </c>
      <c r="B103" s="194"/>
      <c r="D103" s="10">
        <v>0</v>
      </c>
      <c r="F103" s="10">
        <v>239818000000</v>
      </c>
      <c r="H103" s="10">
        <v>0</v>
      </c>
      <c r="J103" s="10">
        <v>239818000000</v>
      </c>
      <c r="L103" s="11" t="s">
        <v>192</v>
      </c>
    </row>
    <row r="104" spans="1:12" ht="21.75" hidden="1" customHeight="1">
      <c r="A104" s="194" t="s">
        <v>142</v>
      </c>
      <c r="B104" s="194"/>
      <c r="D104" s="10">
        <v>0</v>
      </c>
      <c r="F104" s="10">
        <v>94000000000</v>
      </c>
      <c r="H104" s="10">
        <v>0</v>
      </c>
      <c r="J104" s="10">
        <v>94000000000</v>
      </c>
      <c r="L104" s="11" t="s">
        <v>115</v>
      </c>
    </row>
    <row r="105" spans="1:12" ht="21.75" hidden="1" customHeight="1">
      <c r="A105" s="194" t="s">
        <v>177</v>
      </c>
      <c r="B105" s="194"/>
      <c r="D105" s="10">
        <v>0</v>
      </c>
      <c r="F105" s="10">
        <v>546666000000</v>
      </c>
      <c r="H105" s="10">
        <v>0</v>
      </c>
      <c r="J105" s="10">
        <v>546666000000</v>
      </c>
      <c r="L105" s="11" t="s">
        <v>128</v>
      </c>
    </row>
    <row r="106" spans="1:12" ht="21.75" hidden="1" customHeight="1">
      <c r="A106" s="195" t="s">
        <v>153</v>
      </c>
      <c r="B106" s="195"/>
      <c r="D106" s="13">
        <v>0</v>
      </c>
      <c r="F106" s="13">
        <v>3000000000000</v>
      </c>
      <c r="H106" s="13">
        <v>0</v>
      </c>
      <c r="J106" s="13">
        <v>3000000000000</v>
      </c>
      <c r="L106" s="14" t="s">
        <v>193</v>
      </c>
    </row>
    <row r="107" spans="1:12" ht="21.75" hidden="1" customHeight="1">
      <c r="A107" s="178" t="s">
        <v>24</v>
      </c>
      <c r="B107" s="178"/>
      <c r="D107" s="16">
        <v>108328840465273</v>
      </c>
      <c r="F107" s="16">
        <v>61132838894180</v>
      </c>
      <c r="H107" s="16">
        <v>70720504471159</v>
      </c>
      <c r="J107" s="16">
        <v>98741174888294</v>
      </c>
      <c r="L107" s="17">
        <v>0</v>
      </c>
    </row>
    <row r="109" spans="1:12">
      <c r="D109">
        <f>SUBTOTAL(9,D9:D108)</f>
        <v>34617835199</v>
      </c>
      <c r="E109">
        <f t="shared" ref="E109:J109" si="0">SUBTOTAL(9,E9:E108)</f>
        <v>0</v>
      </c>
      <c r="F109">
        <f t="shared" si="0"/>
        <v>53115694894180</v>
      </c>
      <c r="G109">
        <f t="shared" si="0"/>
        <v>0</v>
      </c>
      <c r="H109">
        <f t="shared" si="0"/>
        <v>52921416471159</v>
      </c>
      <c r="I109">
        <f t="shared" si="0"/>
        <v>0</v>
      </c>
      <c r="J109">
        <f t="shared" si="0"/>
        <v>228896258220</v>
      </c>
    </row>
  </sheetData>
  <autoFilter ref="A8:L107" xr:uid="{00000000-0001-0000-0600-000000000000}">
    <filterColumn colId="0" showButton="0">
      <filters>
        <filter val="سپرده کوتاه مدت بانک پاسارگاد دیباجی شمال ( کوتاه مدت)"/>
        <filter val="سپرده کوتاه مدت بانک تجارت سه راه آذری(کوتاه مدت)"/>
        <filter val="سپرده کوتاه مدت بانک تجارت نجات الهی شمالی (کوتاه مدت)"/>
        <filter val="سپرده کوتاه مدت بانک خاورمیانه مهستان (کوتاه مدت)"/>
        <filter val="سپرده کوتاه مدت بانک شهر اطباء تبریز (کوتاه مدت)"/>
        <filter val="سپرده کوتاه مدت بانک شهر بازار مبل یافت آباد(کوتاه مدت)"/>
        <filter val="سپرده کوتاه مدت بانک صادرات بورس کالا ( کوتاه مدت)"/>
        <filter val="سپرده کوتاه مدت بانک صادرات بیست متری افسریه( کوتاه مدت)"/>
        <filter val="سپرده کوتاه مدت بانک صادرات شریعتی( کوتاه مدت)"/>
        <filter val="سپرده کوتاه مدت بانک صادرات گرگان( کوتاه مدت)"/>
        <filter val="سپرده کوتاه مدت بانک گردشگری آرژانتین(کوتاه مدت)"/>
        <filter val="سپرده کوتاه مدت بانک گردشگری قلهک (کوتاه مدت)"/>
        <filter val="سپرده کوتاه مدت بانک گردشگری قیطریه(کوتاه مدت)"/>
        <filter val="سپرده کوتاه مدت بانک گردشگری مرکزی( کوتاه مدت)"/>
        <filter val="سپرده کوتاه مدت بانک ملت پونک ( کوتاه مدت)"/>
        <filter val="سپرده کوتاه مدت بانک ملت موزه ملی قرآن کریم ( کوتاه مدت)"/>
        <filter val="سپرده کوتاه مدت بانک ملی 22 بهمن (کوتاه مدت)"/>
        <filter val="سپرده کوتاه مدت موسسه اعتباری ملل بلوار دریا ( کوتاه مدت)"/>
        <filter val="سپرده کوتاه مدت موسسه اعتباری ملل جنت آباد( کوتاه مدت)"/>
      </filters>
    </filterColumn>
  </autoFilter>
  <mergeCells count="105">
    <mergeCell ref="A102:B102"/>
    <mergeCell ref="A103:B103"/>
    <mergeCell ref="A104:B104"/>
    <mergeCell ref="A105:B105"/>
    <mergeCell ref="A106:B106"/>
    <mergeCell ref="A107:B107"/>
    <mergeCell ref="A93:B93"/>
    <mergeCell ref="A94:B94"/>
    <mergeCell ref="A95:B95"/>
    <mergeCell ref="A96:B96"/>
    <mergeCell ref="A97:B97"/>
    <mergeCell ref="A98:B98"/>
    <mergeCell ref="A99:B99"/>
    <mergeCell ref="A100:B100"/>
    <mergeCell ref="A101:B101"/>
    <mergeCell ref="A84:B84"/>
    <mergeCell ref="A85:B85"/>
    <mergeCell ref="A86:B86"/>
    <mergeCell ref="A87:B87"/>
    <mergeCell ref="A88:B88"/>
    <mergeCell ref="A89:B89"/>
    <mergeCell ref="A90:B90"/>
    <mergeCell ref="A91:B91"/>
    <mergeCell ref="A92:B92"/>
    <mergeCell ref="A75:B75"/>
    <mergeCell ref="A76:B76"/>
    <mergeCell ref="A77:B77"/>
    <mergeCell ref="A78:B78"/>
    <mergeCell ref="A79:B79"/>
    <mergeCell ref="A80:B80"/>
    <mergeCell ref="A81:B81"/>
    <mergeCell ref="A82:B82"/>
    <mergeCell ref="A83:B83"/>
    <mergeCell ref="A66:B66"/>
    <mergeCell ref="A67:B67"/>
    <mergeCell ref="A68:B68"/>
    <mergeCell ref="A69:B69"/>
    <mergeCell ref="A70:B70"/>
    <mergeCell ref="A71:B71"/>
    <mergeCell ref="A72:B72"/>
    <mergeCell ref="A73:B73"/>
    <mergeCell ref="A74:B74"/>
    <mergeCell ref="A57:B57"/>
    <mergeCell ref="A58:B58"/>
    <mergeCell ref="A59:B59"/>
    <mergeCell ref="A60:B60"/>
    <mergeCell ref="A61:B61"/>
    <mergeCell ref="A62:B62"/>
    <mergeCell ref="A63:B63"/>
    <mergeCell ref="A64:B64"/>
    <mergeCell ref="A65:B65"/>
    <mergeCell ref="A48:B48"/>
    <mergeCell ref="A49:B49"/>
    <mergeCell ref="A50:B50"/>
    <mergeCell ref="A51:B51"/>
    <mergeCell ref="A52:B52"/>
    <mergeCell ref="A53:B53"/>
    <mergeCell ref="A54:B54"/>
    <mergeCell ref="A55:B55"/>
    <mergeCell ref="A56:B56"/>
    <mergeCell ref="A39:B39"/>
    <mergeCell ref="A40:B40"/>
    <mergeCell ref="A41:B41"/>
    <mergeCell ref="A42:B42"/>
    <mergeCell ref="A43:B43"/>
    <mergeCell ref="A44:B44"/>
    <mergeCell ref="A45:B45"/>
    <mergeCell ref="A46:B46"/>
    <mergeCell ref="A47:B47"/>
    <mergeCell ref="A30:B30"/>
    <mergeCell ref="A31:B31"/>
    <mergeCell ref="A32:B32"/>
    <mergeCell ref="A33:B33"/>
    <mergeCell ref="A34:B34"/>
    <mergeCell ref="A35:B35"/>
    <mergeCell ref="A36:B36"/>
    <mergeCell ref="A37:B37"/>
    <mergeCell ref="A38:B38"/>
    <mergeCell ref="A21:B21"/>
    <mergeCell ref="A22:B22"/>
    <mergeCell ref="A23:B23"/>
    <mergeCell ref="A24:B24"/>
    <mergeCell ref="A25:B25"/>
    <mergeCell ref="A26:B26"/>
    <mergeCell ref="A27:B27"/>
    <mergeCell ref="A28:B28"/>
    <mergeCell ref="A29:B29"/>
    <mergeCell ref="A12:B12"/>
    <mergeCell ref="A13:B13"/>
    <mergeCell ref="A14:B14"/>
    <mergeCell ref="A15:B15"/>
    <mergeCell ref="A16:B16"/>
    <mergeCell ref="A17:B17"/>
    <mergeCell ref="A18:B18"/>
    <mergeCell ref="A19:B19"/>
    <mergeCell ref="A20:B20"/>
    <mergeCell ref="A1:L1"/>
    <mergeCell ref="A2:L2"/>
    <mergeCell ref="A3:L3"/>
    <mergeCell ref="B5:L5"/>
    <mergeCell ref="F6:H6"/>
    <mergeCell ref="A8:B8"/>
    <mergeCell ref="A9:B9"/>
    <mergeCell ref="A10:B10"/>
    <mergeCell ref="A11:B11"/>
  </mergeCells>
  <pageMargins left="0.39" right="0.39" top="0.39" bottom="0.39" header="0" footer="0"/>
  <pageSetup paperSize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26</vt:i4>
      </vt:variant>
      <vt:variant>
        <vt:lpstr>Named Ranges</vt:lpstr>
      </vt:variant>
      <vt:variant>
        <vt:i4>26</vt:i4>
      </vt:variant>
    </vt:vector>
  </HeadingPairs>
  <TitlesOfParts>
    <vt:vector size="52" baseType="lpstr">
      <vt:lpstr>0 </vt:lpstr>
      <vt:lpstr>صورت وضعیت</vt:lpstr>
      <vt:lpstr>سهام</vt:lpstr>
      <vt:lpstr>اوراق مشتقه</vt:lpstr>
      <vt:lpstr>واحدهای صندوق</vt:lpstr>
      <vt:lpstr>اوراق</vt:lpstr>
      <vt:lpstr>تعدیل قیمت</vt:lpstr>
      <vt:lpstr>سپرده </vt:lpstr>
      <vt:lpstr>سپرده</vt:lpstr>
      <vt:lpstr>درآمد</vt:lpstr>
      <vt:lpstr>درآمد سرمایه گذاری در سهام</vt:lpstr>
      <vt:lpstr>درآمد سرمایه گذاری در صندوق</vt:lpstr>
      <vt:lpstr>درآمد سرمایه گذاری در اوراق به</vt:lpstr>
      <vt:lpstr>مبالغ تخصیصی اوراق</vt:lpstr>
      <vt:lpstr>درآمد سپرده بانکی</vt:lpstr>
      <vt:lpstr>.مبالغ تخصیصی اوراق</vt:lpstr>
      <vt:lpstr>درآمد سپرده بانکی </vt:lpstr>
      <vt:lpstr>سایر درآمدها</vt:lpstr>
      <vt:lpstr>درآمد سود سهام</vt:lpstr>
      <vt:lpstr>درآمد سود صندوق</vt:lpstr>
      <vt:lpstr>سود اوراق بهادار</vt:lpstr>
      <vt:lpstr>سود سپرده بانکی</vt:lpstr>
      <vt:lpstr>سود سپرده بانکی </vt:lpstr>
      <vt:lpstr>درآمد اعمال اختیار</vt:lpstr>
      <vt:lpstr>درآمد ناشی از فروش</vt:lpstr>
      <vt:lpstr>درآمد ناشی از تغییر قیمت اوراق</vt:lpstr>
      <vt:lpstr>'.مبالغ تخصیصی اوراق'!Print_Area</vt:lpstr>
      <vt:lpstr>'0 '!Print_Area</vt:lpstr>
      <vt:lpstr>اوراق!Print_Area</vt:lpstr>
      <vt:lpstr>'اوراق مشتقه'!Print_Area</vt:lpstr>
      <vt:lpstr>'تعدیل قیمت'!Print_Area</vt:lpstr>
      <vt:lpstr>درآمد!Print_Area</vt:lpstr>
      <vt:lpstr>'درآمد اعمال اختیار'!Print_Area</vt:lpstr>
      <vt:lpstr>'درآمد سپرده بانکی'!Print_Area</vt:lpstr>
      <vt:lpstr>'درآمد سپرده بانکی '!Print_Area</vt:lpstr>
      <vt:lpstr>'درآمد سرمایه گذاری در اوراق به'!Print_Area</vt:lpstr>
      <vt:lpstr>'درآمد سرمایه گذاری در سهام'!Print_Area</vt:lpstr>
      <vt:lpstr>'درآمد سرمایه گذاری در صندوق'!Print_Area</vt:lpstr>
      <vt:lpstr>'درآمد سود سهام'!Print_Area</vt:lpstr>
      <vt:lpstr>'درآمد سود صندوق'!Print_Area</vt:lpstr>
      <vt:lpstr>'درآمد ناشی از تغییر قیمت اوراق'!Print_Area</vt:lpstr>
      <vt:lpstr>'درآمد ناشی از فروش'!Print_Area</vt:lpstr>
      <vt:lpstr>'سایر درآمدها'!Print_Area</vt:lpstr>
      <vt:lpstr>سپرده!Print_Area</vt:lpstr>
      <vt:lpstr>'سپرده '!Print_Area</vt:lpstr>
      <vt:lpstr>سهام!Print_Area</vt:lpstr>
      <vt:lpstr>'سود اوراق بهادار'!Print_Area</vt:lpstr>
      <vt:lpstr>'سود سپرده بانکی'!Print_Area</vt:lpstr>
      <vt:lpstr>'سود سپرده بانکی '!Print_Area</vt:lpstr>
      <vt:lpstr>'صورت وضعیت'!Print_Area</vt:lpstr>
      <vt:lpstr>'مبالغ تخصیصی اوراق'!Print_Area</vt:lpstr>
      <vt:lpstr>'واحدهای صندوق'!Print_Area</vt:lpstr>
    </vt:vector>
  </TitlesOfParts>
  <Company>Stimulsoft Reports 2022.1.1 from 7 December 2021, .NET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/>
  <dc:description/>
  <cp:lastModifiedBy>Samira Helali</cp:lastModifiedBy>
  <dcterms:created xsi:type="dcterms:W3CDTF">2026-08-25T05:50:29Z</dcterms:created>
  <dcterms:modified xsi:type="dcterms:W3CDTF">2026-09-01T06:55:07Z</dcterms:modified>
</cp:coreProperties>
</file>