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7350B7FF-5495-4EA7-8DBE-1081097820C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صورت وضعیت" sheetId="1" state="hidden" r:id="rId1"/>
    <sheet name="0 " sheetId="22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state="hidden" r:id="rId7"/>
    <sheet name="سپرده (2)" sheetId="23" state="hidden" r:id="rId8"/>
    <sheet name="سپرده" sheetId="24" r:id="rId9"/>
    <sheet name="سپرده1" sheetId="7" state="hidden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.مبالغ تخصیصی اوراق" sheetId="25" r:id="rId15"/>
    <sheet name="درآمد سپرده بانکی" sheetId="27" r:id="rId16"/>
    <sheet name="درآمد سپرده بانکی (2)" sheetId="28" state="hidden" r:id="rId17"/>
    <sheet name="درآمد سپرده بانکی1" sheetId="13" state="hidden" r:id="rId18"/>
    <sheet name="سایر درآمدها" sheetId="14" r:id="rId19"/>
    <sheet name="درآمد سود سهام" sheetId="15" r:id="rId20"/>
    <sheet name="درآمد سود صندوق" sheetId="16" state="hidden" r:id="rId21"/>
    <sheet name="سود اوراق بهادار" sheetId="17" r:id="rId22"/>
    <sheet name="سود سپرده بانکی " sheetId="26" r:id="rId23"/>
    <sheet name="سود سپرده بانکی (2)" sheetId="29" state="hidden" r:id="rId24"/>
    <sheet name="سود سپرده بانکی" sheetId="18" state="hidden" r:id="rId25"/>
    <sheet name="درآمد اعمال اختیار" sheetId="20" state="hidden" r:id="rId26"/>
    <sheet name="درآمد ناشی از فروش" sheetId="19" r:id="rId27"/>
    <sheet name="درآمد ناشی از تغییر قیمت اوراق" sheetId="21" r:id="rId28"/>
  </sheets>
  <definedNames>
    <definedName name="_xlnm._FilterDatabase" localSheetId="16" hidden="1">'درآمد سپرده بانکی (2)'!$A$7:$J$235</definedName>
    <definedName name="_xlnm._FilterDatabase" localSheetId="17" hidden="1">'درآمد سپرده بانکی1'!$A$7:$J$234</definedName>
    <definedName name="_xlnm._FilterDatabase" localSheetId="7" hidden="1">'سپرده (2)'!$A$8:$L$71</definedName>
    <definedName name="_xlnm._FilterDatabase" localSheetId="24" hidden="1">'سود سپرده بانکی'!$A$7:$M$235</definedName>
    <definedName name="_xlnm._FilterDatabase" localSheetId="23" hidden="1">'سود سپرده بانکی (2)'!$A$7:$M$235</definedName>
    <definedName name="_xlnm.Print_Area" localSheetId="14">'.مبالغ تخصیصی اوراق'!$A$1:$O$18</definedName>
    <definedName name="_xlnm.Print_Area" localSheetId="1">'0 '!$A$1:$E$22</definedName>
    <definedName name="_xlnm.Print_Area" localSheetId="5">اوراق!$A$1:$AE$21</definedName>
    <definedName name="_xlnm.Print_Area" localSheetId="3">'اوراق مشتقه'!$A$1:$AV$13</definedName>
    <definedName name="_xlnm.Print_Area" localSheetId="6">'تعدیل قیمت'!$A$1:$N$8</definedName>
    <definedName name="_xlnm.Print_Area" localSheetId="10">درآمد!$A$1:$J$13</definedName>
    <definedName name="_xlnm.Print_Area" localSheetId="25">'درآمد اعمال اختیار'!$A$1:$Z$10</definedName>
    <definedName name="_xlnm.Print_Area" localSheetId="15">'درآمد سپرده بانکی'!$A$1:$K$10</definedName>
    <definedName name="_xlnm.Print_Area" localSheetId="16">'درآمد سپرده بانکی (2)'!$A$1:$K$235</definedName>
    <definedName name="_xlnm.Print_Area" localSheetId="17">'درآمد سپرده بانکی1'!$A$1:$K$236</definedName>
    <definedName name="_xlnm.Print_Area" localSheetId="13">'درآمد سرمایه گذاری در اوراق به'!$A$1:$S$26</definedName>
    <definedName name="_xlnm.Print_Area" localSheetId="11">'درآمد سرمایه گذاری در سهام'!$A$1:$X$27</definedName>
    <definedName name="_xlnm.Print_Area" localSheetId="12">'درآمد سرمایه گذاری در صندوق'!$A$1:$X$33</definedName>
    <definedName name="_xlnm.Print_Area" localSheetId="19">'درآمد سود سهام'!$A$1:$T$12</definedName>
    <definedName name="_xlnm.Print_Area" localSheetId="20">'درآمد سود صندوق'!$A$1:$L$7</definedName>
    <definedName name="_xlnm.Print_Area" localSheetId="27">'درآمد ناشی از تغییر قیمت اوراق'!$A$1:$S$34</definedName>
    <definedName name="_xlnm.Print_Area" localSheetId="26">'درآمد ناشی از فروش'!$A$1:$Q$55</definedName>
    <definedName name="_xlnm.Print_Area" localSheetId="18">'سایر درآمدها'!$A$1:$G$11</definedName>
    <definedName name="_xlnm.Print_Area" localSheetId="8">سپرده!$A$1:$L$10</definedName>
    <definedName name="_xlnm.Print_Area" localSheetId="7">'سپرده (2)'!$A$1:$M$71</definedName>
    <definedName name="_xlnm.Print_Area" localSheetId="9">سپرده1!$A$1:$M$71</definedName>
    <definedName name="_xlnm.Print_Area" localSheetId="2">سهام!$A$1:$AB$14</definedName>
    <definedName name="_xlnm.Print_Area" localSheetId="21">'سود اوراق بهادار'!$A$1:$P$21</definedName>
    <definedName name="_xlnm.Print_Area" localSheetId="24">'سود سپرده بانکی'!$A$1:$N$235</definedName>
    <definedName name="_xlnm.Print_Area" localSheetId="22">'سود سپرده بانکی '!$A$1:$N$18</definedName>
    <definedName name="_xlnm.Print_Area" localSheetId="23">'سود سپرده بانکی (2)'!$A$1:$N$235</definedName>
    <definedName name="_xlnm.Print_Area" localSheetId="0">'صورت وضعیت'!$A$1:$C$6</definedName>
    <definedName name="_xlnm.Print_Area" localSheetId="4">'واحدهای صندوق'!$A$1:$AB$18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8" l="1"/>
  <c r="H13" i="8"/>
  <c r="F13" i="8"/>
  <c r="F11" i="8"/>
  <c r="F10" i="8"/>
  <c r="I37" i="21"/>
  <c r="I34" i="21"/>
  <c r="E37" i="21"/>
  <c r="Q34" i="21"/>
  <c r="O34" i="21"/>
  <c r="M34" i="21"/>
  <c r="G34" i="21"/>
  <c r="E34" i="21"/>
  <c r="Q55" i="19"/>
  <c r="E58" i="19"/>
  <c r="G58" i="19"/>
  <c r="Q59" i="19"/>
  <c r="I59" i="19"/>
  <c r="R47" i="19" l="1"/>
  <c r="AD9" i="5"/>
  <c r="Q13" i="19"/>
  <c r="Q12" i="19"/>
  <c r="Q11" i="19"/>
  <c r="Q10" i="19"/>
  <c r="Q9" i="19"/>
  <c r="Q8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16" i="19"/>
  <c r="I15" i="19"/>
  <c r="I14" i="19"/>
  <c r="I13" i="19"/>
  <c r="I12" i="19"/>
  <c r="I11" i="19"/>
  <c r="I10" i="19"/>
  <c r="I9" i="19"/>
  <c r="I8" i="19"/>
  <c r="E55" i="19"/>
  <c r="K18" i="26"/>
  <c r="I18" i="26"/>
  <c r="G18" i="26"/>
  <c r="C18" i="26"/>
  <c r="C236" i="29"/>
  <c r="I236" i="29"/>
  <c r="D236" i="29"/>
  <c r="E236" i="29"/>
  <c r="F236" i="29"/>
  <c r="G236" i="29"/>
  <c r="H236" i="29"/>
  <c r="J236" i="29"/>
  <c r="K236" i="29"/>
  <c r="L236" i="29"/>
  <c r="M236" i="29"/>
  <c r="O21" i="17" l="1"/>
  <c r="K21" i="17"/>
  <c r="I21" i="17"/>
  <c r="E21" i="17"/>
  <c r="N22" i="27" l="1"/>
  <c r="N20" i="27"/>
  <c r="N16" i="27"/>
  <c r="N14" i="27"/>
  <c r="D235" i="28"/>
  <c r="H235" i="28"/>
  <c r="D10" i="27"/>
  <c r="D19" i="27" s="1"/>
  <c r="E235" i="28"/>
  <c r="F235" i="28"/>
  <c r="G235" i="28"/>
  <c r="Q22" i="27"/>
  <c r="Q23" i="27" s="1"/>
  <c r="J9" i="27" s="1"/>
  <c r="S20" i="27"/>
  <c r="N23" i="27"/>
  <c r="F9" i="27" s="1"/>
  <c r="N17" i="27"/>
  <c r="F8" i="27" s="1"/>
  <c r="Q16" i="27"/>
  <c r="Q17" i="27" s="1"/>
  <c r="J8" i="27" s="1"/>
  <c r="H10" i="27"/>
  <c r="F10" i="27" l="1"/>
  <c r="J10" i="27"/>
  <c r="L18" i="26" l="1"/>
  <c r="J18" i="26"/>
  <c r="H18" i="26"/>
  <c r="F18" i="26"/>
  <c r="E18" i="26"/>
  <c r="D18" i="26"/>
  <c r="M18" i="26"/>
  <c r="O14" i="25"/>
  <c r="L9" i="24"/>
  <c r="O7" i="24"/>
  <c r="L8" i="24" s="1"/>
  <c r="L10" i="24" s="1"/>
  <c r="E71" i="23"/>
  <c r="F71" i="23"/>
  <c r="G71" i="23"/>
  <c r="H71" i="23"/>
  <c r="I71" i="23"/>
  <c r="J71" i="23"/>
  <c r="D71" i="23"/>
  <c r="H10" i="24"/>
  <c r="G10" i="24"/>
  <c r="F10" i="24"/>
  <c r="D10" i="24"/>
  <c r="O14" i="17"/>
  <c r="O15" i="17"/>
  <c r="O16" i="17"/>
  <c r="O17" i="17"/>
  <c r="O18" i="17"/>
  <c r="O19" i="17"/>
  <c r="O20" i="17"/>
  <c r="O13" i="17"/>
  <c r="O12" i="17"/>
  <c r="O11" i="17"/>
  <c r="O10" i="17"/>
  <c r="O9" i="17"/>
  <c r="O8" i="17"/>
  <c r="I13" i="17"/>
  <c r="I14" i="17"/>
  <c r="I15" i="17"/>
  <c r="I16" i="17"/>
  <c r="I17" i="17"/>
  <c r="I18" i="17"/>
  <c r="I19" i="17"/>
  <c r="I20" i="17"/>
  <c r="I8" i="17"/>
  <c r="I12" i="17"/>
  <c r="I11" i="17"/>
  <c r="I10" i="17"/>
  <c r="I9" i="17"/>
  <c r="F11" i="14"/>
  <c r="D11" i="14"/>
  <c r="F12" i="8" s="1"/>
  <c r="L12" i="8" s="1"/>
  <c r="V10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13" i="11"/>
  <c r="R12" i="11"/>
  <c r="R11" i="11"/>
  <c r="R10" i="11"/>
  <c r="R9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13" i="11"/>
  <c r="J12" i="11"/>
  <c r="J11" i="11"/>
  <c r="J10" i="11"/>
  <c r="J9" i="11"/>
  <c r="L10" i="8"/>
  <c r="L11" i="8"/>
  <c r="AB14" i="10"/>
  <c r="AB18" i="10"/>
  <c r="AB19" i="10"/>
  <c r="AB22" i="10"/>
  <c r="AB23" i="10"/>
  <c r="AB26" i="10"/>
  <c r="AB27" i="10"/>
  <c r="AB30" i="10"/>
  <c r="AB31" i="10"/>
  <c r="U17" i="10"/>
  <c r="AB17" i="10" s="1"/>
  <c r="U18" i="10"/>
  <c r="U19" i="10"/>
  <c r="U20" i="10"/>
  <c r="AB20" i="10" s="1"/>
  <c r="U21" i="10"/>
  <c r="AB21" i="10" s="1"/>
  <c r="U22" i="10"/>
  <c r="U23" i="10"/>
  <c r="U24" i="10"/>
  <c r="AB24" i="10" s="1"/>
  <c r="U25" i="10"/>
  <c r="AB25" i="10" s="1"/>
  <c r="U26" i="10"/>
  <c r="U27" i="10"/>
  <c r="U28" i="10"/>
  <c r="AB28" i="10" s="1"/>
  <c r="U29" i="10"/>
  <c r="AB29" i="10" s="1"/>
  <c r="U30" i="10"/>
  <c r="U31" i="10"/>
  <c r="U32" i="10"/>
  <c r="AB32" i="10" s="1"/>
  <c r="U16" i="10"/>
  <c r="AB16" i="10" s="1"/>
  <c r="U15" i="10"/>
  <c r="AB15" i="10" s="1"/>
  <c r="U14" i="10"/>
  <c r="U13" i="10"/>
  <c r="AB13" i="10" s="1"/>
  <c r="U12" i="10"/>
  <c r="AB12" i="10" s="1"/>
  <c r="U11" i="10"/>
  <c r="AB11" i="10" s="1"/>
  <c r="U10" i="10"/>
  <c r="AB10" i="10" s="1"/>
  <c r="AA12" i="10"/>
  <c r="AA16" i="10"/>
  <c r="AA20" i="10"/>
  <c r="AA24" i="10"/>
  <c r="AA28" i="10"/>
  <c r="AA32" i="10"/>
  <c r="J15" i="10"/>
  <c r="AA15" i="10" s="1"/>
  <c r="J16" i="10"/>
  <c r="J17" i="10"/>
  <c r="AA17" i="10" s="1"/>
  <c r="J18" i="10"/>
  <c r="AA18" i="10" s="1"/>
  <c r="J19" i="10"/>
  <c r="AA19" i="10" s="1"/>
  <c r="J20" i="10"/>
  <c r="J21" i="10"/>
  <c r="AA21" i="10" s="1"/>
  <c r="J22" i="10"/>
  <c r="AA22" i="10" s="1"/>
  <c r="J23" i="10"/>
  <c r="AA23" i="10" s="1"/>
  <c r="J24" i="10"/>
  <c r="J25" i="10"/>
  <c r="AA25" i="10" s="1"/>
  <c r="J26" i="10"/>
  <c r="AA26" i="10" s="1"/>
  <c r="J27" i="10"/>
  <c r="AA27" i="10" s="1"/>
  <c r="J28" i="10"/>
  <c r="J29" i="10"/>
  <c r="AA29" i="10" s="1"/>
  <c r="J30" i="10"/>
  <c r="AA30" i="10" s="1"/>
  <c r="J31" i="10"/>
  <c r="AA31" i="10" s="1"/>
  <c r="J32" i="10"/>
  <c r="J14" i="10"/>
  <c r="AA14" i="10" s="1"/>
  <c r="J13" i="10"/>
  <c r="AA13" i="10" s="1"/>
  <c r="J12" i="10"/>
  <c r="J11" i="10"/>
  <c r="AA11" i="10" s="1"/>
  <c r="J10" i="10"/>
  <c r="AA10" i="10" s="1"/>
  <c r="Z12" i="9"/>
  <c r="Z13" i="9"/>
  <c r="Z16" i="9"/>
  <c r="Z17" i="9"/>
  <c r="Z20" i="9"/>
  <c r="Z21" i="9"/>
  <c r="U24" i="9"/>
  <c r="Z24" i="9" s="1"/>
  <c r="J21" i="9"/>
  <c r="J22" i="9"/>
  <c r="J23" i="9"/>
  <c r="J24" i="9"/>
  <c r="U12" i="9"/>
  <c r="U13" i="9"/>
  <c r="U14" i="9"/>
  <c r="Z14" i="9" s="1"/>
  <c r="U15" i="9"/>
  <c r="Z15" i="9" s="1"/>
  <c r="U16" i="9"/>
  <c r="U17" i="9"/>
  <c r="U18" i="9"/>
  <c r="Z18" i="9" s="1"/>
  <c r="U19" i="9"/>
  <c r="Z19" i="9" s="1"/>
  <c r="U20" i="9"/>
  <c r="U21" i="9"/>
  <c r="U22" i="9"/>
  <c r="Z22" i="9" s="1"/>
  <c r="U23" i="9"/>
  <c r="Z23" i="9" s="1"/>
  <c r="U25" i="9"/>
  <c r="Z25" i="9" s="1"/>
  <c r="U26" i="9"/>
  <c r="Z26" i="9" s="1"/>
  <c r="U11" i="9"/>
  <c r="Z11" i="9" s="1"/>
  <c r="U10" i="9"/>
  <c r="Z10" i="9" s="1"/>
  <c r="U9" i="9"/>
  <c r="Z9" i="9" s="1"/>
  <c r="J12" i="9"/>
  <c r="J13" i="9"/>
  <c r="J14" i="9"/>
  <c r="J15" i="9"/>
  <c r="J16" i="9"/>
  <c r="J17" i="9"/>
  <c r="J18" i="9"/>
  <c r="J30" i="9" s="1"/>
  <c r="J19" i="9"/>
  <c r="J20" i="9"/>
  <c r="J31" i="9" s="1"/>
  <c r="J25" i="9"/>
  <c r="J32" i="9" s="1"/>
  <c r="J26" i="9"/>
  <c r="J33" i="9" s="1"/>
  <c r="J11" i="9"/>
  <c r="J10" i="9"/>
  <c r="J9" i="9"/>
  <c r="AA33" i="10" l="1"/>
  <c r="L10" i="10" s="1"/>
  <c r="L21" i="10"/>
  <c r="W11" i="9"/>
  <c r="L23" i="10"/>
  <c r="L30" i="10"/>
  <c r="Z27" i="9"/>
  <c r="W22" i="9" s="1"/>
  <c r="W9" i="9"/>
  <c r="W23" i="9"/>
  <c r="W16" i="9"/>
  <c r="AB33" i="10"/>
  <c r="W25" i="10" s="1"/>
  <c r="J10" i="24"/>
  <c r="J34" i="9"/>
  <c r="L26" i="9" s="1"/>
  <c r="L18" i="9"/>
  <c r="O55" i="19"/>
  <c r="M55" i="19"/>
  <c r="I55" i="19"/>
  <c r="G55" i="19"/>
  <c r="M21" i="17"/>
  <c r="G21" i="17"/>
  <c r="S10" i="15"/>
  <c r="S11" i="15"/>
  <c r="S9" i="15"/>
  <c r="S8" i="15"/>
  <c r="Q12" i="15"/>
  <c r="O12" i="15"/>
  <c r="M12" i="15"/>
  <c r="K12" i="15"/>
  <c r="I12" i="15"/>
  <c r="R26" i="11"/>
  <c r="P26" i="11"/>
  <c r="N26" i="11"/>
  <c r="L26" i="11"/>
  <c r="J26" i="11"/>
  <c r="H26" i="11"/>
  <c r="F26" i="11"/>
  <c r="D26" i="11"/>
  <c r="U33" i="10"/>
  <c r="S33" i="10"/>
  <c r="Q33" i="10"/>
  <c r="N33" i="10"/>
  <c r="J33" i="10"/>
  <c r="F9" i="8" s="1"/>
  <c r="L9" i="8" s="1"/>
  <c r="H33" i="10"/>
  <c r="F33" i="10"/>
  <c r="D33" i="10"/>
  <c r="U27" i="9"/>
  <c r="S27" i="9"/>
  <c r="Q27" i="9"/>
  <c r="N27" i="9"/>
  <c r="J27" i="9"/>
  <c r="F8" i="8" s="1"/>
  <c r="L8" i="8" s="1"/>
  <c r="L13" i="8" s="1"/>
  <c r="H11" i="8" s="1"/>
  <c r="H27" i="9"/>
  <c r="F27" i="9"/>
  <c r="D27" i="9"/>
  <c r="AB21" i="5"/>
  <c r="Z21" i="5"/>
  <c r="T21" i="5"/>
  <c r="P21" i="5"/>
  <c r="L21" i="5"/>
  <c r="J21" i="5"/>
  <c r="AD8" i="4"/>
  <c r="AA12" i="4" s="1"/>
  <c r="Y18" i="4"/>
  <c r="W18" i="4"/>
  <c r="Q18" i="4"/>
  <c r="O18" i="4"/>
  <c r="M18" i="4"/>
  <c r="I18" i="4"/>
  <c r="G18" i="4"/>
  <c r="AB11" i="2"/>
  <c r="AB12" i="2"/>
  <c r="AB13" i="2"/>
  <c r="AB10" i="2"/>
  <c r="AB14" i="2" s="1"/>
  <c r="Z14" i="2"/>
  <c r="X14" i="2"/>
  <c r="R14" i="2"/>
  <c r="P14" i="2"/>
  <c r="N14" i="2"/>
  <c r="J14" i="2"/>
  <c r="H14" i="2"/>
  <c r="L27" i="10" l="1"/>
  <c r="AA9" i="4"/>
  <c r="AA10" i="4"/>
  <c r="W10" i="10"/>
  <c r="W24" i="9"/>
  <c r="W10" i="9"/>
  <c r="W27" i="9" s="1"/>
  <c r="W12" i="9"/>
  <c r="L31" i="10"/>
  <c r="W24" i="10"/>
  <c r="L25" i="10"/>
  <c r="W26" i="10"/>
  <c r="W21" i="9"/>
  <c r="AA17" i="4"/>
  <c r="AA13" i="4"/>
  <c r="AG8" i="5"/>
  <c r="S12" i="15"/>
  <c r="W22" i="10"/>
  <c r="L24" i="10"/>
  <c r="W15" i="9"/>
  <c r="W17" i="9"/>
  <c r="W18" i="10"/>
  <c r="L16" i="10"/>
  <c r="W20" i="9"/>
  <c r="L20" i="10"/>
  <c r="W13" i="9"/>
  <c r="W23" i="10"/>
  <c r="W28" i="10"/>
  <c r="L28" i="10"/>
  <c r="L29" i="10"/>
  <c r="W17" i="10"/>
  <c r="L22" i="10"/>
  <c r="W11" i="10"/>
  <c r="W18" i="9"/>
  <c r="AA15" i="4"/>
  <c r="AA11" i="4"/>
  <c r="W29" i="10"/>
  <c r="W27" i="10"/>
  <c r="W20" i="10"/>
  <c r="W13" i="10"/>
  <c r="W16" i="10"/>
  <c r="L13" i="10"/>
  <c r="AA14" i="4"/>
  <c r="W12" i="10"/>
  <c r="W15" i="10"/>
  <c r="W14" i="10"/>
  <c r="L12" i="10"/>
  <c r="L32" i="10"/>
  <c r="W26" i="9"/>
  <c r="AA16" i="4"/>
  <c r="W30" i="10"/>
  <c r="L11" i="10"/>
  <c r="L33" i="10" s="1"/>
  <c r="W19" i="9"/>
  <c r="W25" i="9"/>
  <c r="W21" i="10"/>
  <c r="L18" i="10"/>
  <c r="W19" i="10"/>
  <c r="L15" i="10"/>
  <c r="W14" i="9"/>
  <c r="W31" i="10"/>
  <c r="W32" i="10"/>
  <c r="L17" i="10"/>
  <c r="L14" i="10"/>
  <c r="L26" i="10"/>
  <c r="L19" i="10"/>
  <c r="H8" i="8"/>
  <c r="H9" i="8"/>
  <c r="H12" i="8"/>
  <c r="H10" i="8"/>
  <c r="L25" i="9"/>
  <c r="L20" i="9"/>
  <c r="L27" i="9" s="1"/>
  <c r="AA18" i="4" l="1"/>
  <c r="W33" i="10"/>
  <c r="AD13" i="5"/>
  <c r="AD17" i="5"/>
  <c r="AD11" i="5"/>
  <c r="AD19" i="5"/>
  <c r="M7" i="8"/>
  <c r="AD12" i="5"/>
  <c r="AD16" i="5"/>
  <c r="AD20" i="5"/>
  <c r="AD10" i="5"/>
  <c r="AD14" i="5"/>
  <c r="AD18" i="5"/>
  <c r="AD15" i="5"/>
  <c r="J11" i="8" l="1"/>
  <c r="J8" i="8"/>
  <c r="J9" i="8"/>
  <c r="J10" i="8"/>
  <c r="J12" i="8"/>
  <c r="AD21" i="5"/>
</calcChain>
</file>

<file path=xl/sharedStrings.xml><?xml version="1.0" encoding="utf-8"?>
<sst xmlns="http://schemas.openxmlformats.org/spreadsheetml/2006/main" count="1639" uniqueCount="370">
  <si>
    <t>صندوق قابل معامله با درآمد ثابت ماهور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</si>
  <si>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</si>
  <si>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</si>
  <si>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</si>
  <si>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</si>
  <si>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</si>
  <si>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</si>
  <si>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</si>
  <si>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</si>
  <si>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</si>
  <si>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</si>
  <si>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</si>
  <si>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</si>
  <si>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</si>
  <si>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</si>
  <si>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</si>
  <si>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</si>
  <si>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</si>
  <si>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</si>
  <si>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شرکت کیسون</t>
  </si>
  <si>
    <t>فولاد هرمزگان جنوب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</si>
  <si>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</si>
  <si>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</si>
  <si>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</si>
  <si>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</si>
  <si>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</si>
  <si>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</si>
  <si>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</si>
  <si>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</si>
  <si>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اختیارف.ت.هرمز-2193-050818</t>
  </si>
  <si>
    <t>1405/08/18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</si>
  <si>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</si>
  <si>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</si>
  <si>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</si>
  <si>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</si>
  <si>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</si>
  <si>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اختیارخ.ت.هرمز-2243-050918</t>
  </si>
  <si>
    <t>اختیار خرید</t>
  </si>
  <si>
    <t>موقعیت فروش</t>
  </si>
  <si>
    <t>-</t>
  </si>
  <si>
    <t>1405/09/18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</si>
  <si>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</si>
  <si>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</si>
  <si>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</si>
  <si>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</si>
  <si>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</si>
  <si>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</si>
  <si>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</si>
  <si>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</si>
  <si>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</si>
  <si>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شاخصی شفق رابین</t>
  </si>
  <si>
    <t>صندوق س.بخشی صنایع معیار-ب</t>
  </si>
  <si>
    <t>صندوق س.پشتوانه طلا دنای زاگرس</t>
  </si>
  <si>
    <t>صندوق س.پشتوانه طلای رز</t>
  </si>
  <si>
    <t>صندوق س.كالاي آبان</t>
  </si>
  <si>
    <t>صندوق س.كالاي ديباي ليان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</si>
  <si>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</si>
  <si>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</si>
  <si>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</si>
  <si>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</si>
  <si>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</si>
  <si>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</si>
  <si>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</si>
  <si>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سلف گندله سنگ آهن صبانور</t>
  </si>
  <si>
    <t>1404/01/20</t>
  </si>
  <si>
    <t>1406/01/20</t>
  </si>
  <si>
    <t>سلف موازی هیدروکربن آفتاب062</t>
  </si>
  <si>
    <t>1404/03/12</t>
  </si>
  <si>
    <t>1406/03/12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</si>
  <si>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</si>
  <si>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</si>
  <si>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</si>
  <si>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</si>
  <si>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</si>
  <si>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آرگون نورد ایران080714</t>
  </si>
  <si>
    <t>1404/07/14</t>
  </si>
  <si>
    <t>1408/07/14</t>
  </si>
  <si>
    <t>مرابحه تولید اصفهان مقدم050201</t>
  </si>
  <si>
    <t>1403/02/01</t>
  </si>
  <si>
    <t>1405/02/01</t>
  </si>
  <si>
    <t>مرابحه عام دولت244-ش.خ070913</t>
  </si>
  <si>
    <t>1404/08/13</t>
  </si>
  <si>
    <t>1407/09/13</t>
  </si>
  <si>
    <t>مرابحه عام دولت245-ش.خ070813</t>
  </si>
  <si>
    <t>1407/08/13</t>
  </si>
  <si>
    <t>مرابحه عام دولت254-ش.خ070911</t>
  </si>
  <si>
    <t>1404/09/11</t>
  </si>
  <si>
    <t>1407/09/11</t>
  </si>
  <si>
    <t>مرابحه عام دولت259-ش.خ070502</t>
  </si>
  <si>
    <t>1404/10/02</t>
  </si>
  <si>
    <t>1407/05/02</t>
  </si>
  <si>
    <t>مرابحه عام دولت265-ش.خ070430</t>
  </si>
  <si>
    <t>1404/10/30</t>
  </si>
  <si>
    <t>1407/04/30</t>
  </si>
  <si>
    <t>مشارکت ش تبریز062-3ماهه20.5%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</si>
  <si>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</si>
  <si>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</si>
  <si>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</si>
  <si>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</si>
  <si>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</si>
  <si>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</si>
  <si>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</si>
  <si>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</si>
  <si>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</si>
  <si>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</si>
  <si>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</si>
  <si>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</si>
  <si>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</si>
  <si>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</si>
  <si>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</si>
  <si>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</si>
  <si>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</t>
  </si>
  <si>
    <t>0.15%</t>
  </si>
  <si>
    <t>سپرده کوتاه مدت بانک گردشگری قیطریه(کوتاه مدت)</t>
  </si>
  <si>
    <t>0.00%</t>
  </si>
  <si>
    <t>سپرده کوتاه مدت بانک گردشگری مرکزی( کوتاه مدت)</t>
  </si>
  <si>
    <t>سپرده کوتاه مدت بانک صادرات شریعتی( کوتاه مدت)</t>
  </si>
  <si>
    <t>سپرده کوتاه مدت بانک خاورمیانه مهستان (کوتاه مدت)</t>
  </si>
  <si>
    <t>0.01%</t>
  </si>
  <si>
    <t>سپرده کوتاه مدت بانک ملت پونک ( کوتاه مدت)</t>
  </si>
  <si>
    <t>حساب جاری بانک تجارت نجات الهی شمالی ( حساب جاری)</t>
  </si>
  <si>
    <t>سپرده کوتاه مدت بانک تجارت نجات الهی شمالی (کوتاه مدت)</t>
  </si>
  <si>
    <t>حساب جاری بانک ملت پونک (حساب جاری)</t>
  </si>
  <si>
    <t>سپرده کوتاه مدت بانک صادرات بورس کالا ( کوتاه مدت)</t>
  </si>
  <si>
    <t>سپرده کوتاه مدت بانک گردشگری قلهک (کوتاه مدت)</t>
  </si>
  <si>
    <t>سپرده کوتاه مدت بانک ملی 22 بهمن (کوتاه مدت)</t>
  </si>
  <si>
    <t>سپرده کوتاه مدت بانک شهر اطباء تبریز (کوتاه مدت)</t>
  </si>
  <si>
    <t>سپرده کوتاه مدت بانک تجارت سه راه آذری(کوتاه مدت)</t>
  </si>
  <si>
    <t>سپرده کوتاه مدت بانک تجارت مرکزی(کوتاه مدت)</t>
  </si>
  <si>
    <t>سپرده کوتاه مدت بانک صادرات بیست متری افسریه( کوتاه مدت)</t>
  </si>
  <si>
    <t>سپرده بلند مدت موسسه اعتباری ملل شهید دادمان</t>
  </si>
  <si>
    <t>0.12%</t>
  </si>
  <si>
    <t>سپرده بلند مدت بانک صادرات زعفرانیه</t>
  </si>
  <si>
    <t>0.34%</t>
  </si>
  <si>
    <t>سپرده بلند مدت بانک صادرات ﺷﻬﺮﺯﺍﺩ</t>
  </si>
  <si>
    <t>0.29%</t>
  </si>
  <si>
    <t>سپرده بلند مدت بانک صادرات میدان خراسان</t>
  </si>
  <si>
    <t>1.11%</t>
  </si>
  <si>
    <t>سپرده بلند مدت موسسه اعتباری ملل جنت آباد</t>
  </si>
  <si>
    <t>0.95%</t>
  </si>
  <si>
    <t>سپرده بلند مدت بانک گردشگری قیطریه</t>
  </si>
  <si>
    <t>0.98%</t>
  </si>
  <si>
    <t>سپرده بلند مدت بانک صادرات بیست متری افسریه</t>
  </si>
  <si>
    <t>0.38%</t>
  </si>
  <si>
    <t>0.54%</t>
  </si>
  <si>
    <t>0.20%</t>
  </si>
  <si>
    <t>سپرده بلند مدت بانک صادرات 15 متری اول افسریه</t>
  </si>
  <si>
    <t>2.21%</t>
  </si>
  <si>
    <t>1.94%</t>
  </si>
  <si>
    <t>0.83%</t>
  </si>
  <si>
    <t>0.21%</t>
  </si>
  <si>
    <t>سپرده کوتاه مدت بانک شهر بازار مبل یافت آباد(کوتاه مدت)</t>
  </si>
  <si>
    <t>سپرده بلند مدت بانک شهر بازار مبل یافت آباد</t>
  </si>
  <si>
    <t>1.97%</t>
  </si>
  <si>
    <t>0.30%</t>
  </si>
  <si>
    <t>سپرده کوتاه مدت بانک گردشگری آرژانتین(کوتاه مدت)</t>
  </si>
  <si>
    <t>سپرده بلند مدت بانک گردشگری آرژانتین</t>
  </si>
  <si>
    <t>0.79%</t>
  </si>
  <si>
    <t>1.02%</t>
  </si>
  <si>
    <t>سپرده کوتاه مدت بانک ملت موزه ملی قرآن کریم ( کوتاه مدت)</t>
  </si>
  <si>
    <t>سپرده کوتاه مدت بانک پاسارگاد دیباجی شمال ( کوتاه مدت)</t>
  </si>
  <si>
    <t>0.49%</t>
  </si>
  <si>
    <t>9.21%</t>
  </si>
  <si>
    <t>سپرده بلند مدت بانک ملت موزه ملی قرآن کریم</t>
  </si>
  <si>
    <t>0.07%</t>
  </si>
  <si>
    <t>1.18%</t>
  </si>
  <si>
    <t>سپرده کوتاه مدت بانک صادرات گرگان( کوتاه مدت)</t>
  </si>
  <si>
    <t>0.48%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</si>
  <si>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</si>
  <si>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</si>
  <si>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</si>
  <si>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</si>
  <si>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</si>
  <si>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</si>
  <si>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</si>
  <si>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</si>
  <si>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</si>
  <si>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</si>
  <si>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</si>
  <si>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</si>
  <si>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</si>
  <si>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</si>
  <si>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</si>
  <si>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</si>
  <si>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</si>
  <si>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</si>
  <si>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</si>
  <si>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</si>
  <si>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</si>
  <si>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</si>
  <si>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</si>
  <si>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</si>
  <si>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</si>
  <si>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</si>
  <si>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</si>
  <si>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</si>
  <si>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گواهی سپرده کالایی شمش طلا غیرفعال</t>
  </si>
  <si>
    <t>بانک ملت</t>
  </si>
  <si>
    <t>ایران‌ خودرو</t>
  </si>
  <si>
    <t>صنایع پتروشیمی خلیج فارس</t>
  </si>
  <si>
    <t>فولاد مبارکه اصفهان</t>
  </si>
  <si>
    <t>س. نفت و گاز و پتروشیمی تأمین</t>
  </si>
  <si>
    <t>پتروشیمی پردیس</t>
  </si>
  <si>
    <t>سرمایه گذاری صدرتامین</t>
  </si>
  <si>
    <t>پالایش نفت تهران</t>
  </si>
  <si>
    <t>بانک‌پارسیان‌</t>
  </si>
  <si>
    <t>پالایش نفت بندرعباس</t>
  </si>
  <si>
    <t>شمش طلا GoldBar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</si>
  <si>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</si>
  <si>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</si>
  <si>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</si>
  <si>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</si>
  <si>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</si>
  <si>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</si>
  <si>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س.پشتوانه طلای پاداش</t>
  </si>
  <si>
    <t>صندوق شاخص30 شرکت فیروزه- سهام</t>
  </si>
  <si>
    <t>صندوق س صنایع اندیشه صبا2-بخشی</t>
  </si>
  <si>
    <t>صندوق س سروسودمند مدبران-سهام</t>
  </si>
  <si>
    <t>صندوق س.مبتنی بر کالای فارابی</t>
  </si>
  <si>
    <t>صندوق اهرمی شتاب آگاه-واحدهای عادی</t>
  </si>
  <si>
    <t>صندوق س.كالاي زرگر كارآمد</t>
  </si>
  <si>
    <t>صندوق س.كالاي زمرد بيدار</t>
  </si>
  <si>
    <t>صندوق س زیتون نماد پایا- مختلط</t>
  </si>
  <si>
    <t>صندوق س.پشتوانه طلای زرین آگاه</t>
  </si>
  <si>
    <t>صندوق س.سهام آوای معیار-س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</si>
  <si>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</si>
  <si>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</si>
  <si>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</si>
  <si>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</si>
  <si>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</si>
  <si>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</si>
  <si>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دولت180-ش.خ041024</t>
  </si>
  <si>
    <t>مرابحه عام دولت183-ش.خ041124</t>
  </si>
  <si>
    <t>مرابحه عام دولت186-ش.خ051124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</si>
  <si>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</si>
  <si>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</si>
  <si>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</si>
  <si>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</si>
  <si>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</si>
  <si>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</si>
  <si>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</si>
  <si>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</si>
  <si>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</si>
  <si>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</si>
  <si>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</si>
  <si>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</si>
  <si>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</si>
  <si>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</si>
  <si>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کوتاه مدت بانک پاسارگاد هفت تیر ( کوتاه مدت)</t>
  </si>
  <si>
    <t>سپرده بلند مدت بانک ملی 22 بهمن</t>
  </si>
  <si>
    <t>سپرده بلند مدت موسسه اعتباری ملل بلوار دریا</t>
  </si>
  <si>
    <t>سپرده بلند مدت بانک تجارت مرکزی</t>
  </si>
  <si>
    <t>سپرده بلند مدت بانک صادرات خیابان همايون شهر</t>
  </si>
  <si>
    <t>سپرده بلند مدت بانک صادرات قیطریه</t>
  </si>
  <si>
    <t>سپرده بلند مدت بانک صادرات وحدت اسلامی</t>
  </si>
  <si>
    <t>سپرده بلند مدت بانک صادرات شیخ بهایی</t>
  </si>
  <si>
    <t>سپرده بلند مدت بانک صادرات شهید عامری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</si>
  <si>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</si>
  <si>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</si>
  <si>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</si>
  <si>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سپرده بلند مدت بانک صادرات شهید رجایی</t>
  </si>
  <si>
    <t>سپرده بلند مدت بانک صادرات نازی آباد</t>
  </si>
  <si>
    <t>سپرده بلند مدت بانک صادرات فرزانگان</t>
  </si>
  <si>
    <t>سپرده بلند مدت بانک صادرات بلوار آفریقا</t>
  </si>
  <si>
    <t>سپرده بلند مدت بانک صادرات خانی آباد نو</t>
  </si>
  <si>
    <t>سپرده بلند مدت موسسه اعتباری ملل شریعتی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</si>
  <si>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</si>
  <si>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</si>
  <si>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</si>
  <si>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</si>
  <si>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</si>
  <si>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</si>
  <si>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</si>
  <si>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</si>
  <si>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</si>
  <si>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</si>
  <si>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</si>
  <si>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</si>
  <si>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</si>
  <si>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</si>
  <si>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</si>
  <si>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</si>
  <si>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</si>
  <si>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</si>
  <si>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</si>
  <si>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</si>
  <si>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</si>
  <si>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</si>
  <si>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</si>
  <si>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</si>
  <si>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</si>
  <si>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</si>
  <si>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</si>
  <si>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</si>
  <si>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</si>
  <si>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</si>
  <si>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</si>
  <si>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</si>
  <si>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</si>
  <si>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</si>
  <si>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</si>
  <si>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</si>
  <si>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</si>
  <si>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</si>
  <si>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</si>
  <si>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</si>
  <si>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</si>
  <si>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ظهرمز05091</t>
  </si>
  <si>
    <t>صندوق سرمایه‌گذاری در اوراق بهادار بادرآمد ثابت ماهور</t>
  </si>
  <si>
    <t>‫صورت وضعیت پورتفوی</t>
  </si>
  <si>
    <t>جمع سرمایه‌گذاری‌ها و دارایی‌ها در تاریخ 11/30</t>
  </si>
  <si>
    <t>جمع سرمایه‌گذاری‌ها و دارایی‌ها در تاریخ 12/29</t>
  </si>
  <si>
    <t>15-40</t>
  </si>
  <si>
    <t>44-10</t>
  </si>
  <si>
    <t>41-10</t>
  </si>
  <si>
    <t>44-35</t>
  </si>
  <si>
    <t>41-35</t>
  </si>
  <si>
    <t>درآمد</t>
  </si>
  <si>
    <t>جمع دارایی</t>
  </si>
  <si>
    <t>41-60</t>
  </si>
  <si>
    <t>41-80</t>
  </si>
  <si>
    <t>44-30</t>
  </si>
  <si>
    <t>49-10 معین</t>
  </si>
  <si>
    <t>49-11 معین</t>
  </si>
  <si>
    <t>49-30</t>
  </si>
  <si>
    <t>1404/10/24</t>
  </si>
  <si>
    <t>1404/11/24</t>
  </si>
  <si>
    <t>1405/11/24</t>
  </si>
  <si>
    <t>1405/12/12</t>
  </si>
  <si>
    <t>42-60 تا تاریخ 1404/12/29</t>
  </si>
  <si>
    <t>گواهی سپرده</t>
  </si>
  <si>
    <t xml:space="preserve"> 1-3-2مبالغ تخصیص یافته بابت خرید و نگهداری اوراق بهادار با درآمد ثابت (نرخ سود ترجیحی)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</si>
  <si>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</si>
  <si>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</si>
  <si>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</si>
  <si>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</si>
  <si>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</si>
  <si>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</si>
  <si>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</si>
  <si>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</si>
  <si>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</si>
  <si>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آرگون081</t>
  </si>
  <si>
    <t>اوراق اختیار فروش تبعی فولاد هرمزگان جنوب</t>
  </si>
  <si>
    <t>هرمز1</t>
  </si>
  <si>
    <t>صندوق سرمایه گذاری اختصاصی بازارگردانی تاک دانا</t>
  </si>
  <si>
    <t>اراد2651</t>
  </si>
  <si>
    <t xml:space="preserve">سپرده موسسه اعتباری ملل </t>
  </si>
  <si>
    <t xml:space="preserve">سپرده بانک گردشگری </t>
  </si>
  <si>
    <t>سپرده  بانک صادرات</t>
  </si>
  <si>
    <t>بانک شهر</t>
  </si>
  <si>
    <t xml:space="preserve">سپرده بانک تجارت </t>
  </si>
  <si>
    <t>سپرده بانک خاورمیانه</t>
  </si>
  <si>
    <t xml:space="preserve">سپرده بانک ملی </t>
  </si>
  <si>
    <t>سپرده بانک پاسارگاد</t>
  </si>
  <si>
    <t>سپرده  اقتصاد  نوین</t>
  </si>
  <si>
    <t xml:space="preserve">سپرده بانک ملت  </t>
  </si>
  <si>
    <t>42-60</t>
  </si>
  <si>
    <t>سپرده بانکی</t>
  </si>
  <si>
    <t xml:space="preserve">گواهی ‫سپرده بانکی </t>
  </si>
  <si>
    <t>43-20</t>
  </si>
  <si>
    <t>کوتاه مدت</t>
  </si>
  <si>
    <t>1404/09/30</t>
  </si>
  <si>
    <t>اول دوره</t>
  </si>
  <si>
    <t>1404/01/01 تا 1404/01/01</t>
  </si>
  <si>
    <t>انتها دوره</t>
  </si>
  <si>
    <t>میانگین</t>
  </si>
  <si>
    <t>گواهی سپردها</t>
  </si>
  <si>
    <t xml:space="preserve"> معین 60-42</t>
  </si>
  <si>
    <t xml:space="preserve"> معین 20-42</t>
  </si>
  <si>
    <t>برای ماه منتهی به 29 اسفند ماه 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</si>
</sst>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6"/>
      <color rgb="FF000000"/>
      <name val="B Nazanin"/>
      <charset val="178"/>
    </font>
    <font>
      <b/>
      <sz val="16"/>
      <color rgb="FF1E90FF"/>
      <name val="B Nazanin"/>
      <charset val="178"/>
    </font>
    <font>
      <sz val="16"/>
      <color rgb="FF000000"/>
      <name val="B Nazanin"/>
      <charset val="178"/>
    </font>
    <font>
      <b/>
      <sz val="10"/>
      <color rgb="FF000000"/>
      <name val="Arial"/>
      <family val="2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theme="0" tint="-0.34998626667073579"/>
      <name val="Arial"/>
      <family val="2"/>
    </font>
    <font>
      <b/>
      <sz val="12"/>
      <color theme="0" tint="-0.34998626667073579"/>
      <name val="B Nazanin"/>
      <charset val="178"/>
    </font>
    <font>
      <b/>
      <sz val="16"/>
      <color theme="1"/>
      <name val="B Nazanin"/>
      <charset val="178"/>
    </font>
    <font>
      <sz val="10"/>
      <color rgb="FF000000"/>
      <name val="B Nazanin"/>
      <charset val="178"/>
    </font>
    <font>
      <b/>
      <sz val="12"/>
      <name val="B Nazanin"/>
      <charset val="178"/>
    </font>
    <font>
      <sz val="11"/>
      <color rgb="FF000000"/>
      <name val="B Nazanin"/>
      <charset val="178"/>
    </font>
    <font>
      <sz val="16"/>
      <color theme="0" tint="-0.34998626667073579"/>
      <name val="B Nazanin"/>
      <charset val="178"/>
    </font>
    <font>
      <b/>
      <sz val="14"/>
      <color theme="0" tint="-0.34998626667073579"/>
      <name val="Arial"/>
      <family val="2"/>
    </font>
    <font>
      <b/>
      <sz val="14"/>
      <color theme="0" tint="-0.34998626667073579"/>
      <name val="B Nazanin"/>
      <charset val="178"/>
    </font>
    <font>
      <b/>
      <sz val="16"/>
      <color theme="0" tint="-0.34998626667073579"/>
      <name val="Arial"/>
      <family val="2"/>
    </font>
    <font>
      <b/>
      <sz val="16"/>
      <color theme="0" tint="-0.34998626667073579"/>
      <name val="B Nazanin"/>
      <charset val="178"/>
    </font>
    <font>
      <b/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sz val="10"/>
      <color theme="0" tint="-0.34998626667073579"/>
      <name val="IRANSans"/>
    </font>
    <font>
      <b/>
      <sz val="10"/>
      <color theme="0" tint="-0.34998626667073579"/>
      <name val="B Nazanin"/>
      <charset val="178"/>
    </font>
    <font>
      <sz val="10"/>
      <color theme="0" tint="-0.34998626667073579"/>
      <name val="B Nazanin"/>
      <charset val="178"/>
    </font>
    <font>
      <sz val="12"/>
      <color theme="0" tint="-0.34998626667073579"/>
      <name val="B Nazanin"/>
      <charset val="178"/>
    </font>
    <font>
      <sz val="10"/>
      <color theme="0" tint="-0.34998626667073579"/>
      <name val="Arial"/>
      <family val="2"/>
    </font>
    <font>
      <sz val="11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  <font>
      <sz val="11"/>
      <color theme="0" tint="-0.34998626667073579"/>
      <name val="IRANSans_norm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3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0" fontId="8" fillId="0" borderId="0" xfId="2" applyFont="1" applyAlignment="1">
      <alignment vertical="center"/>
    </xf>
    <xf numFmtId="0" fontId="8" fillId="0" borderId="0" xfId="2" applyFont="1"/>
    <xf numFmtId="0" fontId="7" fillId="0" borderId="0" xfId="2"/>
    <xf numFmtId="0" fontId="9" fillId="0" borderId="0" xfId="2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10" fontId="12" fillId="0" borderId="0" xfId="1" applyNumberFormat="1" applyFont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10" fontId="12" fillId="0" borderId="7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0" fontId="14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0" fillId="0" borderId="2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10" fontId="10" fillId="0" borderId="0" xfId="1" applyNumberFormat="1" applyFont="1" applyAlignment="1">
      <alignment horizontal="center" vertical="center"/>
    </xf>
    <xf numFmtId="10" fontId="10" fillId="0" borderId="7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164" fontId="10" fillId="0" borderId="0" xfId="1" applyNumberFormat="1" applyFont="1" applyAlignment="1">
      <alignment horizontal="center" vertical="center"/>
    </xf>
    <xf numFmtId="10" fontId="10" fillId="0" borderId="5" xfId="1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left"/>
    </xf>
    <xf numFmtId="37" fontId="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10" fontId="4" fillId="0" borderId="0" xfId="1" applyNumberFormat="1" applyFont="1" applyAlignment="1">
      <alignment horizontal="center" vertical="center"/>
    </xf>
    <xf numFmtId="10" fontId="4" fillId="0" borderId="0" xfId="1" applyNumberFormat="1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10" fontId="10" fillId="0" borderId="0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16" fillId="0" borderId="0" xfId="1" applyNumberFormat="1" applyFont="1" applyAlignment="1">
      <alignment horizontal="left"/>
    </xf>
    <xf numFmtId="9" fontId="10" fillId="0" borderId="5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top"/>
    </xf>
    <xf numFmtId="0" fontId="20" fillId="0" borderId="0" xfId="3" applyFont="1" applyAlignment="1">
      <alignment horizontal="left"/>
    </xf>
    <xf numFmtId="0" fontId="21" fillId="0" borderId="0" xfId="3" applyFont="1" applyAlignment="1">
      <alignment horizontal="right" vertical="center"/>
    </xf>
    <xf numFmtId="0" fontId="22" fillId="0" borderId="0" xfId="3" applyFont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3" fontId="23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3" fontId="4" fillId="0" borderId="0" xfId="3" applyNumberFormat="1" applyFont="1" applyAlignment="1">
      <alignment horizontal="center" vertical="center"/>
    </xf>
    <xf numFmtId="0" fontId="18" fillId="0" borderId="0" xfId="3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164" fontId="4" fillId="0" borderId="7" xfId="4" applyNumberFormat="1" applyFont="1" applyFill="1" applyBorder="1" applyAlignment="1">
      <alignment horizontal="center" vertical="center"/>
    </xf>
    <xf numFmtId="3" fontId="20" fillId="0" borderId="0" xfId="3" applyNumberFormat="1" applyFont="1" applyAlignment="1">
      <alignment horizontal="center" vertical="center"/>
    </xf>
    <xf numFmtId="3" fontId="20" fillId="0" borderId="0" xfId="3" applyNumberFormat="1" applyFont="1" applyAlignment="1">
      <alignment horizontal="left"/>
    </xf>
    <xf numFmtId="0" fontId="4" fillId="0" borderId="0" xfId="3" applyFont="1" applyAlignment="1">
      <alignment vertical="center" wrapText="1"/>
    </xf>
    <xf numFmtId="3" fontId="4" fillId="0" borderId="0" xfId="3" applyNumberFormat="1" applyFont="1" applyAlignment="1">
      <alignment horizontal="center" vertical="center" readingOrder="2"/>
    </xf>
    <xf numFmtId="3" fontId="5" fillId="0" borderId="0" xfId="3" applyNumberFormat="1" applyFont="1" applyAlignment="1">
      <alignment horizontal="right" vertical="top"/>
    </xf>
    <xf numFmtId="10" fontId="4" fillId="0" borderId="0" xfId="4" applyNumberFormat="1" applyFont="1" applyAlignment="1">
      <alignment horizontal="center" vertical="center"/>
    </xf>
    <xf numFmtId="165" fontId="10" fillId="0" borderId="0" xfId="5" applyNumberFormat="1" applyFont="1" applyAlignment="1">
      <alignment horizontal="left"/>
    </xf>
    <xf numFmtId="165" fontId="24" fillId="0" borderId="0" xfId="5" applyNumberFormat="1" applyFont="1" applyFill="1" applyAlignment="1">
      <alignment vertical="center"/>
    </xf>
    <xf numFmtId="165" fontId="10" fillId="0" borderId="0" xfId="5" applyNumberFormat="1" applyFont="1" applyAlignment="1">
      <alignment horizontal="center" vertical="center"/>
    </xf>
    <xf numFmtId="165" fontId="10" fillId="0" borderId="4" xfId="5" applyNumberFormat="1" applyFont="1" applyFill="1" applyBorder="1" applyAlignment="1">
      <alignment horizontal="right" vertical="center"/>
    </xf>
    <xf numFmtId="165" fontId="10" fillId="0" borderId="0" xfId="5" applyNumberFormat="1" applyFont="1" applyFill="1" applyBorder="1" applyAlignment="1">
      <alignment vertical="center"/>
    </xf>
    <xf numFmtId="165" fontId="10" fillId="0" borderId="4" xfId="5" applyNumberFormat="1" applyFont="1" applyFill="1" applyBorder="1" applyAlignment="1">
      <alignment horizontal="center" vertical="center"/>
    </xf>
    <xf numFmtId="165" fontId="10" fillId="0" borderId="0" xfId="5" applyNumberFormat="1" applyFont="1" applyBorder="1" applyAlignment="1">
      <alignment horizontal="left"/>
    </xf>
    <xf numFmtId="165" fontId="10" fillId="0" borderId="2" xfId="5" applyNumberFormat="1" applyFont="1" applyFill="1" applyBorder="1" applyAlignment="1">
      <alignment horizontal="right" vertical="center"/>
    </xf>
    <xf numFmtId="165" fontId="10" fillId="0" borderId="2" xfId="5" applyNumberFormat="1" applyFont="1" applyBorder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9" fontId="10" fillId="0" borderId="2" xfId="4" applyFont="1" applyBorder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 wrapText="1"/>
    </xf>
    <xf numFmtId="165" fontId="10" fillId="0" borderId="0" xfId="5" applyNumberFormat="1" applyFont="1" applyFill="1" applyBorder="1" applyAlignment="1">
      <alignment horizontal="right" vertical="center"/>
    </xf>
    <xf numFmtId="165" fontId="10" fillId="0" borderId="0" xfId="5" applyNumberFormat="1" applyFont="1" applyBorder="1" applyAlignment="1">
      <alignment horizontal="center" vertical="center"/>
    </xf>
    <xf numFmtId="9" fontId="10" fillId="0" borderId="0" xfId="4" applyFont="1" applyAlignment="1">
      <alignment horizontal="center" vertical="center"/>
    </xf>
    <xf numFmtId="10" fontId="10" fillId="0" borderId="0" xfId="4" applyNumberFormat="1" applyFont="1" applyFill="1" applyAlignment="1">
      <alignment horizontal="center" vertical="center" wrapText="1"/>
    </xf>
    <xf numFmtId="165" fontId="10" fillId="0" borderId="0" xfId="5" applyNumberFormat="1" applyFont="1" applyFill="1" applyBorder="1" applyAlignment="1">
      <alignment horizontal="right" vertical="center" wrapText="1"/>
    </xf>
    <xf numFmtId="165" fontId="10" fillId="0" borderId="0" xfId="5" applyNumberFormat="1" applyFont="1" applyFill="1" applyBorder="1" applyAlignment="1">
      <alignment vertical="center" wrapText="1"/>
    </xf>
    <xf numFmtId="165" fontId="10" fillId="0" borderId="0" xfId="5" applyNumberFormat="1" applyFont="1" applyAlignment="1">
      <alignment horizontal="right" vertical="center"/>
    </xf>
    <xf numFmtId="165" fontId="10" fillId="0" borderId="0" xfId="5" applyNumberFormat="1" applyFont="1" applyFill="1" applyAlignment="1">
      <alignment horizontal="center" vertical="center"/>
    </xf>
    <xf numFmtId="165" fontId="10" fillId="0" borderId="0" xfId="5" applyNumberFormat="1" applyFont="1" applyFill="1" applyAlignment="1">
      <alignment horizontal="right" vertical="center"/>
    </xf>
    <xf numFmtId="165" fontId="10" fillId="0" borderId="0" xfId="5" applyNumberFormat="1" applyFont="1" applyAlignment="1">
      <alignment horizontal="center"/>
    </xf>
    <xf numFmtId="9" fontId="10" fillId="0" borderId="0" xfId="4" applyFont="1" applyBorder="1" applyAlignment="1">
      <alignment horizontal="center" vertical="center"/>
    </xf>
    <xf numFmtId="165" fontId="10" fillId="0" borderId="0" xfId="5" applyNumberFormat="1" applyFont="1" applyBorder="1" applyAlignment="1">
      <alignment horizontal="right" vertical="center"/>
    </xf>
    <xf numFmtId="164" fontId="10" fillId="0" borderId="0" xfId="4" applyNumberFormat="1" applyFont="1" applyBorder="1" applyAlignment="1">
      <alignment horizontal="center" vertical="center"/>
    </xf>
    <xf numFmtId="164" fontId="10" fillId="0" borderId="0" xfId="4" applyNumberFormat="1" applyFont="1" applyFill="1" applyBorder="1" applyAlignment="1">
      <alignment horizontal="center" vertical="center"/>
    </xf>
    <xf numFmtId="10" fontId="10" fillId="0" borderId="0" xfId="4" applyNumberFormat="1" applyFont="1" applyFill="1" applyBorder="1" applyAlignment="1">
      <alignment horizontal="center" vertical="center"/>
    </xf>
    <xf numFmtId="3" fontId="10" fillId="2" borderId="0" xfId="3" applyNumberFormat="1" applyFont="1" applyFill="1" applyAlignment="1">
      <alignment horizontal="center" vertical="center"/>
    </xf>
    <xf numFmtId="0" fontId="18" fillId="0" borderId="0" xfId="3" applyAlignment="1">
      <alignment horizontal="left"/>
    </xf>
    <xf numFmtId="165" fontId="10" fillId="0" borderId="0" xfId="5" applyNumberFormat="1" applyFont="1" applyFill="1" applyAlignment="1">
      <alignment horizontal="left"/>
    </xf>
    <xf numFmtId="2" fontId="25" fillId="0" borderId="0" xfId="5" applyNumberFormat="1" applyFont="1" applyAlignment="1">
      <alignment horizontal="left"/>
    </xf>
    <xf numFmtId="2" fontId="25" fillId="0" borderId="0" xfId="5" applyNumberFormat="1" applyFont="1" applyAlignment="1">
      <alignment horizontal="center" vertical="center"/>
    </xf>
    <xf numFmtId="2" fontId="4" fillId="0" borderId="6" xfId="5" applyNumberFormat="1" applyFont="1" applyFill="1" applyBorder="1" applyAlignment="1">
      <alignment horizontal="center" vertical="center" wrapText="1"/>
    </xf>
    <xf numFmtId="2" fontId="25" fillId="0" borderId="2" xfId="5" applyNumberFormat="1" applyFont="1" applyBorder="1" applyAlignment="1">
      <alignment horizontal="center" vertical="center"/>
    </xf>
    <xf numFmtId="2" fontId="14" fillId="0" borderId="2" xfId="5" applyNumberFormat="1" applyFont="1" applyBorder="1" applyAlignment="1">
      <alignment horizontal="right" vertical="center"/>
    </xf>
    <xf numFmtId="37" fontId="4" fillId="0" borderId="0" xfId="3" applyNumberFormat="1" applyFont="1" applyAlignment="1">
      <alignment horizontal="center" vertical="center"/>
    </xf>
    <xf numFmtId="2" fontId="14" fillId="0" borderId="0" xfId="5" applyNumberFormat="1" applyFont="1" applyAlignment="1">
      <alignment horizontal="right" vertical="center"/>
    </xf>
    <xf numFmtId="2" fontId="25" fillId="0" borderId="0" xfId="5" applyNumberFormat="1" applyFont="1" applyBorder="1" applyAlignment="1">
      <alignment horizontal="left"/>
    </xf>
    <xf numFmtId="2" fontId="25" fillId="0" borderId="0" xfId="5" applyNumberFormat="1" applyFont="1" applyBorder="1" applyAlignment="1">
      <alignment horizontal="center" vertical="center"/>
    </xf>
    <xf numFmtId="3" fontId="18" fillId="0" borderId="0" xfId="3" applyNumberFormat="1" applyAlignment="1">
      <alignment horizontal="left"/>
    </xf>
    <xf numFmtId="2" fontId="25" fillId="0" borderId="0" xfId="5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2" fontId="4" fillId="0" borderId="0" xfId="5" applyNumberFormat="1" applyFont="1" applyFill="1" applyBorder="1" applyAlignment="1">
      <alignment horizontal="center" vertical="center" wrapText="1"/>
    </xf>
    <xf numFmtId="2" fontId="25" fillId="0" borderId="0" xfId="5" applyNumberFormat="1" applyFont="1" applyFill="1" applyAlignment="1">
      <alignment horizontal="center" vertical="center"/>
    </xf>
    <xf numFmtId="165" fontId="25" fillId="0" borderId="0" xfId="5" applyNumberFormat="1" applyFont="1" applyAlignment="1">
      <alignment horizontal="center" vertical="center"/>
    </xf>
    <xf numFmtId="165" fontId="3" fillId="0" borderId="0" xfId="5" applyNumberFormat="1" applyFont="1" applyFill="1" applyAlignment="1">
      <alignment horizontal="center" vertical="center"/>
    </xf>
    <xf numFmtId="165" fontId="4" fillId="0" borderId="6" xfId="5" applyNumberFormat="1" applyFont="1" applyFill="1" applyBorder="1" applyAlignment="1">
      <alignment horizontal="center" vertical="center" wrapText="1"/>
    </xf>
    <xf numFmtId="165" fontId="25" fillId="0" borderId="2" xfId="5" applyNumberFormat="1" applyFont="1" applyBorder="1" applyAlignment="1">
      <alignment horizontal="center" vertical="center"/>
    </xf>
    <xf numFmtId="165" fontId="25" fillId="0" borderId="0" xfId="5" applyNumberFormat="1" applyFont="1" applyBorder="1" applyAlignment="1">
      <alignment horizontal="center" vertical="center"/>
    </xf>
    <xf numFmtId="10" fontId="4" fillId="0" borderId="0" xfId="5" applyNumberFormat="1" applyFont="1" applyFill="1" applyBorder="1" applyAlignment="1">
      <alignment horizontal="center" vertical="center" wrapText="1"/>
    </xf>
    <xf numFmtId="3" fontId="27" fillId="0" borderId="0" xfId="3" applyNumberFormat="1" applyFont="1" applyAlignment="1">
      <alignment horizontal="center" vertical="center"/>
    </xf>
    <xf numFmtId="165" fontId="5" fillId="0" borderId="0" xfId="5" applyNumberFormat="1" applyFont="1" applyAlignment="1">
      <alignment horizontal="center" vertical="center"/>
    </xf>
    <xf numFmtId="10" fontId="4" fillId="0" borderId="5" xfId="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3" fillId="0" borderId="0" xfId="0" applyFont="1" applyFill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28" fillId="0" borderId="0" xfId="0" applyFont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0" fontId="14" fillId="0" borderId="0" xfId="1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left"/>
    </xf>
    <xf numFmtId="37" fontId="14" fillId="0" borderId="0" xfId="0" applyNumberFormat="1" applyFont="1" applyFill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10" fontId="14" fillId="0" borderId="7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3" fontId="30" fillId="0" borderId="0" xfId="0" applyNumberFormat="1" applyFont="1" applyAlignment="1">
      <alignment horizontal="center" vertical="center"/>
    </xf>
    <xf numFmtId="0" fontId="29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3" fontId="32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37" fontId="10" fillId="0" borderId="0" xfId="0" applyNumberFormat="1" applyFont="1" applyFill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0" fontId="32" fillId="0" borderId="0" xfId="1" applyNumberFormat="1" applyFont="1" applyBorder="1" applyAlignment="1">
      <alignment horizontal="center" vertical="center"/>
    </xf>
    <xf numFmtId="10" fontId="32" fillId="0" borderId="0" xfId="1" applyNumberFormat="1" applyFont="1" applyBorder="1" applyAlignment="1">
      <alignment horizontal="left"/>
    </xf>
    <xf numFmtId="0" fontId="13" fillId="0" borderId="0" xfId="0" applyFont="1" applyFill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10" fontId="17" fillId="0" borderId="0" xfId="1" applyNumberFormat="1" applyFont="1" applyFill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37" fontId="23" fillId="0" borderId="0" xfId="0" applyNumberFormat="1" applyFont="1" applyAlignment="1">
      <alignment horizontal="center" vertical="center"/>
    </xf>
    <xf numFmtId="37" fontId="23" fillId="0" borderId="0" xfId="0" applyNumberFormat="1" applyFont="1" applyFill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33" fillId="0" borderId="0" xfId="0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center" vertical="center"/>
    </xf>
    <xf numFmtId="3" fontId="35" fillId="0" borderId="0" xfId="0" applyNumberFormat="1" applyFont="1" applyFill="1" applyAlignment="1">
      <alignment horizontal="left"/>
    </xf>
    <xf numFmtId="10" fontId="36" fillId="0" borderId="0" xfId="1" applyNumberFormat="1" applyFont="1" applyFill="1" applyAlignment="1">
      <alignment horizontal="left"/>
    </xf>
    <xf numFmtId="3" fontId="33" fillId="0" borderId="0" xfId="0" applyNumberFormat="1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0" fontId="23" fillId="0" borderId="0" xfId="1" applyNumberFormat="1" applyFont="1" applyAlignment="1">
      <alignment horizontal="left"/>
    </xf>
    <xf numFmtId="3" fontId="23" fillId="0" borderId="0" xfId="0" applyNumberFormat="1" applyFont="1" applyAlignment="1">
      <alignment horizontal="center" vertical="center"/>
    </xf>
    <xf numFmtId="165" fontId="37" fillId="0" borderId="0" xfId="5" applyNumberFormat="1" applyFont="1" applyBorder="1" applyAlignment="1">
      <alignment horizontal="center" vertical="center"/>
    </xf>
    <xf numFmtId="3" fontId="38" fillId="0" borderId="0" xfId="0" applyNumberFormat="1" applyFont="1" applyBorder="1" applyAlignment="1">
      <alignment horizontal="right" vertical="top"/>
    </xf>
    <xf numFmtId="0" fontId="39" fillId="0" borderId="0" xfId="3" applyFont="1" applyBorder="1" applyAlignment="1">
      <alignment horizontal="left"/>
    </xf>
    <xf numFmtId="0" fontId="40" fillId="0" borderId="0" xfId="3" applyFont="1" applyBorder="1" applyAlignment="1">
      <alignment horizontal="center" vertical="center"/>
    </xf>
    <xf numFmtId="3" fontId="40" fillId="0" borderId="0" xfId="3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left"/>
    </xf>
    <xf numFmtId="3" fontId="38" fillId="0" borderId="0" xfId="3" applyNumberFormat="1" applyFont="1" applyBorder="1" applyAlignment="1">
      <alignment horizontal="right" vertical="top"/>
    </xf>
    <xf numFmtId="0" fontId="33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left"/>
    </xf>
    <xf numFmtId="3" fontId="42" fillId="0" borderId="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3" fontId="12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right" vertical="top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top"/>
    </xf>
    <xf numFmtId="3" fontId="12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right" vertical="top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top"/>
    </xf>
    <xf numFmtId="3" fontId="1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65" fontId="10" fillId="0" borderId="0" xfId="5" applyNumberFormat="1" applyFont="1" applyFill="1" applyAlignment="1">
      <alignment horizontal="center" vertical="center"/>
    </xf>
    <xf numFmtId="165" fontId="11" fillId="0" borderId="0" xfId="5" applyNumberFormat="1" applyFont="1" applyFill="1" applyAlignment="1">
      <alignment horizontal="right" vertical="center" readingOrder="1"/>
    </xf>
    <xf numFmtId="165" fontId="10" fillId="0" borderId="0" xfId="5" applyNumberFormat="1" applyFont="1" applyFill="1" applyBorder="1" applyAlignment="1">
      <alignment horizontal="center" vertical="center" wrapText="1"/>
    </xf>
    <xf numFmtId="165" fontId="10" fillId="0" borderId="4" xfId="5" applyNumberFormat="1" applyFont="1" applyFill="1" applyBorder="1" applyAlignment="1">
      <alignment horizontal="center" vertical="center" wrapText="1"/>
    </xf>
    <xf numFmtId="0" fontId="40" fillId="0" borderId="0" xfId="3" applyFont="1" applyBorder="1" applyAlignment="1">
      <alignment horizontal="center" vertical="center"/>
    </xf>
    <xf numFmtId="165" fontId="4" fillId="0" borderId="4" xfId="5" applyNumberFormat="1" applyFont="1" applyFill="1" applyBorder="1" applyAlignment="1">
      <alignment horizontal="center" vertical="center"/>
    </xf>
    <xf numFmtId="165" fontId="26" fillId="0" borderId="0" xfId="5" applyNumberFormat="1" applyFont="1" applyAlignment="1">
      <alignment horizontal="center" vertical="center"/>
    </xf>
    <xf numFmtId="165" fontId="14" fillId="0" borderId="5" xfId="5" applyNumberFormat="1" applyFont="1" applyBorder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165" fontId="1" fillId="0" borderId="0" xfId="5" applyNumberFormat="1" applyFont="1" applyFill="1" applyAlignment="1">
      <alignment horizontal="center" vertical="center"/>
    </xf>
    <xf numFmtId="165" fontId="3" fillId="0" borderId="0" xfId="5" applyNumberFormat="1" applyFont="1" applyFill="1" applyAlignment="1">
      <alignment horizontal="right" vertical="center"/>
    </xf>
    <xf numFmtId="2" fontId="1" fillId="0" borderId="0" xfId="5" applyNumberFormat="1" applyFont="1" applyFill="1" applyAlignment="1">
      <alignment horizontal="center" vertical="center"/>
    </xf>
    <xf numFmtId="2" fontId="3" fillId="0" borderId="0" xfId="5" applyNumberFormat="1" applyFont="1" applyFill="1" applyAlignment="1">
      <alignment horizontal="right" vertical="center"/>
    </xf>
    <xf numFmtId="2" fontId="4" fillId="0" borderId="4" xfId="5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6">
    <cellStyle name="Comma 2" xfId="5" xr:uid="{DF1285BE-62F1-4F8A-91A6-E31D1B1F794E}"/>
    <cellStyle name="Normal" xfId="0" builtinId="0"/>
    <cellStyle name="Normal 2" xfId="2" xr:uid="{40DC67D2-00C6-4CCE-A347-CD1A0335E575}"/>
    <cellStyle name="Normal 3" xfId="3" xr:uid="{3F981AF2-B652-42F4-B0C3-971A05AC06D1}"/>
    <cellStyle name="Percent" xfId="1" builtinId="5"/>
    <cellStyle name="Percent 2" xfId="4" xr:uid="{C7F9F223-7665-49CB-A00D-2FC4848B27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9590A256-53E9-455B-B446-4411130A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="40" zoomScaleNormal="40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68" t="s">
        <v>0</v>
      </c>
      <c r="B1" s="268"/>
      <c r="C1" s="268"/>
    </row>
    <row r="2" spans="1:3" ht="21.75" customHeight="1">
      <c r="A2" s="268" t="s">
        <v>1</v>
      </c>
      <c r="B2" s="268"/>
      <c r="C2" s="268"/>
    </row>
    <row r="3" spans="1:3" ht="21.75" customHeight="1">
      <c r="A3" s="268" t="s">
        <v>2</v>
      </c>
      <c r="B3" s="268"/>
      <c r="C3" s="268"/>
    </row>
    <row r="4" spans="1:3" ht="7.35" customHeight="1"/>
    <row r="5" spans="1:3" ht="123.6" customHeight="1">
      <c r="B5" s="269"/>
    </row>
    <row r="6" spans="1:3" ht="123.6" customHeight="1">
      <c r="B6" s="26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1"/>
  <sheetViews>
    <sheetView rightToLeft="1" topLeftCell="A56" zoomScale="85" zoomScaleNormal="85" workbookViewId="0">
      <selection activeCell="D67" sqref="D67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" bestFit="1" customWidth="1"/>
    <col min="7" max="7" width="1.28515625" customWidth="1"/>
    <col min="8" max="8" width="20" bestFit="1" customWidth="1"/>
    <col min="9" max="9" width="1.28515625" customWidth="1"/>
    <col min="10" max="10" width="19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21.75" customHeight="1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 ht="14.45" customHeight="1"/>
    <row r="5" spans="1:12" ht="14.45" customHeight="1">
      <c r="A5" s="1" t="s">
        <v>105</v>
      </c>
      <c r="B5" s="284" t="s">
        <v>106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1:12" ht="14.45" customHeight="1">
      <c r="D6" s="2" t="s">
        <v>7</v>
      </c>
      <c r="F6" s="285" t="s">
        <v>8</v>
      </c>
      <c r="G6" s="285"/>
      <c r="H6" s="28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85" t="s">
        <v>107</v>
      </c>
      <c r="B8" s="285"/>
      <c r="D8" s="2" t="s">
        <v>108</v>
      </c>
      <c r="F8" s="2" t="s">
        <v>109</v>
      </c>
      <c r="H8" s="2" t="s">
        <v>110</v>
      </c>
      <c r="J8" s="2" t="s">
        <v>108</v>
      </c>
      <c r="L8" s="2" t="s">
        <v>18</v>
      </c>
    </row>
    <row r="9" spans="1:12" ht="21.75" customHeight="1">
      <c r="A9" s="304" t="s">
        <v>111</v>
      </c>
      <c r="B9" s="304"/>
      <c r="D9" s="5">
        <v>55734700</v>
      </c>
      <c r="F9" s="5">
        <v>179849298620</v>
      </c>
      <c r="H9" s="5">
        <v>28700183820</v>
      </c>
      <c r="J9" s="5">
        <v>151204849500</v>
      </c>
      <c r="L9" s="6" t="s">
        <v>112</v>
      </c>
    </row>
    <row r="10" spans="1:12" ht="21.75" customHeight="1">
      <c r="A10" s="303" t="s">
        <v>113</v>
      </c>
      <c r="B10" s="303"/>
      <c r="D10" s="7">
        <v>68213668737</v>
      </c>
      <c r="F10" s="7">
        <v>4001342878923</v>
      </c>
      <c r="H10" s="7">
        <v>4069554785000</v>
      </c>
      <c r="J10" s="7">
        <v>1762660</v>
      </c>
      <c r="L10" s="8" t="s">
        <v>114</v>
      </c>
    </row>
    <row r="11" spans="1:12" ht="21.75" customHeight="1">
      <c r="A11" s="303" t="s">
        <v>115</v>
      </c>
      <c r="B11" s="303"/>
      <c r="D11" s="7">
        <v>9327361</v>
      </c>
      <c r="F11" s="7">
        <v>38175</v>
      </c>
      <c r="H11" s="7">
        <v>0</v>
      </c>
      <c r="J11" s="7">
        <v>9365536</v>
      </c>
      <c r="L11" s="8" t="s">
        <v>114</v>
      </c>
    </row>
    <row r="12" spans="1:12" ht="21.75" customHeight="1">
      <c r="A12" s="303" t="s">
        <v>116</v>
      </c>
      <c r="B12" s="303"/>
      <c r="D12" s="7">
        <v>2677895253</v>
      </c>
      <c r="F12" s="7">
        <v>10915068491</v>
      </c>
      <c r="H12" s="7">
        <v>12670379050</v>
      </c>
      <c r="J12" s="7">
        <v>922584694</v>
      </c>
      <c r="L12" s="8" t="s">
        <v>114</v>
      </c>
    </row>
    <row r="13" spans="1:12" ht="21.75" customHeight="1">
      <c r="A13" s="303" t="s">
        <v>117</v>
      </c>
      <c r="B13" s="303"/>
      <c r="D13" s="7">
        <v>82047742729</v>
      </c>
      <c r="F13" s="7">
        <v>6840820930619</v>
      </c>
      <c r="H13" s="7">
        <v>6916889333752</v>
      </c>
      <c r="J13" s="7">
        <v>5979339596</v>
      </c>
      <c r="L13" s="8" t="s">
        <v>118</v>
      </c>
    </row>
    <row r="14" spans="1:12" ht="21.75" customHeight="1">
      <c r="A14" s="303" t="s">
        <v>119</v>
      </c>
      <c r="B14" s="303"/>
      <c r="D14" s="7">
        <v>380879</v>
      </c>
      <c r="F14" s="7">
        <v>0</v>
      </c>
      <c r="H14" s="7">
        <v>0</v>
      </c>
      <c r="J14" s="7">
        <v>380879</v>
      </c>
      <c r="L14" s="8" t="s">
        <v>114</v>
      </c>
    </row>
    <row r="15" spans="1:12" ht="21.75" customHeight="1">
      <c r="A15" s="303" t="s">
        <v>120</v>
      </c>
      <c r="B15" s="303"/>
      <c r="D15" s="7">
        <v>18396444</v>
      </c>
      <c r="F15" s="7">
        <v>0</v>
      </c>
      <c r="H15" s="7">
        <v>0</v>
      </c>
      <c r="J15" s="7">
        <v>18396444</v>
      </c>
      <c r="L15" s="8" t="s">
        <v>114</v>
      </c>
    </row>
    <row r="16" spans="1:12" ht="21.75" customHeight="1">
      <c r="A16" s="303" t="s">
        <v>121</v>
      </c>
      <c r="B16" s="303"/>
      <c r="D16" s="7">
        <v>156699</v>
      </c>
      <c r="F16" s="7">
        <v>0</v>
      </c>
      <c r="H16" s="7">
        <v>0</v>
      </c>
      <c r="J16" s="7">
        <v>156699</v>
      </c>
      <c r="L16" s="8" t="s">
        <v>114</v>
      </c>
    </row>
    <row r="17" spans="1:12" ht="21.75" customHeight="1">
      <c r="A17" s="303" t="s">
        <v>122</v>
      </c>
      <c r="B17" s="303"/>
      <c r="D17" s="7">
        <v>233630</v>
      </c>
      <c r="F17" s="7">
        <v>0</v>
      </c>
      <c r="H17" s="7">
        <v>0</v>
      </c>
      <c r="J17" s="7">
        <v>233630</v>
      </c>
      <c r="L17" s="8" t="s">
        <v>114</v>
      </c>
    </row>
    <row r="18" spans="1:12" ht="21.75" customHeight="1">
      <c r="A18" s="303" t="s">
        <v>123</v>
      </c>
      <c r="B18" s="303"/>
      <c r="D18" s="7">
        <v>125970</v>
      </c>
      <c r="F18" s="7">
        <v>0</v>
      </c>
      <c r="H18" s="7">
        <v>3150</v>
      </c>
      <c r="J18" s="7">
        <v>122820</v>
      </c>
      <c r="L18" s="8" t="s">
        <v>114</v>
      </c>
    </row>
    <row r="19" spans="1:12" ht="21.75" customHeight="1">
      <c r="A19" s="303" t="s">
        <v>124</v>
      </c>
      <c r="B19" s="303"/>
      <c r="D19" s="7">
        <v>8302517</v>
      </c>
      <c r="F19" s="7">
        <v>33980</v>
      </c>
      <c r="H19" s="7">
        <v>0</v>
      </c>
      <c r="J19" s="7">
        <v>8336497</v>
      </c>
      <c r="L19" s="8" t="s">
        <v>114</v>
      </c>
    </row>
    <row r="20" spans="1:12" ht="21.75" customHeight="1">
      <c r="A20" s="303" t="s">
        <v>125</v>
      </c>
      <c r="B20" s="303"/>
      <c r="D20" s="7">
        <v>28321171</v>
      </c>
      <c r="F20" s="7">
        <v>0</v>
      </c>
      <c r="H20" s="7">
        <v>0</v>
      </c>
      <c r="J20" s="7">
        <v>28321171</v>
      </c>
      <c r="L20" s="8" t="s">
        <v>114</v>
      </c>
    </row>
    <row r="21" spans="1:12" ht="21.75" customHeight="1">
      <c r="A21" s="303" t="s">
        <v>126</v>
      </c>
      <c r="B21" s="303"/>
      <c r="D21" s="7">
        <v>673439</v>
      </c>
      <c r="F21" s="7">
        <v>0</v>
      </c>
      <c r="H21" s="7">
        <v>0</v>
      </c>
      <c r="J21" s="7">
        <v>673439</v>
      </c>
      <c r="L21" s="8" t="s">
        <v>114</v>
      </c>
    </row>
    <row r="22" spans="1:12" ht="21.75" customHeight="1">
      <c r="A22" s="303" t="s">
        <v>127</v>
      </c>
      <c r="B22" s="303"/>
      <c r="D22" s="7">
        <v>48280836</v>
      </c>
      <c r="F22" s="7">
        <v>0</v>
      </c>
      <c r="H22" s="7">
        <v>0</v>
      </c>
      <c r="J22" s="7">
        <v>48280836</v>
      </c>
      <c r="L22" s="8" t="s">
        <v>114</v>
      </c>
    </row>
    <row r="23" spans="1:12" ht="21.75" customHeight="1">
      <c r="A23" s="303" t="s">
        <v>128</v>
      </c>
      <c r="B23" s="303"/>
      <c r="D23" s="7">
        <v>9548432</v>
      </c>
      <c r="F23" s="7">
        <v>0</v>
      </c>
      <c r="H23" s="7">
        <v>0</v>
      </c>
      <c r="J23" s="7">
        <v>9548432</v>
      </c>
      <c r="L23" s="8" t="s">
        <v>114</v>
      </c>
    </row>
    <row r="24" spans="1:12" ht="21.75" customHeight="1">
      <c r="A24" s="303" t="s">
        <v>129</v>
      </c>
      <c r="B24" s="303"/>
      <c r="D24" s="7">
        <v>10233401334</v>
      </c>
      <c r="F24" s="7">
        <v>1600778366936</v>
      </c>
      <c r="H24" s="7">
        <v>1607005520650</v>
      </c>
      <c r="J24" s="7">
        <v>4006247620</v>
      </c>
      <c r="L24" s="8" t="s">
        <v>114</v>
      </c>
    </row>
    <row r="25" spans="1:12" ht="21.75" customHeight="1">
      <c r="A25" s="303" t="s">
        <v>130</v>
      </c>
      <c r="B25" s="303"/>
      <c r="D25" s="7">
        <v>125000000000</v>
      </c>
      <c r="F25" s="7">
        <v>0</v>
      </c>
      <c r="H25" s="7">
        <v>0</v>
      </c>
      <c r="J25" s="7">
        <v>125000000000</v>
      </c>
      <c r="L25" s="8" t="s">
        <v>131</v>
      </c>
    </row>
    <row r="26" spans="1:12" ht="21.75" customHeight="1">
      <c r="A26" s="303" t="s">
        <v>132</v>
      </c>
      <c r="B26" s="303"/>
      <c r="D26" s="7">
        <v>345000000000</v>
      </c>
      <c r="F26" s="7">
        <v>0</v>
      </c>
      <c r="H26" s="7">
        <v>0</v>
      </c>
      <c r="J26" s="7">
        <v>345000000000</v>
      </c>
      <c r="L26" s="8" t="s">
        <v>133</v>
      </c>
    </row>
    <row r="27" spans="1:12" ht="21.75" customHeight="1">
      <c r="A27" s="303" t="s">
        <v>134</v>
      </c>
      <c r="B27" s="303"/>
      <c r="D27" s="7">
        <v>300000000000</v>
      </c>
      <c r="F27" s="7">
        <v>0</v>
      </c>
      <c r="H27" s="7">
        <v>0</v>
      </c>
      <c r="J27" s="7">
        <v>300000000000</v>
      </c>
      <c r="L27" s="8" t="s">
        <v>135</v>
      </c>
    </row>
    <row r="28" spans="1:12" ht="21.75" customHeight="1">
      <c r="A28" s="303" t="s">
        <v>136</v>
      </c>
      <c r="B28" s="303"/>
      <c r="D28" s="7">
        <v>1124700000000</v>
      </c>
      <c r="F28" s="7">
        <v>0</v>
      </c>
      <c r="H28" s="7">
        <v>0</v>
      </c>
      <c r="J28" s="7">
        <v>1124700000000</v>
      </c>
      <c r="L28" s="8" t="s">
        <v>137</v>
      </c>
    </row>
    <row r="29" spans="1:12" ht="21.75" customHeight="1">
      <c r="A29" s="303" t="s">
        <v>138</v>
      </c>
      <c r="B29" s="303"/>
      <c r="D29" s="7">
        <v>970983000000</v>
      </c>
      <c r="F29" s="7">
        <v>0</v>
      </c>
      <c r="H29" s="7">
        <v>0</v>
      </c>
      <c r="J29" s="7">
        <v>970983000000</v>
      </c>
      <c r="L29" s="8" t="s">
        <v>139</v>
      </c>
    </row>
    <row r="30" spans="1:12" ht="21.75" customHeight="1">
      <c r="A30" s="303" t="s">
        <v>140</v>
      </c>
      <c r="B30" s="303"/>
      <c r="D30" s="7">
        <v>226501000000</v>
      </c>
      <c r="F30" s="7">
        <v>0</v>
      </c>
      <c r="H30" s="7">
        <v>226501000000</v>
      </c>
      <c r="J30" s="7">
        <v>0</v>
      </c>
      <c r="L30" s="8" t="s">
        <v>114</v>
      </c>
    </row>
    <row r="31" spans="1:12" ht="21.75" customHeight="1">
      <c r="A31" s="303" t="s">
        <v>140</v>
      </c>
      <c r="B31" s="303"/>
      <c r="D31" s="7">
        <v>1000000000000</v>
      </c>
      <c r="F31" s="7">
        <v>0</v>
      </c>
      <c r="H31" s="7">
        <v>0</v>
      </c>
      <c r="J31" s="7">
        <v>1000000000000</v>
      </c>
      <c r="L31" s="8" t="s">
        <v>141</v>
      </c>
    </row>
    <row r="32" spans="1:12" ht="21.75" customHeight="1">
      <c r="A32" s="303" t="s">
        <v>142</v>
      </c>
      <c r="B32" s="303"/>
      <c r="D32" s="7">
        <v>388000000000</v>
      </c>
      <c r="F32" s="7">
        <v>0</v>
      </c>
      <c r="H32" s="7">
        <v>0</v>
      </c>
      <c r="J32" s="7">
        <v>388000000000</v>
      </c>
      <c r="L32" s="8" t="s">
        <v>143</v>
      </c>
    </row>
    <row r="33" spans="1:12" ht="21.75" customHeight="1">
      <c r="A33" s="303" t="s">
        <v>142</v>
      </c>
      <c r="B33" s="303"/>
      <c r="D33" s="7">
        <v>1000000000000</v>
      </c>
      <c r="F33" s="7">
        <v>0</v>
      </c>
      <c r="H33" s="7">
        <v>1000000000000</v>
      </c>
      <c r="J33" s="7">
        <v>0</v>
      </c>
      <c r="L33" s="8" t="s">
        <v>114</v>
      </c>
    </row>
    <row r="34" spans="1:12" ht="21.75" customHeight="1">
      <c r="A34" s="303" t="s">
        <v>142</v>
      </c>
      <c r="B34" s="303"/>
      <c r="D34" s="7">
        <v>1000000000000</v>
      </c>
      <c r="F34" s="7">
        <v>0</v>
      </c>
      <c r="H34" s="7">
        <v>0</v>
      </c>
      <c r="J34" s="7">
        <v>1000000000000</v>
      </c>
      <c r="L34" s="8" t="s">
        <v>141</v>
      </c>
    </row>
    <row r="35" spans="1:12" ht="21.75" customHeight="1">
      <c r="A35" s="303" t="s">
        <v>142</v>
      </c>
      <c r="B35" s="303"/>
      <c r="D35" s="7">
        <v>1000000000000</v>
      </c>
      <c r="F35" s="7">
        <v>0</v>
      </c>
      <c r="H35" s="7">
        <v>0</v>
      </c>
      <c r="J35" s="7">
        <v>1000000000000</v>
      </c>
      <c r="L35" s="8" t="s">
        <v>141</v>
      </c>
    </row>
    <row r="36" spans="1:12" ht="21.75" customHeight="1">
      <c r="A36" s="303" t="s">
        <v>140</v>
      </c>
      <c r="B36" s="303"/>
      <c r="D36" s="7">
        <v>548430000000</v>
      </c>
      <c r="F36" s="7">
        <v>0</v>
      </c>
      <c r="H36" s="7">
        <v>0</v>
      </c>
      <c r="J36" s="7">
        <v>548430000000</v>
      </c>
      <c r="L36" s="8" t="s">
        <v>144</v>
      </c>
    </row>
    <row r="37" spans="1:12" ht="21.75" customHeight="1">
      <c r="A37" s="303" t="s">
        <v>140</v>
      </c>
      <c r="B37" s="303"/>
      <c r="D37" s="7">
        <v>3648390000000</v>
      </c>
      <c r="F37" s="7">
        <v>0</v>
      </c>
      <c r="H37" s="7">
        <v>3648390000000</v>
      </c>
      <c r="J37" s="7">
        <v>0</v>
      </c>
      <c r="L37" s="8" t="s">
        <v>114</v>
      </c>
    </row>
    <row r="38" spans="1:12" ht="21.75" customHeight="1">
      <c r="A38" s="303" t="s">
        <v>142</v>
      </c>
      <c r="B38" s="303"/>
      <c r="D38" s="7">
        <v>200000000000</v>
      </c>
      <c r="F38" s="7">
        <v>0</v>
      </c>
      <c r="H38" s="7">
        <v>0</v>
      </c>
      <c r="J38" s="7">
        <v>200000000000</v>
      </c>
      <c r="L38" s="8" t="s">
        <v>145</v>
      </c>
    </row>
    <row r="39" spans="1:12" ht="21.75" customHeight="1">
      <c r="A39" s="303" t="s">
        <v>146</v>
      </c>
      <c r="B39" s="303"/>
      <c r="D39" s="7">
        <v>2250900000000</v>
      </c>
      <c r="F39" s="7">
        <v>0</v>
      </c>
      <c r="H39" s="7">
        <v>0</v>
      </c>
      <c r="J39" s="7">
        <v>2250900000000</v>
      </c>
      <c r="L39" s="8" t="s">
        <v>147</v>
      </c>
    </row>
    <row r="40" spans="1:12" ht="21.75" customHeight="1">
      <c r="A40" s="303" t="s">
        <v>142</v>
      </c>
      <c r="B40" s="303"/>
      <c r="D40" s="7">
        <v>1972600000000</v>
      </c>
      <c r="F40" s="7">
        <v>0</v>
      </c>
      <c r="H40" s="7">
        <v>0</v>
      </c>
      <c r="J40" s="7">
        <v>1972600000000</v>
      </c>
      <c r="L40" s="8" t="s">
        <v>148</v>
      </c>
    </row>
    <row r="41" spans="1:12" ht="21.75" customHeight="1">
      <c r="A41" s="303" t="s">
        <v>142</v>
      </c>
      <c r="B41" s="303"/>
      <c r="D41" s="7">
        <v>842500000000</v>
      </c>
      <c r="F41" s="7">
        <v>0</v>
      </c>
      <c r="H41" s="7">
        <v>0</v>
      </c>
      <c r="J41" s="7">
        <v>842500000000</v>
      </c>
      <c r="L41" s="8" t="s">
        <v>149</v>
      </c>
    </row>
    <row r="42" spans="1:12" ht="21.75" customHeight="1">
      <c r="A42" s="303" t="s">
        <v>142</v>
      </c>
      <c r="B42" s="303"/>
      <c r="D42" s="7">
        <v>218000000000</v>
      </c>
      <c r="F42" s="7">
        <v>0</v>
      </c>
      <c r="H42" s="7">
        <v>0</v>
      </c>
      <c r="J42" s="7">
        <v>218000000000</v>
      </c>
      <c r="L42" s="8" t="s">
        <v>150</v>
      </c>
    </row>
    <row r="43" spans="1:12" ht="21.75" customHeight="1">
      <c r="A43" s="303" t="s">
        <v>151</v>
      </c>
      <c r="B43" s="303"/>
      <c r="D43" s="7">
        <v>76725616</v>
      </c>
      <c r="F43" s="7">
        <v>0</v>
      </c>
      <c r="H43" s="7">
        <v>0</v>
      </c>
      <c r="J43" s="7">
        <v>76725616</v>
      </c>
      <c r="L43" s="8" t="s">
        <v>114</v>
      </c>
    </row>
    <row r="44" spans="1:12" ht="21.75" customHeight="1">
      <c r="A44" s="303" t="s">
        <v>152</v>
      </c>
      <c r="B44" s="303"/>
      <c r="D44" s="7">
        <v>2000000000000</v>
      </c>
      <c r="F44" s="7">
        <v>0</v>
      </c>
      <c r="H44" s="7">
        <v>0</v>
      </c>
      <c r="J44" s="7">
        <v>2000000000000</v>
      </c>
      <c r="L44" s="8" t="s">
        <v>153</v>
      </c>
    </row>
    <row r="45" spans="1:12" ht="21.75" customHeight="1">
      <c r="A45" s="303" t="s">
        <v>142</v>
      </c>
      <c r="B45" s="303"/>
      <c r="D45" s="7">
        <v>307800000000</v>
      </c>
      <c r="F45" s="7">
        <v>0</v>
      </c>
      <c r="H45" s="7">
        <v>0</v>
      </c>
      <c r="J45" s="7">
        <v>307800000000</v>
      </c>
      <c r="L45" s="8" t="s">
        <v>154</v>
      </c>
    </row>
    <row r="46" spans="1:12" ht="21.75" customHeight="1">
      <c r="A46" s="303" t="s">
        <v>142</v>
      </c>
      <c r="B46" s="303"/>
      <c r="D46" s="7">
        <v>300800000000</v>
      </c>
      <c r="F46" s="7">
        <v>0</v>
      </c>
      <c r="H46" s="7">
        <v>0</v>
      </c>
      <c r="J46" s="7">
        <v>300800000000</v>
      </c>
      <c r="L46" s="8" t="s">
        <v>154</v>
      </c>
    </row>
    <row r="47" spans="1:12" ht="21.75" customHeight="1">
      <c r="A47" s="303" t="s">
        <v>155</v>
      </c>
      <c r="B47" s="303"/>
      <c r="D47" s="7">
        <v>498525</v>
      </c>
      <c r="F47" s="7">
        <v>13771944052153</v>
      </c>
      <c r="H47" s="7">
        <v>13771872510000</v>
      </c>
      <c r="J47" s="7">
        <v>72040678</v>
      </c>
      <c r="L47" s="8" t="s">
        <v>114</v>
      </c>
    </row>
    <row r="48" spans="1:12" ht="21.75" customHeight="1">
      <c r="A48" s="303" t="s">
        <v>156</v>
      </c>
      <c r="B48" s="303"/>
      <c r="D48" s="7">
        <v>1000000000000</v>
      </c>
      <c r="F48" s="7">
        <v>0</v>
      </c>
      <c r="H48" s="7">
        <v>200000000000</v>
      </c>
      <c r="J48" s="7">
        <v>800000000000</v>
      </c>
      <c r="L48" s="8" t="s">
        <v>157</v>
      </c>
    </row>
    <row r="49" spans="1:12" ht="21.75" customHeight="1">
      <c r="A49" s="303" t="s">
        <v>156</v>
      </c>
      <c r="B49" s="303"/>
      <c r="D49" s="7">
        <v>1000000000000</v>
      </c>
      <c r="F49" s="7">
        <v>0</v>
      </c>
      <c r="H49" s="7">
        <v>0</v>
      </c>
      <c r="J49" s="7">
        <v>1000000000000</v>
      </c>
      <c r="L49" s="8" t="s">
        <v>141</v>
      </c>
    </row>
    <row r="50" spans="1:12" ht="21.75" customHeight="1">
      <c r="A50" s="303" t="s">
        <v>156</v>
      </c>
      <c r="B50" s="303"/>
      <c r="D50" s="7">
        <v>1000000000000</v>
      </c>
      <c r="F50" s="7">
        <v>0</v>
      </c>
      <c r="H50" s="7">
        <v>0</v>
      </c>
      <c r="J50" s="7">
        <v>1000000000000</v>
      </c>
      <c r="L50" s="8" t="s">
        <v>141</v>
      </c>
    </row>
    <row r="51" spans="1:12" ht="21.75" customHeight="1">
      <c r="A51" s="303" t="s">
        <v>156</v>
      </c>
      <c r="B51" s="303"/>
      <c r="D51" s="7">
        <v>1000000000000</v>
      </c>
      <c r="F51" s="7">
        <v>0</v>
      </c>
      <c r="H51" s="7">
        <v>0</v>
      </c>
      <c r="J51" s="7">
        <v>1000000000000</v>
      </c>
      <c r="L51" s="8" t="s">
        <v>141</v>
      </c>
    </row>
    <row r="52" spans="1:12" ht="21.75" customHeight="1">
      <c r="A52" s="303" t="s">
        <v>156</v>
      </c>
      <c r="B52" s="303"/>
      <c r="D52" s="7">
        <v>1034000000000</v>
      </c>
      <c r="F52" s="7">
        <v>0</v>
      </c>
      <c r="H52" s="7">
        <v>0</v>
      </c>
      <c r="J52" s="7">
        <v>1034000000000</v>
      </c>
      <c r="L52" s="8" t="s">
        <v>158</v>
      </c>
    </row>
    <row r="53" spans="1:12" ht="21.75" customHeight="1">
      <c r="A53" s="303" t="s">
        <v>159</v>
      </c>
      <c r="B53" s="303"/>
      <c r="D53" s="7">
        <v>100000</v>
      </c>
      <c r="F53" s="7">
        <v>262191780815</v>
      </c>
      <c r="H53" s="7">
        <v>262000459000</v>
      </c>
      <c r="J53" s="7">
        <v>191421815</v>
      </c>
      <c r="L53" s="8" t="s">
        <v>114</v>
      </c>
    </row>
    <row r="54" spans="1:12" ht="21.75" customHeight="1">
      <c r="A54" s="303" t="s">
        <v>160</v>
      </c>
      <c r="B54" s="303"/>
      <c r="D54" s="7">
        <v>1175000</v>
      </c>
      <c r="F54" s="7">
        <v>4828</v>
      </c>
      <c r="H54" s="7">
        <v>0</v>
      </c>
      <c r="J54" s="7">
        <v>1179828</v>
      </c>
      <c r="L54" s="8" t="s">
        <v>114</v>
      </c>
    </row>
    <row r="55" spans="1:12" ht="21.75" customHeight="1">
      <c r="A55" s="303" t="s">
        <v>152</v>
      </c>
      <c r="B55" s="303"/>
      <c r="D55" s="7">
        <v>500000000000</v>
      </c>
      <c r="F55" s="7">
        <v>0</v>
      </c>
      <c r="H55" s="7">
        <v>0</v>
      </c>
      <c r="J55" s="7">
        <v>500000000000</v>
      </c>
      <c r="L55" s="8" t="s">
        <v>161</v>
      </c>
    </row>
    <row r="56" spans="1:12" ht="21.75" customHeight="1">
      <c r="A56" s="303" t="s">
        <v>152</v>
      </c>
      <c r="B56" s="303"/>
      <c r="D56" s="7">
        <v>9376700000000</v>
      </c>
      <c r="F56" s="7">
        <v>0</v>
      </c>
      <c r="H56" s="7">
        <v>0</v>
      </c>
      <c r="J56" s="7">
        <v>9376700000000</v>
      </c>
      <c r="L56" s="8" t="s">
        <v>162</v>
      </c>
    </row>
    <row r="57" spans="1:12" ht="21.75" customHeight="1">
      <c r="A57" s="303" t="s">
        <v>163</v>
      </c>
      <c r="B57" s="303"/>
      <c r="D57" s="7">
        <v>2000000000000</v>
      </c>
      <c r="F57" s="7">
        <v>0</v>
      </c>
      <c r="H57" s="7">
        <v>0</v>
      </c>
      <c r="J57" s="7">
        <v>2000000000000</v>
      </c>
      <c r="L57" s="8" t="s">
        <v>153</v>
      </c>
    </row>
    <row r="58" spans="1:12" ht="21.75" customHeight="1">
      <c r="A58" s="303" t="s">
        <v>163</v>
      </c>
      <c r="B58" s="303"/>
      <c r="D58" s="7">
        <v>2000000000000</v>
      </c>
      <c r="F58" s="7">
        <v>0</v>
      </c>
      <c r="H58" s="7">
        <v>0</v>
      </c>
      <c r="J58" s="7">
        <v>2000000000000</v>
      </c>
      <c r="L58" s="8" t="s">
        <v>153</v>
      </c>
    </row>
    <row r="59" spans="1:12" ht="21.75" customHeight="1">
      <c r="A59" s="303" t="s">
        <v>163</v>
      </c>
      <c r="B59" s="303"/>
      <c r="D59" s="7">
        <v>2000000000000</v>
      </c>
      <c r="F59" s="7">
        <v>0</v>
      </c>
      <c r="H59" s="7">
        <v>0</v>
      </c>
      <c r="J59" s="7">
        <v>2000000000000</v>
      </c>
      <c r="L59" s="8" t="s">
        <v>153</v>
      </c>
    </row>
    <row r="60" spans="1:12" ht="21.75" customHeight="1">
      <c r="A60" s="303" t="s">
        <v>163</v>
      </c>
      <c r="B60" s="303"/>
      <c r="D60" s="7">
        <v>2000000000000</v>
      </c>
      <c r="F60" s="7">
        <v>0</v>
      </c>
      <c r="H60" s="7">
        <v>0</v>
      </c>
      <c r="J60" s="7">
        <v>2000000000000</v>
      </c>
      <c r="L60" s="8" t="s">
        <v>153</v>
      </c>
    </row>
    <row r="61" spans="1:12" ht="21.75" customHeight="1">
      <c r="A61" s="303" t="s">
        <v>163</v>
      </c>
      <c r="B61" s="303"/>
      <c r="D61" s="7">
        <v>2000000000000</v>
      </c>
      <c r="F61" s="7">
        <v>0</v>
      </c>
      <c r="H61" s="7">
        <v>0</v>
      </c>
      <c r="J61" s="7">
        <v>2000000000000</v>
      </c>
      <c r="L61" s="8" t="s">
        <v>153</v>
      </c>
    </row>
    <row r="62" spans="1:12" ht="21.75" customHeight="1">
      <c r="A62" s="303" t="s">
        <v>132</v>
      </c>
      <c r="B62" s="303"/>
      <c r="D62" s="7">
        <v>70000000000</v>
      </c>
      <c r="F62" s="7">
        <v>0</v>
      </c>
      <c r="H62" s="7">
        <v>0</v>
      </c>
      <c r="J62" s="7">
        <v>70000000000</v>
      </c>
      <c r="L62" s="8" t="s">
        <v>164</v>
      </c>
    </row>
    <row r="63" spans="1:12" ht="21.75" customHeight="1">
      <c r="A63" s="303" t="s">
        <v>156</v>
      </c>
      <c r="B63" s="303"/>
      <c r="D63" s="7">
        <v>1000000000000</v>
      </c>
      <c r="F63" s="7">
        <v>0</v>
      </c>
      <c r="H63" s="7">
        <v>0</v>
      </c>
      <c r="J63" s="7">
        <v>1000000000000</v>
      </c>
      <c r="L63" s="8" t="s">
        <v>141</v>
      </c>
    </row>
    <row r="64" spans="1:12" ht="21.75" customHeight="1">
      <c r="A64" s="303" t="s">
        <v>156</v>
      </c>
      <c r="B64" s="303"/>
      <c r="D64" s="7">
        <v>1000000000000</v>
      </c>
      <c r="F64" s="7">
        <v>0</v>
      </c>
      <c r="H64" s="7">
        <v>0</v>
      </c>
      <c r="J64" s="7">
        <v>1000000000000</v>
      </c>
      <c r="L64" s="8" t="s">
        <v>141</v>
      </c>
    </row>
    <row r="65" spans="1:12" ht="21.75" customHeight="1">
      <c r="A65" s="303" t="s">
        <v>156</v>
      </c>
      <c r="B65" s="303"/>
      <c r="D65" s="7">
        <v>1000000000000</v>
      </c>
      <c r="F65" s="7">
        <v>0</v>
      </c>
      <c r="H65" s="7">
        <v>0</v>
      </c>
      <c r="J65" s="7">
        <v>1000000000000</v>
      </c>
      <c r="L65" s="8" t="s">
        <v>141</v>
      </c>
    </row>
    <row r="66" spans="1:12" ht="21.75" customHeight="1">
      <c r="A66" s="303" t="s">
        <v>156</v>
      </c>
      <c r="B66" s="303"/>
      <c r="D66" s="7">
        <v>1000000000000</v>
      </c>
      <c r="F66" s="7">
        <v>0</v>
      </c>
      <c r="H66" s="7">
        <v>0</v>
      </c>
      <c r="J66" s="7">
        <v>1000000000000</v>
      </c>
      <c r="L66" s="8" t="s">
        <v>141</v>
      </c>
    </row>
    <row r="67" spans="1:12" ht="21.75" customHeight="1">
      <c r="A67" s="303" t="s">
        <v>156</v>
      </c>
      <c r="B67" s="303"/>
      <c r="D67" s="7">
        <v>1000000000000</v>
      </c>
      <c r="F67" s="7">
        <v>0</v>
      </c>
      <c r="H67" s="7">
        <v>0</v>
      </c>
      <c r="J67" s="7">
        <v>1000000000000</v>
      </c>
      <c r="L67" s="8" t="s">
        <v>141</v>
      </c>
    </row>
    <row r="68" spans="1:12" ht="21.75" customHeight="1">
      <c r="A68" s="303" t="s">
        <v>156</v>
      </c>
      <c r="B68" s="303"/>
      <c r="D68" s="7">
        <v>1198603000000</v>
      </c>
      <c r="F68" s="7">
        <v>0</v>
      </c>
      <c r="H68" s="7">
        <v>0</v>
      </c>
      <c r="J68" s="7">
        <v>1198603000000</v>
      </c>
      <c r="L68" s="8" t="s">
        <v>165</v>
      </c>
    </row>
    <row r="69" spans="1:12" ht="21.75" customHeight="1">
      <c r="A69" s="303" t="s">
        <v>166</v>
      </c>
      <c r="B69" s="303"/>
      <c r="D69" s="7">
        <v>0</v>
      </c>
      <c r="F69" s="7">
        <v>2000000</v>
      </c>
      <c r="H69" s="7">
        <v>754050</v>
      </c>
      <c r="J69" s="7">
        <v>1245950</v>
      </c>
      <c r="L69" s="8" t="s">
        <v>114</v>
      </c>
    </row>
    <row r="70" spans="1:12" ht="21.75" customHeight="1">
      <c r="A70" s="305" t="s">
        <v>142</v>
      </c>
      <c r="B70" s="305"/>
      <c r="D70" s="10">
        <v>0</v>
      </c>
      <c r="F70" s="10">
        <v>488000000000</v>
      </c>
      <c r="H70" s="10">
        <v>0</v>
      </c>
      <c r="J70" s="10">
        <v>488000000000</v>
      </c>
      <c r="L70" s="11" t="s">
        <v>167</v>
      </c>
    </row>
    <row r="71" spans="1:12" ht="21.75" customHeight="1">
      <c r="A71" s="306" t="s">
        <v>23</v>
      </c>
      <c r="B71" s="306"/>
      <c r="D71" s="13">
        <v>51112337689272</v>
      </c>
      <c r="F71" s="13">
        <v>27155844453540</v>
      </c>
      <c r="H71" s="13">
        <v>31743584928472</v>
      </c>
      <c r="J71" s="13">
        <v>46524597214340</v>
      </c>
      <c r="L71" s="14">
        <v>0</v>
      </c>
    </row>
  </sheetData>
  <mergeCells count="6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8:B68"/>
    <mergeCell ref="A69:B69"/>
    <mergeCell ref="A70:B70"/>
    <mergeCell ref="A71:B71"/>
    <mergeCell ref="A63:B63"/>
    <mergeCell ref="A64:B64"/>
    <mergeCell ref="A65:B65"/>
    <mergeCell ref="A66:B66"/>
    <mergeCell ref="A67:B6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7"/>
  <sheetViews>
    <sheetView rightToLeft="1" view="pageBreakPreview" zoomScale="85" zoomScaleNormal="85" zoomScaleSheetLayoutView="85" workbookViewId="0">
      <selection activeCell="B6" sqref="B6"/>
    </sheetView>
  </sheetViews>
  <sheetFormatPr defaultRowHeight="20.25"/>
  <cols>
    <col min="1" max="1" width="2.5703125" style="62" customWidth="1"/>
    <col min="2" max="2" width="76.140625" style="62" customWidth="1"/>
    <col min="3" max="3" width="1.28515625" style="62" customWidth="1"/>
    <col min="4" max="4" width="11.7109375" style="62" customWidth="1"/>
    <col min="5" max="5" width="1.28515625" style="62" customWidth="1"/>
    <col min="6" max="6" width="24.5703125" style="62" bestFit="1" customWidth="1"/>
    <col min="7" max="7" width="1.28515625" style="62" customWidth="1"/>
    <col min="8" max="8" width="23" style="62" bestFit="1" customWidth="1"/>
    <col min="9" max="9" width="1.28515625" style="62" customWidth="1"/>
    <col min="10" max="10" width="24.28515625" style="62" bestFit="1" customWidth="1"/>
    <col min="11" max="11" width="3.140625" style="62" customWidth="1"/>
    <col min="12" max="12" width="23.5703125" style="62" bestFit="1" customWidth="1"/>
    <col min="13" max="13" width="26.42578125" style="62" bestFit="1" customWidth="1"/>
    <col min="14" max="14" width="31.140625" style="62" bestFit="1" customWidth="1"/>
    <col min="15" max="15" width="9.140625" style="62"/>
    <col min="16" max="16" width="23.5703125" style="62" bestFit="1" customWidth="1"/>
    <col min="17" max="16384" width="9.140625" style="62"/>
  </cols>
  <sheetData>
    <row r="1" spans="1:17" ht="29.1" customHeight="1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6"/>
    </row>
    <row r="2" spans="1:17" ht="21.75" customHeight="1">
      <c r="A2" s="280" t="s">
        <v>168</v>
      </c>
      <c r="B2" s="280"/>
      <c r="C2" s="280"/>
      <c r="D2" s="280"/>
      <c r="E2" s="280"/>
      <c r="F2" s="280"/>
      <c r="G2" s="280"/>
      <c r="H2" s="280"/>
      <c r="I2" s="280"/>
      <c r="J2" s="280"/>
      <c r="K2" s="26"/>
    </row>
    <row r="3" spans="1:17" ht="21.75" customHeight="1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6"/>
    </row>
    <row r="4" spans="1:17" ht="14.45" customHeight="1">
      <c r="M4" s="223"/>
      <c r="N4" s="223"/>
      <c r="O4" s="223"/>
      <c r="P4" s="223"/>
      <c r="Q4" s="223"/>
    </row>
    <row r="5" spans="1:17" ht="29.1" customHeight="1">
      <c r="A5" s="27" t="s">
        <v>169</v>
      </c>
      <c r="B5" s="281" t="s">
        <v>170</v>
      </c>
      <c r="C5" s="281"/>
      <c r="D5" s="281"/>
      <c r="E5" s="281"/>
      <c r="F5" s="281"/>
      <c r="G5" s="281"/>
      <c r="H5" s="281"/>
      <c r="I5" s="281"/>
      <c r="J5" s="281"/>
      <c r="K5" s="27"/>
      <c r="L5" s="223"/>
      <c r="M5" s="223"/>
      <c r="N5" s="223"/>
      <c r="O5" s="223"/>
      <c r="P5" s="223"/>
      <c r="Q5" s="223"/>
    </row>
    <row r="6" spans="1:17" ht="26.25">
      <c r="D6" s="68"/>
      <c r="E6" s="68"/>
      <c r="F6" s="68"/>
      <c r="G6" s="68"/>
      <c r="H6" s="68"/>
      <c r="I6" s="68"/>
      <c r="J6" s="68"/>
      <c r="K6" s="68"/>
      <c r="L6" s="224" t="s">
        <v>317</v>
      </c>
      <c r="M6" s="224" t="s">
        <v>318</v>
      </c>
      <c r="N6" s="225"/>
      <c r="O6" s="225"/>
      <c r="P6" s="223"/>
      <c r="Q6" s="223"/>
    </row>
    <row r="7" spans="1:17" ht="38.25" customHeight="1">
      <c r="A7" s="276" t="s">
        <v>171</v>
      </c>
      <c r="B7" s="276"/>
      <c r="D7" s="28" t="s">
        <v>172</v>
      </c>
      <c r="E7" s="68"/>
      <c r="F7" s="220" t="s">
        <v>108</v>
      </c>
      <c r="G7" s="68"/>
      <c r="H7" s="28" t="s">
        <v>173</v>
      </c>
      <c r="I7" s="68"/>
      <c r="J7" s="28" t="s">
        <v>174</v>
      </c>
      <c r="K7" s="99"/>
      <c r="L7" s="223"/>
      <c r="M7" s="226">
        <f>اوراق!AG8</f>
        <v>101766455197396</v>
      </c>
      <c r="N7" s="223"/>
      <c r="O7" s="225"/>
      <c r="P7" s="223"/>
      <c r="Q7" s="223"/>
    </row>
    <row r="8" spans="1:17" ht="26.25">
      <c r="A8" s="301" t="s">
        <v>175</v>
      </c>
      <c r="B8" s="301"/>
      <c r="D8" s="74" t="s">
        <v>176</v>
      </c>
      <c r="E8" s="68"/>
      <c r="F8" s="221">
        <f>'درآمد سرمایه گذاری در سهام'!J27</f>
        <v>90146941509</v>
      </c>
      <c r="G8" s="68"/>
      <c r="H8" s="101">
        <f>L8/$L$13</f>
        <v>4.3138391432771893E-2</v>
      </c>
      <c r="I8" s="68"/>
      <c r="J8" s="72">
        <f>F8/$M$7</f>
        <v>8.8582177038732778E-4</v>
      </c>
      <c r="K8" s="72"/>
      <c r="L8" s="226">
        <f>ABS(F8)</f>
        <v>90146941509</v>
      </c>
      <c r="M8" s="226"/>
      <c r="N8" s="223"/>
      <c r="O8" s="225"/>
      <c r="P8" s="226">
        <v>90146941509</v>
      </c>
      <c r="Q8" s="223"/>
    </row>
    <row r="9" spans="1:17" ht="26.25">
      <c r="A9" s="299" t="s">
        <v>177</v>
      </c>
      <c r="B9" s="299"/>
      <c r="D9" s="26" t="s">
        <v>178</v>
      </c>
      <c r="E9" s="68"/>
      <c r="F9" s="222">
        <f>'درآمد سرمایه گذاری در صندوق'!J33</f>
        <v>-38081205481</v>
      </c>
      <c r="G9" s="68"/>
      <c r="H9" s="89">
        <f>L9/$L$13</f>
        <v>1.8223157888359286E-2</v>
      </c>
      <c r="I9" s="68"/>
      <c r="J9" s="72">
        <f>F9/$M$7</f>
        <v>-3.7420194510198897E-4</v>
      </c>
      <c r="K9" s="72"/>
      <c r="L9" s="226">
        <f t="shared" ref="L9:L12" si="0">ABS(F9)</f>
        <v>38081205481</v>
      </c>
      <c r="M9" s="226"/>
      <c r="N9" s="223"/>
      <c r="O9" s="225"/>
      <c r="P9" s="226">
        <v>-38081205481</v>
      </c>
      <c r="Q9" s="223"/>
    </row>
    <row r="10" spans="1:17" ht="26.25">
      <c r="A10" s="299" t="s">
        <v>179</v>
      </c>
      <c r="B10" s="299"/>
      <c r="D10" s="26" t="s">
        <v>180</v>
      </c>
      <c r="E10" s="68"/>
      <c r="F10" s="213">
        <f>'درآمد سرمایه گذاری در اوراق به'!J26</f>
        <v>562855902480</v>
      </c>
      <c r="G10" s="68"/>
      <c r="H10" s="89">
        <f t="shared" ref="H10:H12" si="1">L10/$L$13</f>
        <v>0.26934577962364048</v>
      </c>
      <c r="I10" s="68"/>
      <c r="J10" s="72">
        <f>F10/$M$7</f>
        <v>5.5308588806422566E-3</v>
      </c>
      <c r="K10" s="72"/>
      <c r="L10" s="226">
        <f t="shared" si="0"/>
        <v>562855902480</v>
      </c>
      <c r="M10" s="226"/>
      <c r="N10" s="223"/>
      <c r="O10" s="225"/>
      <c r="P10" s="226">
        <v>562855902480</v>
      </c>
      <c r="Q10" s="223"/>
    </row>
    <row r="11" spans="1:17" ht="26.25">
      <c r="A11" s="299" t="s">
        <v>181</v>
      </c>
      <c r="B11" s="299"/>
      <c r="D11" s="26" t="s">
        <v>182</v>
      </c>
      <c r="E11" s="68"/>
      <c r="F11" s="213">
        <f>'درآمد سپرده بانکی'!D10</f>
        <v>1398464760163</v>
      </c>
      <c r="G11" s="68"/>
      <c r="H11" s="89">
        <f t="shared" si="1"/>
        <v>0.66921316706930145</v>
      </c>
      <c r="I11" s="68"/>
      <c r="J11" s="72">
        <f>F11/$M$7</f>
        <v>1.3741903041138686E-2</v>
      </c>
      <c r="K11" s="72"/>
      <c r="L11" s="226">
        <f t="shared" si="0"/>
        <v>1398464760163</v>
      </c>
      <c r="M11" s="226"/>
      <c r="N11" s="223"/>
      <c r="O11" s="225"/>
      <c r="P11" s="226">
        <v>1398464760163</v>
      </c>
      <c r="Q11" s="223"/>
    </row>
    <row r="12" spans="1:17" ht="26.25">
      <c r="A12" s="300" t="s">
        <v>183</v>
      </c>
      <c r="B12" s="300"/>
      <c r="D12" s="75" t="s">
        <v>184</v>
      </c>
      <c r="E12" s="68"/>
      <c r="F12" s="215">
        <f>'سایر درآمدها'!D11</f>
        <v>166140668</v>
      </c>
      <c r="G12" s="68"/>
      <c r="H12" s="89">
        <f t="shared" si="1"/>
        <v>7.9503985926917596E-5</v>
      </c>
      <c r="I12" s="68"/>
      <c r="J12" s="72">
        <f>F12/$M$7</f>
        <v>1.6325680960168809E-6</v>
      </c>
      <c r="K12" s="72"/>
      <c r="L12" s="226">
        <f t="shared" si="0"/>
        <v>166140668</v>
      </c>
      <c r="M12" s="226"/>
      <c r="N12" s="223"/>
      <c r="O12" s="225"/>
      <c r="P12" s="226">
        <v>49761217459</v>
      </c>
      <c r="Q12" s="223"/>
    </row>
    <row r="13" spans="1:17" ht="26.25">
      <c r="A13" s="275" t="s">
        <v>23</v>
      </c>
      <c r="B13" s="275"/>
      <c r="D13" s="71"/>
      <c r="E13" s="68"/>
      <c r="F13" s="216">
        <f>SUM(F8:F12)</f>
        <v>2013552539339</v>
      </c>
      <c r="G13" s="68"/>
      <c r="H13" s="103">
        <f>SUM(H8:H12)</f>
        <v>1</v>
      </c>
      <c r="I13" s="68"/>
      <c r="J13" s="90">
        <f>SUM(J8:J12)</f>
        <v>1.9786014315162297E-2</v>
      </c>
      <c r="K13" s="100"/>
      <c r="L13" s="226">
        <f>SUM(L8:L12)</f>
        <v>2089714950301</v>
      </c>
      <c r="M13" s="226"/>
      <c r="N13" s="227"/>
      <c r="O13" s="225"/>
      <c r="P13" s="226">
        <v>2063147616130</v>
      </c>
      <c r="Q13" s="223"/>
    </row>
    <row r="14" spans="1:17" ht="26.25">
      <c r="F14" s="217"/>
      <c r="H14" s="102"/>
      <c r="L14" s="223"/>
      <c r="M14" s="223"/>
      <c r="N14" s="228"/>
      <c r="O14" s="223"/>
      <c r="P14" s="223"/>
      <c r="Q14" s="223"/>
    </row>
    <row r="15" spans="1:17">
      <c r="F15" s="217"/>
      <c r="L15" s="223"/>
      <c r="M15" s="223"/>
      <c r="N15" s="223"/>
      <c r="O15" s="223"/>
      <c r="P15" s="223"/>
      <c r="Q15" s="223"/>
    </row>
    <row r="16" spans="1:17">
      <c r="F16" s="217"/>
      <c r="L16" s="223"/>
      <c r="M16" s="223"/>
      <c r="N16" s="223"/>
      <c r="O16" s="223"/>
      <c r="P16" s="223"/>
      <c r="Q16" s="223"/>
    </row>
    <row r="17" spans="6:6">
      <c r="F17" s="217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40"/>
  <sheetViews>
    <sheetView rightToLeft="1" view="pageBreakPreview" zoomScale="70" zoomScaleNormal="85" zoomScaleSheetLayoutView="70" workbookViewId="0">
      <selection activeCell="B7" sqref="B7"/>
    </sheetView>
  </sheetViews>
  <sheetFormatPr defaultRowHeight="15.75"/>
  <cols>
    <col min="1" max="1" width="5.140625" style="36" customWidth="1"/>
    <col min="2" max="2" width="27.5703125" style="36" customWidth="1"/>
    <col min="3" max="3" width="1.28515625" style="36" customWidth="1"/>
    <col min="4" max="4" width="13" style="36" customWidth="1"/>
    <col min="5" max="5" width="1.28515625" style="36" customWidth="1"/>
    <col min="6" max="6" width="17.28515625" style="36" bestFit="1" customWidth="1"/>
    <col min="7" max="7" width="1.28515625" style="36" customWidth="1"/>
    <col min="8" max="8" width="17.42578125" style="36" bestFit="1" customWidth="1"/>
    <col min="9" max="9" width="1.28515625" style="36" customWidth="1"/>
    <col min="10" max="10" width="19.140625" style="36" bestFit="1" customWidth="1"/>
    <col min="11" max="11" width="1.28515625" style="36" customWidth="1"/>
    <col min="12" max="12" width="18.140625" style="36" bestFit="1" customWidth="1"/>
    <col min="13" max="13" width="1.28515625" style="36" customWidth="1"/>
    <col min="14" max="14" width="15.85546875" style="36" bestFit="1" customWidth="1"/>
    <col min="15" max="16" width="1.28515625" style="36" customWidth="1"/>
    <col min="17" max="17" width="17.7109375" style="36" bestFit="1" customWidth="1"/>
    <col min="18" max="18" width="1.28515625" style="36" customWidth="1"/>
    <col min="19" max="19" width="18.7109375" style="36" bestFit="1" customWidth="1"/>
    <col min="20" max="20" width="1.28515625" style="36" customWidth="1"/>
    <col min="21" max="21" width="19.42578125" style="36" bestFit="1" customWidth="1"/>
    <col min="22" max="22" width="1.28515625" style="36" customWidth="1"/>
    <col min="23" max="23" width="18.140625" style="36" bestFit="1" customWidth="1"/>
    <col min="24" max="24" width="0.28515625" style="36" customWidth="1"/>
    <col min="25" max="25" width="9.140625" style="36"/>
    <col min="26" max="26" width="20.140625" style="36" bestFit="1" customWidth="1"/>
    <col min="27" max="27" width="11.28515625" style="96" bestFit="1" customWidth="1"/>
    <col min="28" max="16384" width="9.140625" style="36"/>
  </cols>
  <sheetData>
    <row r="1" spans="1:30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</row>
    <row r="2" spans="1:30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</row>
    <row r="3" spans="1:30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</row>
    <row r="4" spans="1:30" ht="14.45" customHeight="1"/>
    <row r="5" spans="1:30" ht="28.5" customHeight="1">
      <c r="A5" s="1" t="s">
        <v>185</v>
      </c>
      <c r="B5" s="284" t="s">
        <v>186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</row>
    <row r="6" spans="1:30" ht="29.25" customHeight="1">
      <c r="D6" s="285" t="s">
        <v>187</v>
      </c>
      <c r="E6" s="285"/>
      <c r="F6" s="285"/>
      <c r="G6" s="285"/>
      <c r="H6" s="285"/>
      <c r="I6" s="285"/>
      <c r="J6" s="285"/>
      <c r="K6" s="285"/>
      <c r="L6" s="285"/>
      <c r="M6" s="39"/>
      <c r="N6" s="285" t="s">
        <v>188</v>
      </c>
      <c r="O6" s="285"/>
      <c r="P6" s="285"/>
      <c r="Q6" s="285"/>
      <c r="R6" s="285"/>
      <c r="S6" s="285"/>
      <c r="T6" s="285"/>
      <c r="U6" s="285"/>
      <c r="V6" s="285"/>
      <c r="W6" s="285"/>
    </row>
    <row r="7" spans="1:30" ht="18" customHeight="1">
      <c r="D7" s="43"/>
      <c r="E7" s="43"/>
      <c r="F7" s="43"/>
      <c r="G7" s="43"/>
      <c r="H7" s="43"/>
      <c r="I7" s="43"/>
      <c r="J7" s="286" t="s">
        <v>23</v>
      </c>
      <c r="K7" s="286"/>
      <c r="L7" s="286"/>
      <c r="M7" s="39"/>
      <c r="N7" s="43"/>
      <c r="O7" s="43"/>
      <c r="P7" s="43"/>
      <c r="Q7" s="43"/>
      <c r="R7" s="43"/>
      <c r="S7" s="43"/>
      <c r="T7" s="43"/>
      <c r="U7" s="286" t="s">
        <v>23</v>
      </c>
      <c r="V7" s="286"/>
      <c r="W7" s="286"/>
      <c r="Z7" s="238"/>
      <c r="AA7" s="239"/>
      <c r="AB7" s="238"/>
      <c r="AC7" s="238"/>
      <c r="AD7" s="238"/>
    </row>
    <row r="8" spans="1:30" ht="38.25" customHeight="1">
      <c r="A8" s="285" t="s">
        <v>189</v>
      </c>
      <c r="B8" s="285"/>
      <c r="D8" s="2" t="s">
        <v>190</v>
      </c>
      <c r="E8" s="39"/>
      <c r="F8" s="2" t="s">
        <v>191</v>
      </c>
      <c r="G8" s="39"/>
      <c r="H8" s="2" t="s">
        <v>192</v>
      </c>
      <c r="I8" s="39"/>
      <c r="J8" s="4" t="s">
        <v>108</v>
      </c>
      <c r="K8" s="43"/>
      <c r="L8" s="4" t="s">
        <v>173</v>
      </c>
      <c r="M8" s="39"/>
      <c r="N8" s="2" t="s">
        <v>190</v>
      </c>
      <c r="O8" s="39"/>
      <c r="P8" s="285" t="s">
        <v>191</v>
      </c>
      <c r="Q8" s="285"/>
      <c r="R8" s="39"/>
      <c r="S8" s="2" t="s">
        <v>192</v>
      </c>
      <c r="T8" s="39"/>
      <c r="U8" s="4" t="s">
        <v>108</v>
      </c>
      <c r="V8" s="43"/>
      <c r="W8" s="4" t="s">
        <v>173</v>
      </c>
      <c r="Z8" s="238"/>
      <c r="AA8" s="239"/>
      <c r="AB8" s="238"/>
      <c r="AC8" s="238"/>
      <c r="AD8" s="238"/>
    </row>
    <row r="9" spans="1:30" ht="21.75" customHeight="1">
      <c r="A9" s="288" t="s">
        <v>193</v>
      </c>
      <c r="B9" s="288"/>
      <c r="D9" s="40">
        <v>0</v>
      </c>
      <c r="E9" s="39"/>
      <c r="F9" s="40">
        <v>0</v>
      </c>
      <c r="G9" s="39"/>
      <c r="H9" s="40">
        <v>0</v>
      </c>
      <c r="I9" s="39"/>
      <c r="J9" s="92">
        <f>D9+F9+H9</f>
        <v>0</v>
      </c>
      <c r="K9" s="39"/>
      <c r="L9" s="50">
        <v>0</v>
      </c>
      <c r="M9" s="39"/>
      <c r="N9" s="40">
        <v>0</v>
      </c>
      <c r="O9" s="39"/>
      <c r="P9" s="283">
        <v>0</v>
      </c>
      <c r="Q9" s="283"/>
      <c r="R9" s="39"/>
      <c r="S9" s="40">
        <v>15785968885</v>
      </c>
      <c r="T9" s="39"/>
      <c r="U9" s="92">
        <f>O9+Q9+S9</f>
        <v>15785968885</v>
      </c>
      <c r="V9" s="39"/>
      <c r="W9" s="97">
        <f t="shared" ref="W9:W26" si="0">Z9/$Z$27</f>
        <v>1.3301868800174898E-2</v>
      </c>
      <c r="Z9" s="240">
        <f>ABS(U9)</f>
        <v>15785968885</v>
      </c>
      <c r="AA9" s="239"/>
      <c r="AB9" s="238"/>
      <c r="AC9" s="238"/>
      <c r="AD9" s="238"/>
    </row>
    <row r="10" spans="1:30" ht="21.75" customHeight="1">
      <c r="A10" s="312" t="s">
        <v>194</v>
      </c>
      <c r="B10" s="312"/>
      <c r="D10" s="51">
        <v>0</v>
      </c>
      <c r="E10" s="39"/>
      <c r="F10" s="51">
        <v>0</v>
      </c>
      <c r="G10" s="39"/>
      <c r="H10" s="51">
        <v>0</v>
      </c>
      <c r="I10" s="39"/>
      <c r="J10" s="92">
        <f t="shared" ref="J10:J26" si="1">D10+F10+H10</f>
        <v>0</v>
      </c>
      <c r="K10" s="39"/>
      <c r="L10" s="42">
        <v>0</v>
      </c>
      <c r="M10" s="39"/>
      <c r="N10" s="51">
        <v>0</v>
      </c>
      <c r="O10" s="39"/>
      <c r="P10" s="317">
        <v>0</v>
      </c>
      <c r="Q10" s="317"/>
      <c r="R10" s="39"/>
      <c r="S10" s="51">
        <v>10877217260</v>
      </c>
      <c r="T10" s="39"/>
      <c r="U10" s="92">
        <f t="shared" ref="U10:U26" si="2">O10+Q10+S10</f>
        <v>10877217260</v>
      </c>
      <c r="V10" s="39"/>
      <c r="W10" s="97">
        <f t="shared" si="0"/>
        <v>9.1655645565728531E-3</v>
      </c>
      <c r="Z10" s="240">
        <f t="shared" ref="Z10:Z26" si="3">ABS(U10)</f>
        <v>10877217260</v>
      </c>
      <c r="AA10" s="239"/>
      <c r="AB10" s="238"/>
      <c r="AC10" s="238"/>
      <c r="AD10" s="238"/>
    </row>
    <row r="11" spans="1:30" ht="21.75" customHeight="1">
      <c r="A11" s="312" t="s">
        <v>195</v>
      </c>
      <c r="B11" s="312"/>
      <c r="D11" s="51">
        <v>0</v>
      </c>
      <c r="E11" s="39"/>
      <c r="F11" s="51">
        <v>0</v>
      </c>
      <c r="G11" s="39"/>
      <c r="H11" s="51">
        <v>0</v>
      </c>
      <c r="I11" s="39"/>
      <c r="J11" s="92">
        <f t="shared" si="1"/>
        <v>0</v>
      </c>
      <c r="K11" s="39"/>
      <c r="L11" s="42">
        <v>0</v>
      </c>
      <c r="M11" s="39"/>
      <c r="N11" s="51">
        <v>0</v>
      </c>
      <c r="O11" s="39"/>
      <c r="P11" s="317">
        <v>0</v>
      </c>
      <c r="Q11" s="317"/>
      <c r="R11" s="39"/>
      <c r="S11" s="51">
        <v>10580710049</v>
      </c>
      <c r="T11" s="39"/>
      <c r="U11" s="92">
        <f t="shared" si="2"/>
        <v>10580710049</v>
      </c>
      <c r="V11" s="39"/>
      <c r="W11" s="97">
        <f t="shared" si="0"/>
        <v>8.915716096350973E-3</v>
      </c>
      <c r="Z11" s="240">
        <f t="shared" si="3"/>
        <v>10580710049</v>
      </c>
      <c r="AA11" s="239"/>
      <c r="AB11" s="238"/>
      <c r="AC11" s="238"/>
      <c r="AD11" s="238"/>
    </row>
    <row r="12" spans="1:30" ht="21.75" customHeight="1">
      <c r="A12" s="312" t="s">
        <v>197</v>
      </c>
      <c r="B12" s="312"/>
      <c r="D12" s="51">
        <v>0</v>
      </c>
      <c r="E12" s="39"/>
      <c r="F12" s="51">
        <v>0</v>
      </c>
      <c r="G12" s="39"/>
      <c r="H12" s="51">
        <v>0</v>
      </c>
      <c r="I12" s="39"/>
      <c r="J12" s="92">
        <f t="shared" si="1"/>
        <v>0</v>
      </c>
      <c r="K12" s="39"/>
      <c r="L12" s="42">
        <v>0</v>
      </c>
      <c r="M12" s="39"/>
      <c r="N12" s="51">
        <v>0</v>
      </c>
      <c r="O12" s="39"/>
      <c r="P12" s="317">
        <v>0</v>
      </c>
      <c r="Q12" s="317"/>
      <c r="R12" s="39"/>
      <c r="S12" s="51">
        <v>2347310287</v>
      </c>
      <c r="T12" s="39"/>
      <c r="U12" s="92">
        <f t="shared" si="2"/>
        <v>2347310287</v>
      </c>
      <c r="V12" s="39"/>
      <c r="W12" s="97">
        <f t="shared" si="0"/>
        <v>1.9779345631831253E-3</v>
      </c>
      <c r="Z12" s="240">
        <f t="shared" si="3"/>
        <v>2347310287</v>
      </c>
      <c r="AA12" s="239"/>
      <c r="AB12" s="238"/>
      <c r="AC12" s="238"/>
      <c r="AD12" s="238"/>
    </row>
    <row r="13" spans="1:30" ht="21.75" customHeight="1">
      <c r="A13" s="312" t="s">
        <v>198</v>
      </c>
      <c r="B13" s="312"/>
      <c r="D13" s="51">
        <v>0</v>
      </c>
      <c r="E13" s="39"/>
      <c r="F13" s="185">
        <v>0</v>
      </c>
      <c r="G13" s="229"/>
      <c r="H13" s="185">
        <v>0</v>
      </c>
      <c r="I13" s="229"/>
      <c r="J13" s="230">
        <f t="shared" si="1"/>
        <v>0</v>
      </c>
      <c r="K13" s="229"/>
      <c r="L13" s="231">
        <v>0</v>
      </c>
      <c r="M13" s="229"/>
      <c r="N13" s="185">
        <v>0</v>
      </c>
      <c r="O13" s="229"/>
      <c r="P13" s="313">
        <v>0</v>
      </c>
      <c r="Q13" s="313"/>
      <c r="R13" s="229"/>
      <c r="S13" s="185">
        <v>55643327553</v>
      </c>
      <c r="T13" s="229"/>
      <c r="U13" s="230">
        <f t="shared" si="2"/>
        <v>55643327553</v>
      </c>
      <c r="V13" s="229"/>
      <c r="W13" s="232">
        <f t="shared" si="0"/>
        <v>4.6887222957754042E-2</v>
      </c>
      <c r="X13" s="233"/>
      <c r="Y13" s="233"/>
      <c r="Z13" s="241">
        <f t="shared" si="3"/>
        <v>55643327553</v>
      </c>
      <c r="AA13" s="239"/>
      <c r="AB13" s="238"/>
      <c r="AC13" s="238"/>
      <c r="AD13" s="238"/>
    </row>
    <row r="14" spans="1:30" ht="21.75" customHeight="1">
      <c r="A14" s="312" t="s">
        <v>199</v>
      </c>
      <c r="B14" s="312"/>
      <c r="D14" s="51">
        <v>0</v>
      </c>
      <c r="E14" s="39"/>
      <c r="F14" s="185">
        <v>0</v>
      </c>
      <c r="G14" s="229"/>
      <c r="H14" s="185">
        <v>0</v>
      </c>
      <c r="I14" s="229"/>
      <c r="J14" s="230">
        <f t="shared" si="1"/>
        <v>0</v>
      </c>
      <c r="K14" s="229"/>
      <c r="L14" s="231">
        <v>0</v>
      </c>
      <c r="M14" s="229"/>
      <c r="N14" s="185">
        <v>0</v>
      </c>
      <c r="O14" s="229"/>
      <c r="P14" s="313">
        <v>0</v>
      </c>
      <c r="Q14" s="313"/>
      <c r="R14" s="229"/>
      <c r="S14" s="185">
        <v>2223933473</v>
      </c>
      <c r="T14" s="229"/>
      <c r="U14" s="230">
        <f t="shared" si="2"/>
        <v>2223933473</v>
      </c>
      <c r="V14" s="229"/>
      <c r="W14" s="232">
        <f t="shared" si="0"/>
        <v>1.8739724811109243E-3</v>
      </c>
      <c r="X14" s="233"/>
      <c r="Y14" s="233"/>
      <c r="Z14" s="241">
        <f t="shared" si="3"/>
        <v>2223933473</v>
      </c>
      <c r="AA14" s="239"/>
      <c r="AB14" s="238"/>
      <c r="AC14" s="238"/>
      <c r="AD14" s="238"/>
    </row>
    <row r="15" spans="1:30" ht="21.75" customHeight="1">
      <c r="A15" s="312" t="s">
        <v>200</v>
      </c>
      <c r="B15" s="312"/>
      <c r="D15" s="51">
        <v>0</v>
      </c>
      <c r="E15" s="39"/>
      <c r="F15" s="185">
        <v>0</v>
      </c>
      <c r="G15" s="229"/>
      <c r="H15" s="185">
        <v>0</v>
      </c>
      <c r="I15" s="229"/>
      <c r="J15" s="230">
        <f t="shared" si="1"/>
        <v>0</v>
      </c>
      <c r="K15" s="229"/>
      <c r="L15" s="231">
        <v>0</v>
      </c>
      <c r="M15" s="229"/>
      <c r="N15" s="185">
        <v>0</v>
      </c>
      <c r="O15" s="229"/>
      <c r="P15" s="313">
        <v>0</v>
      </c>
      <c r="Q15" s="313"/>
      <c r="R15" s="229"/>
      <c r="S15" s="185">
        <v>-25945718730</v>
      </c>
      <c r="T15" s="229"/>
      <c r="U15" s="230">
        <f t="shared" si="2"/>
        <v>-25945718730</v>
      </c>
      <c r="V15" s="229"/>
      <c r="W15" s="232">
        <f t="shared" si="0"/>
        <v>2.1862867524124127E-2</v>
      </c>
      <c r="X15" s="233"/>
      <c r="Y15" s="233"/>
      <c r="Z15" s="241">
        <f t="shared" si="3"/>
        <v>25945718730</v>
      </c>
      <c r="AA15" s="239"/>
      <c r="AB15" s="238"/>
      <c r="AC15" s="238"/>
      <c r="AD15" s="238"/>
    </row>
    <row r="16" spans="1:30" ht="21.75" customHeight="1">
      <c r="A16" s="312" t="s">
        <v>201</v>
      </c>
      <c r="B16" s="312"/>
      <c r="D16" s="51">
        <v>0</v>
      </c>
      <c r="E16" s="39"/>
      <c r="F16" s="185">
        <v>0</v>
      </c>
      <c r="G16" s="229"/>
      <c r="H16" s="185">
        <v>0</v>
      </c>
      <c r="I16" s="229"/>
      <c r="J16" s="230">
        <f t="shared" si="1"/>
        <v>0</v>
      </c>
      <c r="K16" s="229"/>
      <c r="L16" s="231">
        <v>0</v>
      </c>
      <c r="M16" s="229"/>
      <c r="N16" s="185">
        <v>0</v>
      </c>
      <c r="O16" s="229"/>
      <c r="P16" s="313">
        <v>0</v>
      </c>
      <c r="Q16" s="313"/>
      <c r="R16" s="229"/>
      <c r="S16" s="185">
        <v>-19624534600</v>
      </c>
      <c r="T16" s="229"/>
      <c r="U16" s="230">
        <f t="shared" si="2"/>
        <v>-19624534600</v>
      </c>
      <c r="V16" s="229"/>
      <c r="W16" s="232">
        <f t="shared" si="0"/>
        <v>1.6536392945873512E-2</v>
      </c>
      <c r="X16" s="233"/>
      <c r="Y16" s="233"/>
      <c r="Z16" s="241">
        <f t="shared" si="3"/>
        <v>19624534600</v>
      </c>
      <c r="AA16" s="239"/>
      <c r="AB16" s="238"/>
      <c r="AC16" s="238"/>
      <c r="AD16" s="238"/>
    </row>
    <row r="17" spans="1:30" ht="21.75" customHeight="1">
      <c r="A17" s="312" t="s">
        <v>202</v>
      </c>
      <c r="B17" s="312"/>
      <c r="D17" s="51">
        <v>0</v>
      </c>
      <c r="E17" s="39"/>
      <c r="F17" s="185">
        <v>0</v>
      </c>
      <c r="G17" s="229"/>
      <c r="H17" s="185">
        <v>0</v>
      </c>
      <c r="I17" s="229"/>
      <c r="J17" s="230">
        <f t="shared" si="1"/>
        <v>0</v>
      </c>
      <c r="K17" s="229"/>
      <c r="L17" s="231">
        <v>0</v>
      </c>
      <c r="M17" s="229"/>
      <c r="N17" s="185">
        <v>2552840000</v>
      </c>
      <c r="O17" s="229"/>
      <c r="P17" s="313">
        <v>0</v>
      </c>
      <c r="Q17" s="313"/>
      <c r="R17" s="229"/>
      <c r="S17" s="185">
        <v>1244864712</v>
      </c>
      <c r="T17" s="229"/>
      <c r="U17" s="230">
        <f t="shared" si="2"/>
        <v>1244864712</v>
      </c>
      <c r="V17" s="229"/>
      <c r="W17" s="232">
        <f t="shared" si="0"/>
        <v>1.0489712220784926E-3</v>
      </c>
      <c r="X17" s="233"/>
      <c r="Y17" s="233"/>
      <c r="Z17" s="241">
        <f t="shared" si="3"/>
        <v>1244864712</v>
      </c>
      <c r="AA17" s="239"/>
      <c r="AB17" s="238"/>
      <c r="AC17" s="238"/>
      <c r="AD17" s="238"/>
    </row>
    <row r="18" spans="1:30" ht="21.75" customHeight="1">
      <c r="A18" s="312" t="s">
        <v>19</v>
      </c>
      <c r="B18" s="312"/>
      <c r="D18" s="51">
        <v>0</v>
      </c>
      <c r="E18" s="39"/>
      <c r="F18" s="185">
        <v>-6668054400</v>
      </c>
      <c r="G18" s="229"/>
      <c r="H18" s="185">
        <v>0</v>
      </c>
      <c r="I18" s="229"/>
      <c r="J18" s="230">
        <f t="shared" si="1"/>
        <v>-6668054400</v>
      </c>
      <c r="K18" s="229"/>
      <c r="L18" s="234">
        <f>J30/$J$34</f>
        <v>6.3799968341827981E-2</v>
      </c>
      <c r="M18" s="229"/>
      <c r="N18" s="185">
        <v>3540000000</v>
      </c>
      <c r="O18" s="229"/>
      <c r="P18" s="313">
        <v>-255413516133</v>
      </c>
      <c r="Q18" s="313"/>
      <c r="R18" s="229"/>
      <c r="S18" s="185">
        <v>-61816051283</v>
      </c>
      <c r="T18" s="229"/>
      <c r="U18" s="230">
        <f t="shared" si="2"/>
        <v>-61816051283</v>
      </c>
      <c r="V18" s="229"/>
      <c r="W18" s="232">
        <f t="shared" si="0"/>
        <v>5.2088599052838511E-2</v>
      </c>
      <c r="X18" s="233"/>
      <c r="Y18" s="233"/>
      <c r="Z18" s="241">
        <f t="shared" si="3"/>
        <v>61816051283</v>
      </c>
      <c r="AA18" s="239"/>
      <c r="AB18" s="238"/>
      <c r="AC18" s="238"/>
      <c r="AD18" s="238"/>
    </row>
    <row r="19" spans="1:30" ht="21.75" customHeight="1">
      <c r="A19" s="312" t="s">
        <v>203</v>
      </c>
      <c r="B19" s="312"/>
      <c r="D19" s="51">
        <v>0</v>
      </c>
      <c r="E19" s="39"/>
      <c r="F19" s="185">
        <v>0</v>
      </c>
      <c r="G19" s="229"/>
      <c r="H19" s="185">
        <v>0</v>
      </c>
      <c r="I19" s="229"/>
      <c r="J19" s="230">
        <f t="shared" si="1"/>
        <v>0</v>
      </c>
      <c r="K19" s="229"/>
      <c r="L19" s="231">
        <v>0</v>
      </c>
      <c r="M19" s="229"/>
      <c r="N19" s="185">
        <v>0</v>
      </c>
      <c r="O19" s="229"/>
      <c r="P19" s="313">
        <v>0</v>
      </c>
      <c r="Q19" s="313"/>
      <c r="R19" s="229"/>
      <c r="S19" s="185">
        <v>-33931080213</v>
      </c>
      <c r="T19" s="229"/>
      <c r="U19" s="230">
        <f t="shared" si="2"/>
        <v>-33931080213</v>
      </c>
      <c r="V19" s="229"/>
      <c r="W19" s="232">
        <f t="shared" si="0"/>
        <v>2.8591642396458235E-2</v>
      </c>
      <c r="X19" s="233"/>
      <c r="Y19" s="233"/>
      <c r="Z19" s="241">
        <f t="shared" si="3"/>
        <v>33931080213</v>
      </c>
      <c r="AA19" s="239"/>
      <c r="AB19" s="238"/>
      <c r="AC19" s="238"/>
      <c r="AD19" s="238"/>
    </row>
    <row r="20" spans="1:30" ht="21.75" customHeight="1">
      <c r="A20" s="312" t="s">
        <v>22</v>
      </c>
      <c r="B20" s="312"/>
      <c r="D20" s="51">
        <v>0</v>
      </c>
      <c r="E20" s="39"/>
      <c r="F20" s="185">
        <v>-515980400</v>
      </c>
      <c r="G20" s="229"/>
      <c r="H20" s="185">
        <v>0</v>
      </c>
      <c r="I20" s="229"/>
      <c r="J20" s="230">
        <f t="shared" si="1"/>
        <v>-515980400</v>
      </c>
      <c r="K20" s="229"/>
      <c r="L20" s="234">
        <f>J31/$J$34</f>
        <v>4.9369023121652606E-3</v>
      </c>
      <c r="M20" s="229"/>
      <c r="N20" s="185">
        <v>12600000000</v>
      </c>
      <c r="O20" s="229"/>
      <c r="P20" s="313">
        <v>-15601751925</v>
      </c>
      <c r="Q20" s="313"/>
      <c r="R20" s="229"/>
      <c r="S20" s="185">
        <v>-11368805603</v>
      </c>
      <c r="T20" s="229"/>
      <c r="U20" s="230">
        <f t="shared" si="2"/>
        <v>-11368805603</v>
      </c>
      <c r="V20" s="229"/>
      <c r="W20" s="232">
        <f t="shared" si="0"/>
        <v>9.5797959344450633E-3</v>
      </c>
      <c r="X20" s="233"/>
      <c r="Y20" s="233"/>
      <c r="Z20" s="241">
        <f t="shared" si="3"/>
        <v>11368805603</v>
      </c>
      <c r="AA20" s="239"/>
      <c r="AB20" s="238"/>
      <c r="AC20" s="238"/>
      <c r="AD20" s="238"/>
    </row>
    <row r="21" spans="1:30" ht="21.75" customHeight="1">
      <c r="A21" s="312" t="s">
        <v>204</v>
      </c>
      <c r="B21" s="312"/>
      <c r="D21" s="51">
        <v>0</v>
      </c>
      <c r="E21" s="39"/>
      <c r="F21" s="185">
        <v>0</v>
      </c>
      <c r="G21" s="229"/>
      <c r="H21" s="185">
        <v>0</v>
      </c>
      <c r="I21" s="229"/>
      <c r="J21" s="230">
        <f t="shared" si="1"/>
        <v>0</v>
      </c>
      <c r="K21" s="229"/>
      <c r="L21" s="231">
        <v>0</v>
      </c>
      <c r="M21" s="229"/>
      <c r="N21" s="185">
        <v>0</v>
      </c>
      <c r="O21" s="229"/>
      <c r="P21" s="313">
        <v>0</v>
      </c>
      <c r="Q21" s="313"/>
      <c r="R21" s="229"/>
      <c r="S21" s="185">
        <v>-5097151115</v>
      </c>
      <c r="T21" s="229"/>
      <c r="U21" s="230">
        <f t="shared" si="2"/>
        <v>-5097151115</v>
      </c>
      <c r="V21" s="229"/>
      <c r="W21" s="232">
        <f t="shared" si="0"/>
        <v>4.2950569509117081E-3</v>
      </c>
      <c r="X21" s="233"/>
      <c r="Y21" s="233"/>
      <c r="Z21" s="241">
        <f t="shared" si="3"/>
        <v>5097151115</v>
      </c>
      <c r="AA21" s="239"/>
      <c r="AB21" s="238"/>
      <c r="AC21" s="238"/>
      <c r="AD21" s="238"/>
    </row>
    <row r="22" spans="1:30" ht="21.75" customHeight="1">
      <c r="A22" s="312" t="s">
        <v>205</v>
      </c>
      <c r="B22" s="312"/>
      <c r="D22" s="51">
        <v>0</v>
      </c>
      <c r="E22" s="39"/>
      <c r="F22" s="185">
        <v>0</v>
      </c>
      <c r="G22" s="229"/>
      <c r="H22" s="185">
        <v>0</v>
      </c>
      <c r="I22" s="229"/>
      <c r="J22" s="230">
        <f t="shared" si="1"/>
        <v>0</v>
      </c>
      <c r="K22" s="229"/>
      <c r="L22" s="231">
        <v>0</v>
      </c>
      <c r="M22" s="229"/>
      <c r="N22" s="185">
        <v>0</v>
      </c>
      <c r="O22" s="229"/>
      <c r="P22" s="313">
        <v>0</v>
      </c>
      <c r="Q22" s="313"/>
      <c r="R22" s="229"/>
      <c r="S22" s="185">
        <v>14080520571</v>
      </c>
      <c r="T22" s="229"/>
      <c r="U22" s="230">
        <f t="shared" si="2"/>
        <v>14080520571</v>
      </c>
      <c r="V22" s="229"/>
      <c r="W22" s="232">
        <f t="shared" si="0"/>
        <v>1.1864791995857639E-2</v>
      </c>
      <c r="X22" s="233"/>
      <c r="Y22" s="233"/>
      <c r="Z22" s="241">
        <f t="shared" si="3"/>
        <v>14080520571</v>
      </c>
      <c r="AA22" s="239"/>
      <c r="AB22" s="238"/>
      <c r="AC22" s="238"/>
      <c r="AD22" s="238"/>
    </row>
    <row r="23" spans="1:30" ht="21.75" customHeight="1">
      <c r="A23" s="312" t="s">
        <v>206</v>
      </c>
      <c r="B23" s="312"/>
      <c r="D23" s="51">
        <v>0</v>
      </c>
      <c r="E23" s="39"/>
      <c r="F23" s="185">
        <v>0</v>
      </c>
      <c r="G23" s="229"/>
      <c r="H23" s="185">
        <v>0</v>
      </c>
      <c r="I23" s="229"/>
      <c r="J23" s="230">
        <f t="shared" si="1"/>
        <v>0</v>
      </c>
      <c r="K23" s="229"/>
      <c r="L23" s="231">
        <v>0</v>
      </c>
      <c r="M23" s="229"/>
      <c r="N23" s="185">
        <v>0</v>
      </c>
      <c r="O23" s="229"/>
      <c r="P23" s="313">
        <v>0</v>
      </c>
      <c r="Q23" s="313"/>
      <c r="R23" s="229"/>
      <c r="S23" s="185">
        <v>8648235318</v>
      </c>
      <c r="T23" s="229"/>
      <c r="U23" s="230">
        <f t="shared" si="2"/>
        <v>8648235318</v>
      </c>
      <c r="V23" s="229"/>
      <c r="W23" s="232">
        <f t="shared" si="0"/>
        <v>7.2873380399466579E-3</v>
      </c>
      <c r="X23" s="233"/>
      <c r="Y23" s="233"/>
      <c r="Z23" s="241">
        <f t="shared" si="3"/>
        <v>8648235318</v>
      </c>
      <c r="AA23" s="239"/>
      <c r="AB23" s="238"/>
      <c r="AC23" s="238"/>
      <c r="AD23" s="238"/>
    </row>
    <row r="24" spans="1:30" s="93" customFormat="1" ht="21.75" customHeight="1">
      <c r="A24" s="316" t="s">
        <v>207</v>
      </c>
      <c r="B24" s="316"/>
      <c r="D24" s="51">
        <v>0</v>
      </c>
      <c r="E24" s="39"/>
      <c r="F24" s="185">
        <v>0</v>
      </c>
      <c r="G24" s="229"/>
      <c r="H24" s="185">
        <v>0</v>
      </c>
      <c r="I24" s="229"/>
      <c r="J24" s="230">
        <f t="shared" si="1"/>
        <v>0</v>
      </c>
      <c r="K24" s="229"/>
      <c r="L24" s="231">
        <v>0</v>
      </c>
      <c r="M24" s="229"/>
      <c r="N24" s="185">
        <v>0</v>
      </c>
      <c r="O24" s="229"/>
      <c r="P24" s="313">
        <v>0</v>
      </c>
      <c r="Q24" s="313"/>
      <c r="R24" s="95"/>
      <c r="S24" s="94">
        <v>907532772585</v>
      </c>
      <c r="T24" s="95"/>
      <c r="U24" s="230">
        <f t="shared" si="2"/>
        <v>907532772585</v>
      </c>
      <c r="V24" s="95"/>
      <c r="W24" s="232">
        <f t="shared" si="0"/>
        <v>0.76472226448231928</v>
      </c>
      <c r="Z24" s="241">
        <f t="shared" si="3"/>
        <v>907532772585</v>
      </c>
      <c r="AA24" s="242"/>
      <c r="AB24" s="242"/>
      <c r="AC24" s="242"/>
      <c r="AD24" s="242"/>
    </row>
    <row r="25" spans="1:30" ht="21.75" customHeight="1">
      <c r="A25" s="312" t="s">
        <v>21</v>
      </c>
      <c r="B25" s="312"/>
      <c r="D25" s="51">
        <v>0</v>
      </c>
      <c r="E25" s="39"/>
      <c r="F25" s="185">
        <v>264605326</v>
      </c>
      <c r="G25" s="229"/>
      <c r="H25" s="185">
        <v>0</v>
      </c>
      <c r="I25" s="229"/>
      <c r="J25" s="230">
        <f t="shared" si="1"/>
        <v>264605326</v>
      </c>
      <c r="K25" s="229"/>
      <c r="L25" s="234">
        <f>J32/$J$34</f>
        <v>2.5317447053040047E-3</v>
      </c>
      <c r="M25" s="229"/>
      <c r="N25" s="185">
        <v>2400000000</v>
      </c>
      <c r="O25" s="229"/>
      <c r="P25" s="313">
        <v>12037517384</v>
      </c>
      <c r="Q25" s="313"/>
      <c r="R25" s="229"/>
      <c r="S25" s="185">
        <v>0</v>
      </c>
      <c r="T25" s="229"/>
      <c r="U25" s="230">
        <f t="shared" si="2"/>
        <v>0</v>
      </c>
      <c r="V25" s="229"/>
      <c r="W25" s="232">
        <f t="shared" si="0"/>
        <v>0</v>
      </c>
      <c r="X25" s="233"/>
      <c r="Y25" s="233"/>
      <c r="Z25" s="241">
        <f t="shared" si="3"/>
        <v>0</v>
      </c>
      <c r="AA25" s="239"/>
      <c r="AB25" s="238"/>
      <c r="AC25" s="238"/>
      <c r="AD25" s="238"/>
    </row>
    <row r="26" spans="1:30" ht="21.75" customHeight="1">
      <c r="A26" s="314" t="s">
        <v>20</v>
      </c>
      <c r="B26" s="314"/>
      <c r="D26" s="52">
        <v>0</v>
      </c>
      <c r="E26" s="39"/>
      <c r="F26" s="186">
        <v>97066370983</v>
      </c>
      <c r="G26" s="229"/>
      <c r="H26" s="186">
        <v>0</v>
      </c>
      <c r="I26" s="229"/>
      <c r="J26" s="230">
        <f t="shared" si="1"/>
        <v>97066370983</v>
      </c>
      <c r="K26" s="229"/>
      <c r="L26" s="234">
        <f>J33/$J$34</f>
        <v>0.92873138464070271</v>
      </c>
      <c r="M26" s="229"/>
      <c r="N26" s="186">
        <v>0</v>
      </c>
      <c r="O26" s="229"/>
      <c r="P26" s="313">
        <v>150729339220</v>
      </c>
      <c r="Q26" s="315"/>
      <c r="R26" s="229"/>
      <c r="S26" s="186">
        <v>0</v>
      </c>
      <c r="T26" s="229"/>
      <c r="U26" s="230">
        <f t="shared" si="2"/>
        <v>0</v>
      </c>
      <c r="V26" s="229"/>
      <c r="W26" s="232">
        <f t="shared" si="0"/>
        <v>0</v>
      </c>
      <c r="X26" s="233"/>
      <c r="Y26" s="233"/>
      <c r="Z26" s="241">
        <f t="shared" si="3"/>
        <v>0</v>
      </c>
      <c r="AA26" s="239"/>
      <c r="AB26" s="238"/>
      <c r="AC26" s="238"/>
      <c r="AD26" s="238"/>
    </row>
    <row r="27" spans="1:30" ht="21.75" customHeight="1" thickBot="1">
      <c r="A27" s="306" t="s">
        <v>23</v>
      </c>
      <c r="B27" s="306"/>
      <c r="D27" s="53">
        <f>SUM(D9:D26)</f>
        <v>0</v>
      </c>
      <c r="E27" s="39"/>
      <c r="F27" s="187">
        <f>SUM(F9:F26)</f>
        <v>90146941509</v>
      </c>
      <c r="G27" s="229"/>
      <c r="H27" s="187">
        <f>SUM(H9:H26)</f>
        <v>0</v>
      </c>
      <c r="I27" s="229"/>
      <c r="J27" s="187">
        <f>SUM(J9:J26)</f>
        <v>90146941509</v>
      </c>
      <c r="K27" s="229"/>
      <c r="L27" s="235">
        <f>SUM(L9:L26)</f>
        <v>1</v>
      </c>
      <c r="M27" s="229"/>
      <c r="N27" s="187">
        <f>SUM(N9:N26)</f>
        <v>21092840000</v>
      </c>
      <c r="O27" s="229"/>
      <c r="P27" s="229"/>
      <c r="Q27" s="187">
        <f>SUM(P9:Q26)</f>
        <v>-108248411454</v>
      </c>
      <c r="R27" s="229"/>
      <c r="S27" s="187">
        <f>SUM(S9:S26)</f>
        <v>871181519149</v>
      </c>
      <c r="T27" s="229"/>
      <c r="U27" s="187">
        <f>SUM(U9:U26)</f>
        <v>871181519149</v>
      </c>
      <c r="V27" s="229"/>
      <c r="W27" s="235">
        <f>SUM(W9:W26)</f>
        <v>1</v>
      </c>
      <c r="X27" s="233"/>
      <c r="Y27" s="233"/>
      <c r="Z27" s="241">
        <f>SUM(Z9:Z26)</f>
        <v>1186748202237</v>
      </c>
      <c r="AA27" s="239"/>
      <c r="AB27" s="238"/>
      <c r="AC27" s="238"/>
      <c r="AD27" s="238"/>
    </row>
    <row r="28" spans="1:30">
      <c r="D28" s="39"/>
      <c r="E28" s="3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33"/>
      <c r="Y28" s="233"/>
      <c r="Z28" s="243"/>
      <c r="AA28" s="239"/>
      <c r="AB28" s="238"/>
      <c r="AC28" s="238"/>
      <c r="AD28" s="238"/>
    </row>
    <row r="29" spans="1:30">
      <c r="D29" s="39"/>
      <c r="E29" s="39"/>
      <c r="F29" s="236"/>
      <c r="G29" s="229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33"/>
      <c r="Y29" s="233"/>
      <c r="Z29" s="243"/>
      <c r="AA29" s="239"/>
      <c r="AB29" s="238"/>
      <c r="AC29" s="238"/>
      <c r="AD29" s="238"/>
    </row>
    <row r="30" spans="1:30" ht="21">
      <c r="D30" s="39"/>
      <c r="E30" s="39"/>
      <c r="F30" s="236"/>
      <c r="G30" s="229"/>
      <c r="H30" s="244"/>
      <c r="I30" s="244"/>
      <c r="J30" s="245">
        <f>ABS(J18)</f>
        <v>6668054400</v>
      </c>
      <c r="K30" s="244"/>
      <c r="L30" s="243"/>
      <c r="M30" s="244"/>
      <c r="N30" s="244"/>
      <c r="O30" s="244"/>
      <c r="P30" s="244"/>
      <c r="Q30" s="245" t="s">
        <v>313</v>
      </c>
      <c r="R30" s="244"/>
      <c r="S30" s="245" t="s">
        <v>314</v>
      </c>
      <c r="T30" s="244"/>
      <c r="U30" s="244"/>
      <c r="V30" s="244"/>
      <c r="W30" s="244"/>
      <c r="X30" s="233"/>
      <c r="Y30" s="233"/>
      <c r="Z30" s="243"/>
      <c r="AA30" s="239"/>
      <c r="AB30" s="238"/>
      <c r="AC30" s="238"/>
      <c r="AD30" s="238"/>
    </row>
    <row r="31" spans="1:30" ht="21">
      <c r="D31" s="39"/>
      <c r="E31" s="39"/>
      <c r="F31" s="229"/>
      <c r="G31" s="229"/>
      <c r="H31" s="244"/>
      <c r="I31" s="244"/>
      <c r="J31" s="245">
        <f>-J20</f>
        <v>515980400</v>
      </c>
      <c r="K31" s="244"/>
      <c r="L31" s="243"/>
      <c r="M31" s="244"/>
      <c r="N31" s="244"/>
      <c r="O31" s="244"/>
      <c r="P31" s="244"/>
      <c r="Q31" s="245"/>
      <c r="R31" s="244"/>
      <c r="S31" s="244"/>
      <c r="T31" s="244"/>
      <c r="U31" s="244"/>
      <c r="V31" s="244"/>
      <c r="W31" s="244"/>
      <c r="X31" s="233"/>
      <c r="Y31" s="233"/>
      <c r="Z31" s="243"/>
      <c r="AA31" s="239"/>
      <c r="AB31" s="238"/>
      <c r="AC31" s="238"/>
      <c r="AD31" s="238"/>
    </row>
    <row r="32" spans="1:30" ht="21">
      <c r="F32" s="233"/>
      <c r="G32" s="233"/>
      <c r="H32" s="243"/>
      <c r="I32" s="243"/>
      <c r="J32" s="245">
        <f>J25</f>
        <v>264605326</v>
      </c>
      <c r="K32" s="245"/>
      <c r="L32" s="243"/>
      <c r="M32" s="245"/>
      <c r="N32" s="245"/>
      <c r="O32" s="243"/>
      <c r="P32" s="243"/>
      <c r="Q32" s="246"/>
      <c r="R32" s="243"/>
      <c r="S32" s="243"/>
      <c r="T32" s="243"/>
      <c r="U32" s="243"/>
      <c r="V32" s="243"/>
      <c r="W32" s="243"/>
      <c r="X32" s="233"/>
      <c r="Y32" s="233"/>
      <c r="Z32" s="243"/>
      <c r="AA32" s="239"/>
      <c r="AB32" s="238"/>
      <c r="AC32" s="238"/>
      <c r="AD32" s="238"/>
    </row>
    <row r="33" spans="6:26" ht="21">
      <c r="F33" s="233"/>
      <c r="G33" s="233"/>
      <c r="H33" s="243"/>
      <c r="I33" s="243"/>
      <c r="J33" s="245">
        <f>J26</f>
        <v>97066370983</v>
      </c>
      <c r="K33" s="243"/>
      <c r="L33" s="243"/>
      <c r="M33" s="245"/>
      <c r="N33" s="245"/>
      <c r="O33" s="243"/>
      <c r="P33" s="243"/>
      <c r="Q33" s="246"/>
      <c r="R33" s="243"/>
      <c r="S33" s="243"/>
      <c r="T33" s="243"/>
      <c r="U33" s="243"/>
      <c r="V33" s="243"/>
      <c r="W33" s="243"/>
      <c r="X33" s="233"/>
      <c r="Y33" s="233"/>
      <c r="Z33" s="233"/>
    </row>
    <row r="34" spans="6:26" ht="21">
      <c r="F34" s="233"/>
      <c r="G34" s="233"/>
      <c r="H34" s="243"/>
      <c r="I34" s="243"/>
      <c r="J34" s="245">
        <f>SUM(J30:J33)</f>
        <v>104515011109</v>
      </c>
      <c r="K34" s="243"/>
      <c r="L34" s="247"/>
      <c r="M34" s="245"/>
      <c r="N34" s="245"/>
      <c r="O34" s="243"/>
      <c r="P34" s="243"/>
      <c r="Q34" s="246"/>
      <c r="R34" s="243"/>
      <c r="S34" s="243"/>
      <c r="T34" s="243"/>
      <c r="U34" s="243"/>
      <c r="V34" s="243"/>
      <c r="W34" s="243"/>
      <c r="X34" s="233"/>
      <c r="Y34" s="233"/>
      <c r="Z34" s="233"/>
    </row>
    <row r="35" spans="6:26" ht="21">
      <c r="F35" s="233"/>
      <c r="G35" s="233"/>
      <c r="H35" s="243"/>
      <c r="I35" s="243"/>
      <c r="J35" s="243"/>
      <c r="K35" s="243"/>
      <c r="L35" s="247"/>
      <c r="M35" s="245"/>
      <c r="N35" s="245"/>
      <c r="O35" s="243"/>
      <c r="P35" s="243"/>
      <c r="Q35" s="246"/>
      <c r="R35" s="243"/>
      <c r="S35" s="243"/>
      <c r="T35" s="243"/>
      <c r="U35" s="243"/>
      <c r="V35" s="243"/>
      <c r="W35" s="243"/>
      <c r="X35" s="233"/>
      <c r="Y35" s="233"/>
      <c r="Z35" s="233"/>
    </row>
    <row r="36" spans="6:26" ht="21">
      <c r="F36" s="233"/>
      <c r="G36" s="233"/>
      <c r="H36" s="243"/>
      <c r="I36" s="243"/>
      <c r="J36" s="243"/>
      <c r="K36" s="243"/>
      <c r="L36" s="243"/>
      <c r="M36" s="245"/>
      <c r="N36" s="245"/>
      <c r="O36" s="243"/>
      <c r="P36" s="243"/>
      <c r="Q36" s="248"/>
      <c r="R36" s="243"/>
      <c r="S36" s="243"/>
      <c r="T36" s="243"/>
      <c r="U36" s="243"/>
      <c r="V36" s="243"/>
      <c r="W36" s="243"/>
      <c r="X36" s="233"/>
      <c r="Y36" s="233"/>
      <c r="Z36" s="233"/>
    </row>
    <row r="37" spans="6:26" ht="21">
      <c r="F37" s="233"/>
      <c r="G37" s="233"/>
      <c r="H37" s="243"/>
      <c r="I37" s="243"/>
      <c r="J37" s="243"/>
      <c r="K37" s="243"/>
      <c r="L37" s="243"/>
      <c r="M37" s="245"/>
      <c r="N37" s="245"/>
      <c r="O37" s="243"/>
      <c r="P37" s="243"/>
      <c r="Q37" s="243"/>
      <c r="R37" s="243"/>
      <c r="S37" s="243"/>
      <c r="T37" s="243"/>
      <c r="U37" s="243"/>
      <c r="V37" s="243"/>
      <c r="W37" s="243"/>
      <c r="X37" s="233"/>
      <c r="Y37" s="233"/>
      <c r="Z37" s="233"/>
    </row>
    <row r="38" spans="6:26" ht="21">
      <c r="F38" s="233"/>
      <c r="G38" s="233"/>
      <c r="H38" s="243"/>
      <c r="I38" s="243"/>
      <c r="J38" s="243"/>
      <c r="K38" s="243"/>
      <c r="L38" s="243"/>
      <c r="M38" s="245"/>
      <c r="N38" s="245"/>
      <c r="O38" s="243"/>
      <c r="P38" s="243"/>
      <c r="Q38" s="243"/>
      <c r="R38" s="243"/>
      <c r="S38" s="243"/>
      <c r="T38" s="243"/>
      <c r="U38" s="243"/>
      <c r="V38" s="243"/>
      <c r="W38" s="243"/>
      <c r="X38" s="233"/>
      <c r="Y38" s="233"/>
      <c r="Z38" s="233"/>
    </row>
    <row r="39" spans="6:26" ht="21">
      <c r="F39" s="233"/>
      <c r="G39" s="233"/>
      <c r="H39" s="243"/>
      <c r="I39" s="243"/>
      <c r="J39" s="243"/>
      <c r="K39" s="243"/>
      <c r="L39" s="243"/>
      <c r="M39" s="245"/>
      <c r="N39" s="245"/>
      <c r="O39" s="243"/>
      <c r="P39" s="243"/>
      <c r="Q39" s="243"/>
      <c r="R39" s="243"/>
      <c r="S39" s="243"/>
      <c r="T39" s="243"/>
      <c r="U39" s="243"/>
      <c r="V39" s="243"/>
      <c r="W39" s="243"/>
      <c r="X39" s="233"/>
      <c r="Y39" s="233"/>
      <c r="Z39" s="233"/>
    </row>
    <row r="40" spans="6:26" ht="21">
      <c r="F40" s="233"/>
      <c r="G40" s="233"/>
      <c r="H40" s="233"/>
      <c r="I40" s="233"/>
      <c r="J40" s="233"/>
      <c r="K40" s="233"/>
      <c r="L40" s="233"/>
      <c r="M40" s="185"/>
      <c r="N40" s="185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</row>
  </sheetData>
  <mergeCells count="47">
    <mergeCell ref="A10:B10"/>
    <mergeCell ref="P10:Q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7:B27"/>
    <mergeCell ref="A25:B25"/>
    <mergeCell ref="P25:Q25"/>
    <mergeCell ref="A26:B26"/>
    <mergeCell ref="P26:Q26"/>
    <mergeCell ref="A24:B24"/>
    <mergeCell ref="P24:Q24"/>
  </mergeCells>
  <pageMargins left="0.39" right="0.39" top="0.39" bottom="0.39" header="0" footer="0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42"/>
  <sheetViews>
    <sheetView rightToLeft="1" view="pageBreakPreview" zoomScale="55" zoomScaleNormal="70" zoomScaleSheetLayoutView="55" workbookViewId="0">
      <selection activeCell="B8" sqref="B8"/>
    </sheetView>
  </sheetViews>
  <sheetFormatPr defaultRowHeight="21"/>
  <cols>
    <col min="1" max="1" width="5.140625" style="36" customWidth="1"/>
    <col min="2" max="2" width="33.42578125" style="36" customWidth="1"/>
    <col min="3" max="3" width="1.28515625" style="36" customWidth="1"/>
    <col min="4" max="4" width="16.42578125" style="36" bestFit="1" customWidth="1"/>
    <col min="5" max="5" width="1.28515625" style="36" customWidth="1"/>
    <col min="6" max="6" width="18" style="36" bestFit="1" customWidth="1"/>
    <col min="7" max="7" width="1.28515625" style="36" customWidth="1"/>
    <col min="8" max="8" width="16.28515625" style="36" bestFit="1" customWidth="1"/>
    <col min="9" max="9" width="1.28515625" style="36" customWidth="1"/>
    <col min="10" max="10" width="18.28515625" style="36" bestFit="1" customWidth="1"/>
    <col min="11" max="11" width="1.28515625" style="36" customWidth="1"/>
    <col min="12" max="12" width="18.42578125" style="36" bestFit="1" customWidth="1"/>
    <col min="13" max="13" width="1.28515625" style="36" customWidth="1"/>
    <col min="14" max="14" width="16.42578125" style="36" bestFit="1" customWidth="1"/>
    <col min="15" max="16" width="1.28515625" style="36" customWidth="1"/>
    <col min="17" max="17" width="18" style="36" bestFit="1" customWidth="1"/>
    <col min="18" max="18" width="1.28515625" style="36" customWidth="1"/>
    <col min="19" max="19" width="18.7109375" style="36" bestFit="1" customWidth="1"/>
    <col min="20" max="20" width="1.28515625" style="36" customWidth="1"/>
    <col min="21" max="21" width="19.28515625" style="36" bestFit="1" customWidth="1"/>
    <col min="22" max="22" width="1.28515625" style="36" customWidth="1"/>
    <col min="23" max="23" width="17.42578125" style="36" bestFit="1" customWidth="1"/>
    <col min="24" max="24" width="0.28515625" style="36" customWidth="1"/>
    <col min="25" max="26" width="9.140625" style="36"/>
    <col min="27" max="27" width="16.85546875" style="36" bestFit="1" customWidth="1"/>
    <col min="28" max="28" width="21.140625" style="98" bestFit="1" customWidth="1"/>
    <col min="29" max="29" width="12.42578125" style="98" bestFit="1" customWidth="1"/>
    <col min="30" max="16384" width="9.140625" style="36"/>
  </cols>
  <sheetData>
    <row r="1" spans="1:32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</row>
    <row r="2" spans="1:32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</row>
    <row r="3" spans="1:32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</row>
    <row r="4" spans="1:32" ht="14.45" customHeight="1"/>
    <row r="5" spans="1:32" ht="21" customHeight="1">
      <c r="A5" s="1" t="s">
        <v>208</v>
      </c>
      <c r="B5" s="284" t="s">
        <v>209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</row>
    <row r="6" spans="1:32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23.25" customHeight="1">
      <c r="D7" s="319" t="s">
        <v>187</v>
      </c>
      <c r="E7" s="319"/>
      <c r="F7" s="319"/>
      <c r="G7" s="319"/>
      <c r="H7" s="319"/>
      <c r="I7" s="319"/>
      <c r="J7" s="319"/>
      <c r="K7" s="319"/>
      <c r="L7" s="319"/>
      <c r="M7" s="229"/>
      <c r="N7" s="319" t="s">
        <v>188</v>
      </c>
      <c r="O7" s="319"/>
      <c r="P7" s="319"/>
      <c r="Q7" s="319"/>
      <c r="R7" s="319"/>
      <c r="S7" s="319"/>
      <c r="T7" s="319"/>
      <c r="U7" s="319"/>
      <c r="V7" s="319"/>
      <c r="W7" s="319"/>
      <c r="X7" s="229"/>
      <c r="Y7" s="229"/>
      <c r="Z7" s="229"/>
      <c r="AA7" s="233"/>
    </row>
    <row r="8" spans="1:32" ht="20.25" customHeight="1">
      <c r="D8" s="249"/>
      <c r="E8" s="249"/>
      <c r="F8" s="249"/>
      <c r="G8" s="249"/>
      <c r="H8" s="249"/>
      <c r="I8" s="249"/>
      <c r="J8" s="318" t="s">
        <v>23</v>
      </c>
      <c r="K8" s="318"/>
      <c r="L8" s="318"/>
      <c r="M8" s="229"/>
      <c r="N8" s="249"/>
      <c r="O8" s="249"/>
      <c r="P8" s="249"/>
      <c r="Q8" s="249"/>
      <c r="R8" s="249"/>
      <c r="S8" s="249"/>
      <c r="T8" s="249"/>
      <c r="U8" s="318" t="s">
        <v>23</v>
      </c>
      <c r="V8" s="318"/>
      <c r="W8" s="318"/>
      <c r="X8" s="229"/>
      <c r="Y8" s="229"/>
      <c r="Z8" s="244"/>
      <c r="AA8" s="243"/>
      <c r="AB8" s="252"/>
      <c r="AC8" s="252"/>
      <c r="AD8" s="238"/>
      <c r="AE8" s="238"/>
      <c r="AF8" s="238"/>
    </row>
    <row r="9" spans="1:32" ht="20.25" customHeight="1">
      <c r="A9" s="285" t="s">
        <v>45</v>
      </c>
      <c r="B9" s="285"/>
      <c r="D9" s="250" t="s">
        <v>210</v>
      </c>
      <c r="E9" s="229"/>
      <c r="F9" s="250" t="s">
        <v>191</v>
      </c>
      <c r="G9" s="229"/>
      <c r="H9" s="250" t="s">
        <v>192</v>
      </c>
      <c r="I9" s="229"/>
      <c r="J9" s="251" t="s">
        <v>108</v>
      </c>
      <c r="K9" s="249"/>
      <c r="L9" s="251" t="s">
        <v>173</v>
      </c>
      <c r="M9" s="229"/>
      <c r="N9" s="250" t="s">
        <v>210</v>
      </c>
      <c r="O9" s="229"/>
      <c r="P9" s="319" t="s">
        <v>191</v>
      </c>
      <c r="Q9" s="319"/>
      <c r="R9" s="229"/>
      <c r="S9" s="250" t="s">
        <v>192</v>
      </c>
      <c r="T9" s="229"/>
      <c r="U9" s="251" t="s">
        <v>108</v>
      </c>
      <c r="V9" s="249"/>
      <c r="W9" s="251" t="s">
        <v>173</v>
      </c>
      <c r="X9" s="229"/>
      <c r="Y9" s="229"/>
      <c r="Z9" s="244"/>
      <c r="AA9" s="243"/>
      <c r="AB9" s="252"/>
      <c r="AC9" s="252"/>
      <c r="AD9" s="238"/>
      <c r="AE9" s="238"/>
      <c r="AF9" s="238"/>
    </row>
    <row r="10" spans="1:32" ht="21.75" customHeight="1">
      <c r="A10" s="288" t="s">
        <v>55</v>
      </c>
      <c r="B10" s="288"/>
      <c r="D10" s="184">
        <v>0</v>
      </c>
      <c r="E10" s="229"/>
      <c r="F10" s="184">
        <v>-18692791812</v>
      </c>
      <c r="G10" s="229"/>
      <c r="H10" s="184">
        <v>12955803635</v>
      </c>
      <c r="I10" s="229"/>
      <c r="J10" s="230">
        <f>D10+F10+H10</f>
        <v>-5736988177</v>
      </c>
      <c r="K10" s="229"/>
      <c r="L10" s="232">
        <f t="shared" ref="L10:L32" si="0">AA10/$AA$33</f>
        <v>3.0799322390153525E-2</v>
      </c>
      <c r="M10" s="229"/>
      <c r="N10" s="184">
        <v>0</v>
      </c>
      <c r="O10" s="229"/>
      <c r="P10" s="320">
        <v>-7531831807</v>
      </c>
      <c r="Q10" s="320"/>
      <c r="R10" s="229"/>
      <c r="S10" s="184">
        <v>643831311660</v>
      </c>
      <c r="T10" s="229"/>
      <c r="U10" s="230">
        <f>O10+Q10+S10</f>
        <v>643831311660</v>
      </c>
      <c r="V10" s="229"/>
      <c r="W10" s="232">
        <f t="shared" ref="W10:W32" si="1">AB10/$AB$33</f>
        <v>0.35259981286965952</v>
      </c>
      <c r="X10" s="229"/>
      <c r="Y10" s="229"/>
      <c r="Z10" s="244"/>
      <c r="AA10" s="245">
        <f>ABS(J10)</f>
        <v>5736988177</v>
      </c>
      <c r="AB10" s="253">
        <f>ABS(U10)</f>
        <v>643831311660</v>
      </c>
      <c r="AC10" s="252"/>
      <c r="AD10" s="238"/>
      <c r="AE10" s="238"/>
      <c r="AF10" s="238"/>
    </row>
    <row r="11" spans="1:32" ht="21.75" customHeight="1">
      <c r="A11" s="312" t="s">
        <v>211</v>
      </c>
      <c r="B11" s="312"/>
      <c r="D11" s="185">
        <v>0</v>
      </c>
      <c r="E11" s="229"/>
      <c r="F11" s="185">
        <v>0</v>
      </c>
      <c r="G11" s="229"/>
      <c r="H11" s="185">
        <v>0</v>
      </c>
      <c r="I11" s="229"/>
      <c r="J11" s="230">
        <f t="shared" ref="J11:J32" si="2">D11+F11+H11</f>
        <v>0</v>
      </c>
      <c r="K11" s="229"/>
      <c r="L11" s="232">
        <f t="shared" si="0"/>
        <v>0</v>
      </c>
      <c r="M11" s="229"/>
      <c r="N11" s="185">
        <v>0</v>
      </c>
      <c r="O11" s="229"/>
      <c r="P11" s="313">
        <v>0</v>
      </c>
      <c r="Q11" s="313"/>
      <c r="R11" s="229"/>
      <c r="S11" s="185">
        <v>9917260293</v>
      </c>
      <c r="T11" s="229"/>
      <c r="U11" s="230">
        <f t="shared" ref="U11:U32" si="3">O11+Q11+S11</f>
        <v>9917260293</v>
      </c>
      <c r="V11" s="229"/>
      <c r="W11" s="232">
        <f t="shared" si="1"/>
        <v>5.4312737826863224E-3</v>
      </c>
      <c r="X11" s="229"/>
      <c r="Y11" s="229"/>
      <c r="Z11" s="244"/>
      <c r="AA11" s="245">
        <f t="shared" ref="AA11:AA32" si="4">ABS(J11)</f>
        <v>0</v>
      </c>
      <c r="AB11" s="253">
        <f t="shared" ref="AB11:AB32" si="5">ABS(U11)</f>
        <v>9917260293</v>
      </c>
      <c r="AC11" s="252"/>
      <c r="AD11" s="238"/>
      <c r="AE11" s="238"/>
      <c r="AF11" s="238"/>
    </row>
    <row r="12" spans="1:32" ht="21.75" customHeight="1">
      <c r="A12" s="312" t="s">
        <v>212</v>
      </c>
      <c r="B12" s="312"/>
      <c r="D12" s="185">
        <v>0</v>
      </c>
      <c r="E12" s="229"/>
      <c r="F12" s="185">
        <v>0</v>
      </c>
      <c r="G12" s="229"/>
      <c r="H12" s="185">
        <v>0</v>
      </c>
      <c r="I12" s="229"/>
      <c r="J12" s="230">
        <f t="shared" si="2"/>
        <v>0</v>
      </c>
      <c r="K12" s="229"/>
      <c r="L12" s="232">
        <f t="shared" si="0"/>
        <v>0</v>
      </c>
      <c r="M12" s="229"/>
      <c r="N12" s="185">
        <v>0</v>
      </c>
      <c r="O12" s="229"/>
      <c r="P12" s="313">
        <v>0</v>
      </c>
      <c r="Q12" s="313"/>
      <c r="R12" s="229"/>
      <c r="S12" s="185">
        <v>90404534577</v>
      </c>
      <c r="T12" s="229"/>
      <c r="U12" s="230">
        <f t="shared" si="3"/>
        <v>90404534577</v>
      </c>
      <c r="V12" s="229"/>
      <c r="W12" s="232">
        <f t="shared" si="1"/>
        <v>4.9510828996854606E-2</v>
      </c>
      <c r="X12" s="229"/>
      <c r="Y12" s="229"/>
      <c r="Z12" s="244"/>
      <c r="AA12" s="245">
        <f t="shared" si="4"/>
        <v>0</v>
      </c>
      <c r="AB12" s="253">
        <f t="shared" si="5"/>
        <v>90404534577</v>
      </c>
      <c r="AC12" s="252"/>
      <c r="AD12" s="238"/>
      <c r="AE12" s="238"/>
      <c r="AF12" s="238"/>
    </row>
    <row r="13" spans="1:32" ht="21.75" customHeight="1">
      <c r="A13" s="312" t="s">
        <v>213</v>
      </c>
      <c r="B13" s="312"/>
      <c r="D13" s="185">
        <v>0</v>
      </c>
      <c r="E13" s="229"/>
      <c r="F13" s="185">
        <v>0</v>
      </c>
      <c r="G13" s="229"/>
      <c r="H13" s="185">
        <v>0</v>
      </c>
      <c r="I13" s="229"/>
      <c r="J13" s="230">
        <f t="shared" si="2"/>
        <v>0</v>
      </c>
      <c r="K13" s="229"/>
      <c r="L13" s="232">
        <f t="shared" si="0"/>
        <v>0</v>
      </c>
      <c r="M13" s="229"/>
      <c r="N13" s="185">
        <v>0</v>
      </c>
      <c r="O13" s="229"/>
      <c r="P13" s="313">
        <v>0</v>
      </c>
      <c r="Q13" s="313"/>
      <c r="R13" s="229"/>
      <c r="S13" s="185">
        <v>10481167592</v>
      </c>
      <c r="T13" s="229"/>
      <c r="U13" s="230">
        <f t="shared" si="3"/>
        <v>10481167592</v>
      </c>
      <c r="V13" s="229"/>
      <c r="W13" s="232">
        <f t="shared" si="1"/>
        <v>5.7401025154650677E-3</v>
      </c>
      <c r="X13" s="229"/>
      <c r="Y13" s="229"/>
      <c r="Z13" s="244"/>
      <c r="AA13" s="245">
        <f t="shared" si="4"/>
        <v>0</v>
      </c>
      <c r="AB13" s="253">
        <f t="shared" si="5"/>
        <v>10481167592</v>
      </c>
      <c r="AC13" s="252"/>
      <c r="AD13" s="238"/>
      <c r="AE13" s="238"/>
      <c r="AF13" s="238"/>
    </row>
    <row r="14" spans="1:32" ht="21.75" customHeight="1">
      <c r="A14" s="312" t="s">
        <v>214</v>
      </c>
      <c r="B14" s="312"/>
      <c r="D14" s="185">
        <v>0</v>
      </c>
      <c r="E14" s="229"/>
      <c r="F14" s="185">
        <v>0</v>
      </c>
      <c r="G14" s="229"/>
      <c r="H14" s="185">
        <v>0</v>
      </c>
      <c r="I14" s="229"/>
      <c r="J14" s="230">
        <f t="shared" si="2"/>
        <v>0</v>
      </c>
      <c r="K14" s="229"/>
      <c r="L14" s="232">
        <f t="shared" si="0"/>
        <v>0</v>
      </c>
      <c r="M14" s="229"/>
      <c r="N14" s="185">
        <v>0</v>
      </c>
      <c r="O14" s="229"/>
      <c r="P14" s="313">
        <v>0</v>
      </c>
      <c r="Q14" s="313"/>
      <c r="R14" s="229"/>
      <c r="S14" s="185">
        <v>25478085702</v>
      </c>
      <c r="T14" s="229"/>
      <c r="U14" s="230">
        <f t="shared" si="3"/>
        <v>25478085702</v>
      </c>
      <c r="V14" s="229"/>
      <c r="W14" s="232">
        <f t="shared" si="1"/>
        <v>1.3953295045001582E-2</v>
      </c>
      <c r="X14" s="229"/>
      <c r="Y14" s="229"/>
      <c r="Z14" s="244"/>
      <c r="AA14" s="245">
        <f t="shared" si="4"/>
        <v>0</v>
      </c>
      <c r="AB14" s="253">
        <f t="shared" si="5"/>
        <v>25478085702</v>
      </c>
      <c r="AC14" s="252"/>
      <c r="AD14" s="238"/>
      <c r="AE14" s="238"/>
      <c r="AF14" s="238"/>
    </row>
    <row r="15" spans="1:32" ht="21.75" customHeight="1">
      <c r="A15" s="312" t="s">
        <v>215</v>
      </c>
      <c r="B15" s="312"/>
      <c r="D15" s="185">
        <v>0</v>
      </c>
      <c r="E15" s="229"/>
      <c r="F15" s="185">
        <v>0</v>
      </c>
      <c r="G15" s="229"/>
      <c r="H15" s="185">
        <v>0</v>
      </c>
      <c r="I15" s="229"/>
      <c r="J15" s="230">
        <f t="shared" si="2"/>
        <v>0</v>
      </c>
      <c r="K15" s="229"/>
      <c r="L15" s="232">
        <f t="shared" si="0"/>
        <v>0</v>
      </c>
      <c r="M15" s="229"/>
      <c r="N15" s="185">
        <v>0</v>
      </c>
      <c r="O15" s="229"/>
      <c r="P15" s="313">
        <v>0</v>
      </c>
      <c r="Q15" s="313"/>
      <c r="R15" s="229"/>
      <c r="S15" s="185">
        <v>39433183978</v>
      </c>
      <c r="T15" s="229"/>
      <c r="U15" s="230">
        <f t="shared" si="3"/>
        <v>39433183978</v>
      </c>
      <c r="V15" s="229"/>
      <c r="W15" s="232">
        <f t="shared" si="1"/>
        <v>2.1595925888799068E-2</v>
      </c>
      <c r="X15" s="229"/>
      <c r="Y15" s="229"/>
      <c r="Z15" s="244"/>
      <c r="AA15" s="245">
        <f t="shared" si="4"/>
        <v>0</v>
      </c>
      <c r="AB15" s="253">
        <f t="shared" si="5"/>
        <v>39433183978</v>
      </c>
      <c r="AC15" s="252"/>
      <c r="AD15" s="238"/>
      <c r="AE15" s="238"/>
      <c r="AF15" s="238"/>
    </row>
    <row r="16" spans="1:32" ht="21.75" customHeight="1">
      <c r="A16" s="312" t="s">
        <v>216</v>
      </c>
      <c r="B16" s="312"/>
      <c r="D16" s="185">
        <v>0</v>
      </c>
      <c r="E16" s="229"/>
      <c r="F16" s="185">
        <v>0</v>
      </c>
      <c r="G16" s="229"/>
      <c r="H16" s="185">
        <v>0</v>
      </c>
      <c r="I16" s="229"/>
      <c r="J16" s="230">
        <f t="shared" si="2"/>
        <v>0</v>
      </c>
      <c r="K16" s="229"/>
      <c r="L16" s="232">
        <f t="shared" si="0"/>
        <v>0</v>
      </c>
      <c r="M16" s="229"/>
      <c r="N16" s="185">
        <v>0</v>
      </c>
      <c r="O16" s="229"/>
      <c r="P16" s="313">
        <v>0</v>
      </c>
      <c r="Q16" s="313"/>
      <c r="R16" s="229"/>
      <c r="S16" s="185">
        <v>372551250</v>
      </c>
      <c r="T16" s="229"/>
      <c r="U16" s="230">
        <f t="shared" si="3"/>
        <v>372551250</v>
      </c>
      <c r="V16" s="229"/>
      <c r="W16" s="232">
        <f t="shared" si="1"/>
        <v>2.0403092961674449E-4</v>
      </c>
      <c r="X16" s="229"/>
      <c r="Y16" s="229"/>
      <c r="Z16" s="244"/>
      <c r="AA16" s="245">
        <f t="shared" si="4"/>
        <v>0</v>
      </c>
      <c r="AB16" s="253">
        <f t="shared" si="5"/>
        <v>372551250</v>
      </c>
      <c r="AC16" s="252"/>
      <c r="AD16" s="238"/>
      <c r="AE16" s="238"/>
      <c r="AF16" s="238"/>
    </row>
    <row r="17" spans="1:32" ht="21.75" customHeight="1">
      <c r="A17" s="312" t="s">
        <v>217</v>
      </c>
      <c r="B17" s="312"/>
      <c r="D17" s="185">
        <v>0</v>
      </c>
      <c r="E17" s="229"/>
      <c r="F17" s="185">
        <v>0</v>
      </c>
      <c r="G17" s="229"/>
      <c r="H17" s="185">
        <v>0</v>
      </c>
      <c r="I17" s="229"/>
      <c r="J17" s="230">
        <f t="shared" si="2"/>
        <v>0</v>
      </c>
      <c r="K17" s="229"/>
      <c r="L17" s="232">
        <f t="shared" si="0"/>
        <v>0</v>
      </c>
      <c r="M17" s="229"/>
      <c r="N17" s="185">
        <v>0</v>
      </c>
      <c r="O17" s="229"/>
      <c r="P17" s="313">
        <v>0</v>
      </c>
      <c r="Q17" s="313"/>
      <c r="R17" s="229"/>
      <c r="S17" s="185">
        <v>22856143641</v>
      </c>
      <c r="T17" s="229"/>
      <c r="U17" s="230">
        <f t="shared" si="3"/>
        <v>22856143641</v>
      </c>
      <c r="V17" s="229"/>
      <c r="W17" s="232">
        <f t="shared" si="1"/>
        <v>1.2517365690028077E-2</v>
      </c>
      <c r="X17" s="229"/>
      <c r="Y17" s="229"/>
      <c r="Z17" s="244"/>
      <c r="AA17" s="245">
        <f t="shared" si="4"/>
        <v>0</v>
      </c>
      <c r="AB17" s="253">
        <f t="shared" si="5"/>
        <v>22856143641</v>
      </c>
      <c r="AC17" s="252"/>
      <c r="AD17" s="238"/>
      <c r="AE17" s="238"/>
      <c r="AF17" s="238"/>
    </row>
    <row r="18" spans="1:32" ht="21.75" customHeight="1">
      <c r="A18" s="312" t="s">
        <v>53</v>
      </c>
      <c r="B18" s="312"/>
      <c r="D18" s="185">
        <v>0</v>
      </c>
      <c r="E18" s="229"/>
      <c r="F18" s="185">
        <v>-15487432616</v>
      </c>
      <c r="G18" s="229"/>
      <c r="H18" s="185">
        <v>0</v>
      </c>
      <c r="I18" s="229"/>
      <c r="J18" s="230">
        <f t="shared" si="2"/>
        <v>-15487432616</v>
      </c>
      <c r="K18" s="229"/>
      <c r="L18" s="232">
        <f t="shared" si="0"/>
        <v>8.3145095548270431E-2</v>
      </c>
      <c r="M18" s="229"/>
      <c r="N18" s="185">
        <v>0</v>
      </c>
      <c r="O18" s="229"/>
      <c r="P18" s="313">
        <v>182779584600</v>
      </c>
      <c r="Q18" s="313"/>
      <c r="R18" s="229"/>
      <c r="S18" s="185">
        <v>151038780007</v>
      </c>
      <c r="T18" s="229"/>
      <c r="U18" s="230">
        <f t="shared" si="3"/>
        <v>151038780007</v>
      </c>
      <c r="V18" s="229"/>
      <c r="W18" s="232">
        <f t="shared" si="1"/>
        <v>8.2717700431839028E-2</v>
      </c>
      <c r="X18" s="229"/>
      <c r="Y18" s="229"/>
      <c r="Z18" s="244"/>
      <c r="AA18" s="245">
        <f t="shared" si="4"/>
        <v>15487432616</v>
      </c>
      <c r="AB18" s="253">
        <f t="shared" si="5"/>
        <v>151038780007</v>
      </c>
      <c r="AC18" s="252"/>
      <c r="AD18" s="238"/>
      <c r="AE18" s="238"/>
      <c r="AF18" s="238"/>
    </row>
    <row r="19" spans="1:32" ht="21.75" customHeight="1">
      <c r="A19" s="312" t="s">
        <v>54</v>
      </c>
      <c r="B19" s="312"/>
      <c r="D19" s="185">
        <v>0</v>
      </c>
      <c r="E19" s="229"/>
      <c r="F19" s="185">
        <v>-17448070069</v>
      </c>
      <c r="G19" s="229"/>
      <c r="H19" s="185">
        <v>0</v>
      </c>
      <c r="I19" s="229"/>
      <c r="J19" s="230">
        <f t="shared" si="2"/>
        <v>-17448070069</v>
      </c>
      <c r="K19" s="229"/>
      <c r="L19" s="232">
        <f t="shared" si="0"/>
        <v>9.367088070628235E-2</v>
      </c>
      <c r="M19" s="229"/>
      <c r="N19" s="185">
        <v>0</v>
      </c>
      <c r="O19" s="229"/>
      <c r="P19" s="313">
        <v>100591223128</v>
      </c>
      <c r="Q19" s="313"/>
      <c r="R19" s="229"/>
      <c r="S19" s="185">
        <v>6371330045</v>
      </c>
      <c r="T19" s="229"/>
      <c r="U19" s="230">
        <f t="shared" si="3"/>
        <v>6371330045</v>
      </c>
      <c r="V19" s="229"/>
      <c r="W19" s="232">
        <f t="shared" si="1"/>
        <v>3.4893142674368811E-3</v>
      </c>
      <c r="X19" s="229"/>
      <c r="Y19" s="229"/>
      <c r="Z19" s="244"/>
      <c r="AA19" s="245">
        <f t="shared" si="4"/>
        <v>17448070069</v>
      </c>
      <c r="AB19" s="253">
        <f t="shared" si="5"/>
        <v>6371330045</v>
      </c>
      <c r="AC19" s="252"/>
      <c r="AD19" s="238"/>
      <c r="AE19" s="238"/>
      <c r="AF19" s="238"/>
    </row>
    <row r="20" spans="1:32" ht="21.75" customHeight="1">
      <c r="A20" s="312" t="s">
        <v>49</v>
      </c>
      <c r="B20" s="312"/>
      <c r="D20" s="185">
        <v>0</v>
      </c>
      <c r="E20" s="229"/>
      <c r="F20" s="185">
        <v>74094371210</v>
      </c>
      <c r="G20" s="229"/>
      <c r="H20" s="185">
        <v>0</v>
      </c>
      <c r="I20" s="229"/>
      <c r="J20" s="230">
        <f t="shared" si="2"/>
        <v>74094371210</v>
      </c>
      <c r="K20" s="229"/>
      <c r="L20" s="232">
        <f t="shared" si="0"/>
        <v>0.39777952399160049</v>
      </c>
      <c r="M20" s="229"/>
      <c r="N20" s="185">
        <v>0</v>
      </c>
      <c r="O20" s="229"/>
      <c r="P20" s="313">
        <v>377795581081</v>
      </c>
      <c r="Q20" s="313"/>
      <c r="R20" s="229"/>
      <c r="S20" s="185">
        <v>61252539035</v>
      </c>
      <c r="T20" s="229"/>
      <c r="U20" s="230">
        <f t="shared" si="3"/>
        <v>61252539035</v>
      </c>
      <c r="V20" s="229"/>
      <c r="W20" s="232">
        <f t="shared" si="1"/>
        <v>3.3545485300873312E-2</v>
      </c>
      <c r="X20" s="229"/>
      <c r="Y20" s="229"/>
      <c r="Z20" s="244"/>
      <c r="AA20" s="245">
        <f t="shared" si="4"/>
        <v>74094371210</v>
      </c>
      <c r="AB20" s="253">
        <f t="shared" si="5"/>
        <v>61252539035</v>
      </c>
      <c r="AC20" s="252"/>
      <c r="AD20" s="238"/>
      <c r="AE20" s="238"/>
      <c r="AF20" s="238"/>
    </row>
    <row r="21" spans="1:32" ht="21.75" customHeight="1">
      <c r="A21" s="312" t="s">
        <v>218</v>
      </c>
      <c r="B21" s="312"/>
      <c r="D21" s="185">
        <v>0</v>
      </c>
      <c r="E21" s="229"/>
      <c r="F21" s="185">
        <v>0</v>
      </c>
      <c r="G21" s="229"/>
      <c r="H21" s="185">
        <v>0</v>
      </c>
      <c r="I21" s="229"/>
      <c r="J21" s="230">
        <f t="shared" si="2"/>
        <v>0</v>
      </c>
      <c r="K21" s="229"/>
      <c r="L21" s="232">
        <f t="shared" si="0"/>
        <v>0</v>
      </c>
      <c r="M21" s="229"/>
      <c r="N21" s="185">
        <v>0</v>
      </c>
      <c r="O21" s="229"/>
      <c r="P21" s="313">
        <v>0</v>
      </c>
      <c r="Q21" s="313"/>
      <c r="R21" s="229"/>
      <c r="S21" s="185">
        <v>25729788745</v>
      </c>
      <c r="T21" s="229"/>
      <c r="U21" s="230">
        <f t="shared" si="3"/>
        <v>25729788745</v>
      </c>
      <c r="V21" s="229"/>
      <c r="W21" s="232">
        <f t="shared" si="1"/>
        <v>1.4091142403856649E-2</v>
      </c>
      <c r="X21" s="229"/>
      <c r="Y21" s="229"/>
      <c r="Z21" s="244"/>
      <c r="AA21" s="245">
        <f t="shared" si="4"/>
        <v>0</v>
      </c>
      <c r="AB21" s="253">
        <f t="shared" si="5"/>
        <v>25729788745</v>
      </c>
      <c r="AC21" s="252"/>
      <c r="AD21" s="238"/>
      <c r="AE21" s="238"/>
      <c r="AF21" s="238"/>
    </row>
    <row r="22" spans="1:32" ht="21.75" customHeight="1">
      <c r="A22" s="312" t="s">
        <v>52</v>
      </c>
      <c r="B22" s="312"/>
      <c r="D22" s="185">
        <v>0</v>
      </c>
      <c r="E22" s="229"/>
      <c r="F22" s="185">
        <v>-46496615150</v>
      </c>
      <c r="G22" s="229"/>
      <c r="H22" s="185">
        <v>0</v>
      </c>
      <c r="I22" s="229"/>
      <c r="J22" s="230">
        <f t="shared" si="2"/>
        <v>-46496615150</v>
      </c>
      <c r="K22" s="229"/>
      <c r="L22" s="232">
        <f t="shared" si="0"/>
        <v>0.24961952088327385</v>
      </c>
      <c r="M22" s="229"/>
      <c r="N22" s="185">
        <v>0</v>
      </c>
      <c r="O22" s="229"/>
      <c r="P22" s="313">
        <v>160783721843</v>
      </c>
      <c r="Q22" s="313"/>
      <c r="R22" s="229"/>
      <c r="S22" s="185">
        <v>4870985159</v>
      </c>
      <c r="T22" s="229"/>
      <c r="U22" s="230">
        <f t="shared" si="3"/>
        <v>4870985159</v>
      </c>
      <c r="V22" s="229"/>
      <c r="W22" s="232">
        <f t="shared" si="1"/>
        <v>2.6676373522841108E-3</v>
      </c>
      <c r="X22" s="229"/>
      <c r="Y22" s="229"/>
      <c r="Z22" s="244"/>
      <c r="AA22" s="245">
        <f t="shared" si="4"/>
        <v>46496615150</v>
      </c>
      <c r="AB22" s="253">
        <f t="shared" si="5"/>
        <v>4870985159</v>
      </c>
      <c r="AC22" s="252"/>
      <c r="AD22" s="238"/>
      <c r="AE22" s="238"/>
      <c r="AF22" s="238"/>
    </row>
    <row r="23" spans="1:32" ht="21.75" customHeight="1">
      <c r="A23" s="312" t="s">
        <v>219</v>
      </c>
      <c r="B23" s="312"/>
      <c r="D23" s="185">
        <v>0</v>
      </c>
      <c r="E23" s="229"/>
      <c r="F23" s="185">
        <v>0</v>
      </c>
      <c r="G23" s="229"/>
      <c r="H23" s="185">
        <v>0</v>
      </c>
      <c r="I23" s="229"/>
      <c r="J23" s="230">
        <f t="shared" si="2"/>
        <v>0</v>
      </c>
      <c r="K23" s="229"/>
      <c r="L23" s="232">
        <f t="shared" si="0"/>
        <v>0</v>
      </c>
      <c r="M23" s="229"/>
      <c r="N23" s="185">
        <v>0</v>
      </c>
      <c r="O23" s="229"/>
      <c r="P23" s="313">
        <v>0</v>
      </c>
      <c r="Q23" s="313"/>
      <c r="R23" s="229"/>
      <c r="S23" s="185">
        <v>16376983019</v>
      </c>
      <c r="T23" s="229"/>
      <c r="U23" s="230">
        <f t="shared" si="3"/>
        <v>16376983019</v>
      </c>
      <c r="V23" s="229"/>
      <c r="W23" s="232">
        <f t="shared" si="1"/>
        <v>8.9689970700251535E-3</v>
      </c>
      <c r="X23" s="229"/>
      <c r="Y23" s="229"/>
      <c r="Z23" s="244"/>
      <c r="AA23" s="245">
        <f t="shared" si="4"/>
        <v>0</v>
      </c>
      <c r="AB23" s="253">
        <f t="shared" si="5"/>
        <v>16376983019</v>
      </c>
      <c r="AC23" s="252"/>
      <c r="AD23" s="238"/>
      <c r="AE23" s="238"/>
      <c r="AF23" s="238"/>
    </row>
    <row r="24" spans="1:32" ht="21.75" customHeight="1">
      <c r="A24" s="312" t="s">
        <v>220</v>
      </c>
      <c r="B24" s="312"/>
      <c r="D24" s="185">
        <v>0</v>
      </c>
      <c r="E24" s="229"/>
      <c r="F24" s="185">
        <v>0</v>
      </c>
      <c r="G24" s="229"/>
      <c r="H24" s="185">
        <v>0</v>
      </c>
      <c r="I24" s="229"/>
      <c r="J24" s="230">
        <f t="shared" si="2"/>
        <v>0</v>
      </c>
      <c r="K24" s="229"/>
      <c r="L24" s="232">
        <f t="shared" si="0"/>
        <v>0</v>
      </c>
      <c r="M24" s="229"/>
      <c r="N24" s="185">
        <v>0</v>
      </c>
      <c r="O24" s="229"/>
      <c r="P24" s="313">
        <v>0</v>
      </c>
      <c r="Q24" s="313"/>
      <c r="R24" s="229"/>
      <c r="S24" s="185">
        <v>72388977305</v>
      </c>
      <c r="T24" s="229"/>
      <c r="U24" s="230">
        <f t="shared" si="3"/>
        <v>72388977305</v>
      </c>
      <c r="V24" s="229"/>
      <c r="W24" s="232">
        <f t="shared" si="1"/>
        <v>3.9644452497594809E-2</v>
      </c>
      <c r="X24" s="229"/>
      <c r="Y24" s="229"/>
      <c r="Z24" s="244"/>
      <c r="AA24" s="245">
        <f t="shared" si="4"/>
        <v>0</v>
      </c>
      <c r="AB24" s="253">
        <f t="shared" si="5"/>
        <v>72388977305</v>
      </c>
      <c r="AC24" s="252"/>
      <c r="AD24" s="238"/>
      <c r="AE24" s="238"/>
      <c r="AF24" s="238"/>
    </row>
    <row r="25" spans="1:32" ht="21.75" customHeight="1">
      <c r="A25" s="312" t="s">
        <v>221</v>
      </c>
      <c r="B25" s="312"/>
      <c r="D25" s="185">
        <v>0</v>
      </c>
      <c r="E25" s="229"/>
      <c r="F25" s="185">
        <v>0</v>
      </c>
      <c r="G25" s="229"/>
      <c r="H25" s="185">
        <v>0</v>
      </c>
      <c r="I25" s="229"/>
      <c r="J25" s="230">
        <f t="shared" si="2"/>
        <v>0</v>
      </c>
      <c r="K25" s="229"/>
      <c r="L25" s="232">
        <f t="shared" si="0"/>
        <v>0</v>
      </c>
      <c r="M25" s="229"/>
      <c r="N25" s="185">
        <v>0</v>
      </c>
      <c r="O25" s="229"/>
      <c r="P25" s="313">
        <v>0</v>
      </c>
      <c r="Q25" s="313"/>
      <c r="R25" s="229"/>
      <c r="S25" s="185">
        <v>145931626631</v>
      </c>
      <c r="T25" s="229"/>
      <c r="U25" s="230">
        <f t="shared" si="3"/>
        <v>145931626631</v>
      </c>
      <c r="V25" s="229"/>
      <c r="W25" s="232">
        <f t="shared" si="1"/>
        <v>7.9920723503159888E-2</v>
      </c>
      <c r="X25" s="229"/>
      <c r="Y25" s="229"/>
      <c r="Z25" s="244"/>
      <c r="AA25" s="245">
        <f t="shared" si="4"/>
        <v>0</v>
      </c>
      <c r="AB25" s="253">
        <f t="shared" si="5"/>
        <v>145931626631</v>
      </c>
      <c r="AC25" s="252"/>
      <c r="AD25" s="238"/>
      <c r="AE25" s="238"/>
      <c r="AF25" s="238"/>
    </row>
    <row r="26" spans="1:32" ht="21.75" customHeight="1">
      <c r="A26" s="312" t="s">
        <v>51</v>
      </c>
      <c r="B26" s="312"/>
      <c r="D26" s="185">
        <v>0</v>
      </c>
      <c r="E26" s="229"/>
      <c r="F26" s="185">
        <v>-14238942369</v>
      </c>
      <c r="G26" s="229"/>
      <c r="H26" s="185">
        <v>0</v>
      </c>
      <c r="I26" s="229"/>
      <c r="J26" s="230">
        <f t="shared" si="2"/>
        <v>-14238942369</v>
      </c>
      <c r="K26" s="229"/>
      <c r="L26" s="232">
        <f t="shared" si="0"/>
        <v>7.6442510074506531E-2</v>
      </c>
      <c r="M26" s="229"/>
      <c r="N26" s="185">
        <v>0</v>
      </c>
      <c r="O26" s="229"/>
      <c r="P26" s="313">
        <v>-20014995376</v>
      </c>
      <c r="Q26" s="313"/>
      <c r="R26" s="229"/>
      <c r="S26" s="185">
        <v>15262116518</v>
      </c>
      <c r="T26" s="229"/>
      <c r="U26" s="230">
        <f t="shared" si="3"/>
        <v>15262116518</v>
      </c>
      <c r="V26" s="229"/>
      <c r="W26" s="232">
        <f t="shared" si="1"/>
        <v>8.3584307423115907E-3</v>
      </c>
      <c r="X26" s="229"/>
      <c r="Y26" s="229"/>
      <c r="Z26" s="244"/>
      <c r="AA26" s="245">
        <f t="shared" si="4"/>
        <v>14238942369</v>
      </c>
      <c r="AB26" s="253">
        <f t="shared" si="5"/>
        <v>15262116518</v>
      </c>
      <c r="AC26" s="252"/>
      <c r="AD26" s="238"/>
      <c r="AE26" s="238"/>
      <c r="AF26" s="238"/>
    </row>
    <row r="27" spans="1:32" ht="21.75" customHeight="1">
      <c r="A27" s="312" t="s">
        <v>222</v>
      </c>
      <c r="B27" s="312"/>
      <c r="D27" s="185">
        <v>0</v>
      </c>
      <c r="E27" s="229"/>
      <c r="F27" s="185">
        <v>0</v>
      </c>
      <c r="G27" s="229"/>
      <c r="H27" s="185">
        <v>0</v>
      </c>
      <c r="I27" s="229"/>
      <c r="J27" s="230">
        <f t="shared" si="2"/>
        <v>0</v>
      </c>
      <c r="K27" s="229"/>
      <c r="L27" s="232">
        <f t="shared" si="0"/>
        <v>0</v>
      </c>
      <c r="M27" s="229"/>
      <c r="N27" s="185">
        <v>0</v>
      </c>
      <c r="O27" s="229"/>
      <c r="P27" s="313">
        <v>0</v>
      </c>
      <c r="Q27" s="313"/>
      <c r="R27" s="229"/>
      <c r="S27" s="185">
        <v>168327111307</v>
      </c>
      <c r="T27" s="229"/>
      <c r="U27" s="230">
        <f t="shared" si="3"/>
        <v>168327111307</v>
      </c>
      <c r="V27" s="229"/>
      <c r="W27" s="232">
        <f t="shared" si="1"/>
        <v>9.2185805307775592E-2</v>
      </c>
      <c r="X27" s="229"/>
      <c r="Y27" s="229"/>
      <c r="Z27" s="244"/>
      <c r="AA27" s="245">
        <f t="shared" si="4"/>
        <v>0</v>
      </c>
      <c r="AB27" s="253">
        <f t="shared" si="5"/>
        <v>168327111307</v>
      </c>
      <c r="AC27" s="252"/>
      <c r="AD27" s="238"/>
      <c r="AE27" s="238"/>
      <c r="AF27" s="238"/>
    </row>
    <row r="28" spans="1:32" ht="21.75" customHeight="1">
      <c r="A28" s="312" t="s">
        <v>50</v>
      </c>
      <c r="B28" s="312"/>
      <c r="D28" s="185">
        <v>0</v>
      </c>
      <c r="E28" s="229"/>
      <c r="F28" s="185">
        <v>-187092575</v>
      </c>
      <c r="G28" s="229"/>
      <c r="H28" s="185">
        <v>0</v>
      </c>
      <c r="I28" s="229"/>
      <c r="J28" s="230">
        <f t="shared" si="2"/>
        <v>-187092575</v>
      </c>
      <c r="K28" s="229"/>
      <c r="L28" s="232">
        <f t="shared" si="0"/>
        <v>1.0044163167932877E-3</v>
      </c>
      <c r="M28" s="229"/>
      <c r="N28" s="185">
        <v>0</v>
      </c>
      <c r="O28" s="229"/>
      <c r="P28" s="313">
        <v>1604083965</v>
      </c>
      <c r="Q28" s="313"/>
      <c r="R28" s="229"/>
      <c r="S28" s="185">
        <v>-155429360</v>
      </c>
      <c r="T28" s="229"/>
      <c r="U28" s="230">
        <f t="shared" si="3"/>
        <v>-155429360</v>
      </c>
      <c r="V28" s="229"/>
      <c r="W28" s="232">
        <f t="shared" si="1"/>
        <v>8.5122239720134181E-5</v>
      </c>
      <c r="X28" s="229"/>
      <c r="Y28" s="229"/>
      <c r="Z28" s="244"/>
      <c r="AA28" s="245">
        <f t="shared" si="4"/>
        <v>187092575</v>
      </c>
      <c r="AB28" s="253">
        <f t="shared" si="5"/>
        <v>155429360</v>
      </c>
      <c r="AC28" s="252"/>
      <c r="AD28" s="238"/>
      <c r="AE28" s="238"/>
      <c r="AF28" s="238"/>
    </row>
    <row r="29" spans="1:32" ht="21.75" customHeight="1">
      <c r="A29" s="312" t="s">
        <v>223</v>
      </c>
      <c r="B29" s="312"/>
      <c r="D29" s="185">
        <v>0</v>
      </c>
      <c r="E29" s="229"/>
      <c r="F29" s="185">
        <v>0</v>
      </c>
      <c r="G29" s="229"/>
      <c r="H29" s="185">
        <v>0</v>
      </c>
      <c r="I29" s="229"/>
      <c r="J29" s="230">
        <f t="shared" si="2"/>
        <v>0</v>
      </c>
      <c r="K29" s="229"/>
      <c r="L29" s="232">
        <f t="shared" si="0"/>
        <v>0</v>
      </c>
      <c r="M29" s="229"/>
      <c r="N29" s="185">
        <v>0</v>
      </c>
      <c r="O29" s="229"/>
      <c r="P29" s="313">
        <v>0</v>
      </c>
      <c r="Q29" s="313"/>
      <c r="R29" s="229"/>
      <c r="S29" s="185">
        <v>286743240222</v>
      </c>
      <c r="T29" s="229"/>
      <c r="U29" s="230">
        <f t="shared" si="3"/>
        <v>286743240222</v>
      </c>
      <c r="V29" s="229"/>
      <c r="W29" s="232">
        <f t="shared" si="1"/>
        <v>0.15703742737089765</v>
      </c>
      <c r="X29" s="229"/>
      <c r="Y29" s="229"/>
      <c r="Z29" s="244"/>
      <c r="AA29" s="245">
        <f t="shared" si="4"/>
        <v>0</v>
      </c>
      <c r="AB29" s="253">
        <f t="shared" si="5"/>
        <v>286743240222</v>
      </c>
      <c r="AC29" s="252"/>
      <c r="AD29" s="238"/>
      <c r="AE29" s="238"/>
      <c r="AF29" s="238"/>
    </row>
    <row r="30" spans="1:32" ht="21.75" customHeight="1">
      <c r="A30" s="312" t="s">
        <v>224</v>
      </c>
      <c r="B30" s="312"/>
      <c r="D30" s="185">
        <v>0</v>
      </c>
      <c r="E30" s="229"/>
      <c r="F30" s="185">
        <v>0</v>
      </c>
      <c r="G30" s="229"/>
      <c r="H30" s="185">
        <v>0</v>
      </c>
      <c r="I30" s="229"/>
      <c r="J30" s="230">
        <f t="shared" si="2"/>
        <v>0</v>
      </c>
      <c r="K30" s="229"/>
      <c r="L30" s="232">
        <f t="shared" si="0"/>
        <v>0</v>
      </c>
      <c r="M30" s="229"/>
      <c r="N30" s="185">
        <v>0</v>
      </c>
      <c r="O30" s="229"/>
      <c r="P30" s="313">
        <v>0</v>
      </c>
      <c r="Q30" s="313"/>
      <c r="R30" s="229"/>
      <c r="S30" s="185">
        <v>28731628065</v>
      </c>
      <c r="T30" s="229"/>
      <c r="U30" s="230">
        <f t="shared" si="3"/>
        <v>28731628065</v>
      </c>
      <c r="V30" s="229"/>
      <c r="W30" s="232">
        <f t="shared" si="1"/>
        <v>1.5735125794114221E-2</v>
      </c>
      <c r="X30" s="229"/>
      <c r="Y30" s="229"/>
      <c r="Z30" s="244"/>
      <c r="AA30" s="245">
        <f t="shared" si="4"/>
        <v>0</v>
      </c>
      <c r="AB30" s="253">
        <f t="shared" si="5"/>
        <v>28731628065</v>
      </c>
      <c r="AC30" s="252"/>
      <c r="AD30" s="238"/>
      <c r="AE30" s="238"/>
      <c r="AF30" s="238"/>
    </row>
    <row r="31" spans="1:32" ht="21.75" customHeight="1">
      <c r="A31" s="312" t="s">
        <v>48</v>
      </c>
      <c r="B31" s="312"/>
      <c r="D31" s="185">
        <v>0</v>
      </c>
      <c r="E31" s="229"/>
      <c r="F31" s="185">
        <v>-3498933899</v>
      </c>
      <c r="G31" s="229"/>
      <c r="H31" s="185">
        <v>0</v>
      </c>
      <c r="I31" s="229"/>
      <c r="J31" s="230">
        <f t="shared" si="2"/>
        <v>-3498933899</v>
      </c>
      <c r="K31" s="229"/>
      <c r="L31" s="232">
        <f t="shared" si="0"/>
        <v>1.8784210434522892E-2</v>
      </c>
      <c r="M31" s="229"/>
      <c r="N31" s="185">
        <v>0</v>
      </c>
      <c r="O31" s="229"/>
      <c r="P31" s="313">
        <v>31722257899</v>
      </c>
      <c r="Q31" s="313"/>
      <c r="R31" s="229"/>
      <c r="S31" s="185">
        <v>0</v>
      </c>
      <c r="T31" s="229"/>
      <c r="U31" s="230">
        <f t="shared" si="3"/>
        <v>0</v>
      </c>
      <c r="V31" s="229"/>
      <c r="W31" s="232">
        <f t="shared" si="1"/>
        <v>0</v>
      </c>
      <c r="X31" s="229"/>
      <c r="Y31" s="229"/>
      <c r="Z31" s="244"/>
      <c r="AA31" s="245">
        <f t="shared" si="4"/>
        <v>3498933899</v>
      </c>
      <c r="AB31" s="253">
        <f t="shared" si="5"/>
        <v>0</v>
      </c>
      <c r="AC31" s="252"/>
      <c r="AD31" s="238"/>
      <c r="AE31" s="238"/>
      <c r="AF31" s="238"/>
    </row>
    <row r="32" spans="1:32" ht="21.75" customHeight="1">
      <c r="A32" s="314" t="s">
        <v>56</v>
      </c>
      <c r="B32" s="314"/>
      <c r="D32" s="186">
        <v>0</v>
      </c>
      <c r="E32" s="229"/>
      <c r="F32" s="186">
        <v>-9081501836</v>
      </c>
      <c r="G32" s="229"/>
      <c r="H32" s="186">
        <v>0</v>
      </c>
      <c r="I32" s="229"/>
      <c r="J32" s="230">
        <f t="shared" si="2"/>
        <v>-9081501836</v>
      </c>
      <c r="K32" s="229"/>
      <c r="L32" s="232">
        <f t="shared" si="0"/>
        <v>4.8754519654596658E-2</v>
      </c>
      <c r="M32" s="229"/>
      <c r="N32" s="186">
        <v>0</v>
      </c>
      <c r="O32" s="229"/>
      <c r="P32" s="313">
        <v>-9081501836</v>
      </c>
      <c r="Q32" s="315"/>
      <c r="R32" s="229"/>
      <c r="S32" s="186">
        <v>0</v>
      </c>
      <c r="T32" s="229"/>
      <c r="U32" s="230">
        <f t="shared" si="3"/>
        <v>0</v>
      </c>
      <c r="V32" s="229"/>
      <c r="W32" s="232">
        <f t="shared" si="1"/>
        <v>0</v>
      </c>
      <c r="X32" s="229"/>
      <c r="Y32" s="229"/>
      <c r="Z32" s="244"/>
      <c r="AA32" s="245">
        <f t="shared" si="4"/>
        <v>9081501836</v>
      </c>
      <c r="AB32" s="253">
        <f t="shared" si="5"/>
        <v>0</v>
      </c>
      <c r="AC32" s="252"/>
      <c r="AD32" s="238"/>
      <c r="AE32" s="238"/>
      <c r="AF32" s="238"/>
    </row>
    <row r="33" spans="1:32" ht="21.75" customHeight="1">
      <c r="A33" s="306" t="s">
        <v>23</v>
      </c>
      <c r="B33" s="306"/>
      <c r="D33" s="187">
        <f>SUM(D10:D32)</f>
        <v>0</v>
      </c>
      <c r="E33" s="229"/>
      <c r="F33" s="187">
        <f>SUM(F10:F32)</f>
        <v>-51037009116</v>
      </c>
      <c r="G33" s="229"/>
      <c r="H33" s="187">
        <f>SUM(H10:H32)</f>
        <v>12955803635</v>
      </c>
      <c r="I33" s="229"/>
      <c r="J33" s="187">
        <f>SUM(J10:J32)</f>
        <v>-38081205481</v>
      </c>
      <c r="K33" s="229"/>
      <c r="L33" s="235">
        <f>SUM(L10:L32)</f>
        <v>1.0000000000000002</v>
      </c>
      <c r="M33" s="229"/>
      <c r="N33" s="187">
        <f>SUM(N10:N32)</f>
        <v>0</v>
      </c>
      <c r="O33" s="229"/>
      <c r="P33" s="229"/>
      <c r="Q33" s="187">
        <f>SUM(P10:Q32)</f>
        <v>818648123497</v>
      </c>
      <c r="R33" s="229"/>
      <c r="S33" s="187">
        <f>SUM(S10:S32)</f>
        <v>1825643915391</v>
      </c>
      <c r="T33" s="229"/>
      <c r="U33" s="187">
        <f>SUM(U10:U32)</f>
        <v>1825643915391</v>
      </c>
      <c r="V33" s="229"/>
      <c r="W33" s="235">
        <f>SUM(W10:W32)</f>
        <v>1.0000000000000002</v>
      </c>
      <c r="X33" s="229"/>
      <c r="Y33" s="229"/>
      <c r="Z33" s="244"/>
      <c r="AA33" s="245">
        <f>SUM(AA10:AA32)</f>
        <v>186269947901</v>
      </c>
      <c r="AB33" s="253">
        <f>SUM(AB10:AB32)</f>
        <v>1825954774111</v>
      </c>
      <c r="AC33" s="252"/>
      <c r="AD33" s="238"/>
      <c r="AE33" s="238"/>
      <c r="AF33" s="238"/>
    </row>
    <row r="34" spans="1:32"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44"/>
      <c r="AA34" s="243"/>
      <c r="AB34" s="252"/>
      <c r="AC34" s="252"/>
      <c r="AD34" s="238"/>
      <c r="AE34" s="238"/>
      <c r="AF34" s="238"/>
    </row>
    <row r="35" spans="1:32"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29"/>
      <c r="Y35" s="229"/>
      <c r="Z35" s="244"/>
      <c r="AA35" s="243"/>
      <c r="AB35" s="252"/>
      <c r="AC35" s="252"/>
      <c r="AD35" s="238"/>
      <c r="AE35" s="238"/>
      <c r="AF35" s="238"/>
    </row>
    <row r="36" spans="1:32"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29"/>
      <c r="Y36" s="229"/>
      <c r="Z36" s="244"/>
      <c r="AA36" s="243"/>
      <c r="AB36" s="252"/>
      <c r="AC36" s="252"/>
      <c r="AD36" s="238"/>
      <c r="AE36" s="238"/>
      <c r="AF36" s="238"/>
    </row>
    <row r="37" spans="1:32">
      <c r="D37" s="244"/>
      <c r="E37" s="244"/>
      <c r="F37" s="244"/>
      <c r="G37" s="244"/>
      <c r="H37" s="244" t="s">
        <v>316</v>
      </c>
      <c r="I37" s="244"/>
      <c r="J37" s="244"/>
      <c r="K37" s="244"/>
      <c r="L37" s="244"/>
      <c r="M37" s="244"/>
      <c r="N37" s="244"/>
      <c r="O37" s="244"/>
      <c r="P37" s="244"/>
      <c r="Q37" s="244" t="s">
        <v>315</v>
      </c>
      <c r="R37" s="244"/>
      <c r="S37" s="244" t="s">
        <v>316</v>
      </c>
      <c r="T37" s="244"/>
      <c r="U37" s="244"/>
      <c r="V37" s="244"/>
      <c r="W37" s="244"/>
      <c r="X37" s="229"/>
      <c r="Y37" s="229"/>
      <c r="Z37" s="244"/>
      <c r="AA37" s="243"/>
      <c r="AB37" s="252"/>
      <c r="AC37" s="252"/>
      <c r="AD37" s="238"/>
      <c r="AE37" s="238"/>
      <c r="AF37" s="238"/>
    </row>
    <row r="38" spans="1:32">
      <c r="D38" s="244"/>
      <c r="E38" s="244"/>
      <c r="F38" s="244" t="s">
        <v>315</v>
      </c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29"/>
      <c r="Y38" s="229"/>
      <c r="Z38" s="244"/>
      <c r="AA38" s="243"/>
      <c r="AB38" s="252"/>
      <c r="AC38" s="252"/>
      <c r="AD38" s="238"/>
      <c r="AE38" s="238"/>
      <c r="AF38" s="238"/>
    </row>
    <row r="39" spans="1:32"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29"/>
      <c r="Y39" s="229"/>
      <c r="Z39" s="244"/>
      <c r="AA39" s="243"/>
      <c r="AB39" s="252"/>
      <c r="AC39" s="252"/>
      <c r="AD39" s="238"/>
      <c r="AE39" s="238"/>
      <c r="AF39" s="238"/>
    </row>
    <row r="40" spans="1:32"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29"/>
      <c r="Y40" s="229"/>
      <c r="Z40" s="244"/>
      <c r="AA40" s="243"/>
      <c r="AB40" s="252"/>
      <c r="AC40" s="252"/>
      <c r="AD40" s="238"/>
      <c r="AE40" s="238"/>
      <c r="AF40" s="238"/>
    </row>
    <row r="41" spans="1:32"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29"/>
      <c r="Y41" s="229"/>
      <c r="Z41" s="229"/>
      <c r="AA41" s="233"/>
    </row>
    <row r="42" spans="1:32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33"/>
      <c r="Y42" s="233"/>
      <c r="Z42" s="233"/>
      <c r="AA42" s="233"/>
    </row>
  </sheetData>
  <mergeCells count="57">
    <mergeCell ref="A1:W1"/>
    <mergeCell ref="A2:W2"/>
    <mergeCell ref="A3:W3"/>
    <mergeCell ref="B5:W5"/>
    <mergeCell ref="D7:L7"/>
    <mergeCell ref="N7:W7"/>
    <mergeCell ref="J8:L8"/>
    <mergeCell ref="U8:W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32:B32"/>
    <mergeCell ref="P32:Q32"/>
    <mergeCell ref="A33:B33"/>
    <mergeCell ref="A29:B29"/>
    <mergeCell ref="P29:Q29"/>
    <mergeCell ref="A30:B30"/>
    <mergeCell ref="P30:Q30"/>
    <mergeCell ref="A31:B31"/>
    <mergeCell ref="P31:Q31"/>
  </mergeCells>
  <pageMargins left="0.39" right="0.39" top="0.39" bottom="0.39" header="0" footer="0"/>
  <pageSetup paperSize="9"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rightToLeft="1" view="pageBreakPreview" zoomScale="70" zoomScaleNormal="70" zoomScaleSheetLayoutView="70" workbookViewId="0">
      <selection activeCell="A8" sqref="A8:B8"/>
    </sheetView>
  </sheetViews>
  <sheetFormatPr defaultRowHeight="12.75"/>
  <cols>
    <col min="1" max="1" width="5.140625" style="36" customWidth="1"/>
    <col min="2" max="2" width="34" style="36" customWidth="1"/>
    <col min="3" max="3" width="1.28515625" style="36" customWidth="1"/>
    <col min="4" max="4" width="17.140625" style="36" bestFit="1" customWidth="1"/>
    <col min="5" max="5" width="1.28515625" style="36" customWidth="1"/>
    <col min="6" max="6" width="17.7109375" style="36" bestFit="1" customWidth="1"/>
    <col min="7" max="7" width="1.28515625" style="36" customWidth="1"/>
    <col min="8" max="8" width="19.28515625" style="36" bestFit="1" customWidth="1"/>
    <col min="9" max="9" width="1.28515625" style="36" customWidth="1"/>
    <col min="10" max="10" width="19.42578125" style="36" customWidth="1"/>
    <col min="11" max="11" width="1.28515625" style="36" customWidth="1"/>
    <col min="12" max="12" width="18.5703125" style="36" bestFit="1" customWidth="1"/>
    <col min="13" max="13" width="1.28515625" style="36" customWidth="1"/>
    <col min="14" max="14" width="19" style="36" bestFit="1" customWidth="1"/>
    <col min="15" max="15" width="1.28515625" style="36" customWidth="1"/>
    <col min="16" max="16" width="19.7109375" style="36" bestFit="1" customWidth="1"/>
    <col min="17" max="17" width="1.28515625" style="36" customWidth="1"/>
    <col min="18" max="18" width="19.42578125" style="36" customWidth="1"/>
    <col min="19" max="19" width="0.28515625" style="36" customWidth="1"/>
    <col min="20" max="20" width="9.140625" style="36"/>
    <col min="21" max="21" width="20.140625" style="36" bestFit="1" customWidth="1"/>
    <col min="22" max="22" width="15.28515625" style="36" bestFit="1" customWidth="1"/>
    <col min="23" max="16384" width="9.140625" style="36"/>
  </cols>
  <sheetData>
    <row r="1" spans="1:24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24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24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24" ht="14.45" customHeight="1"/>
    <row r="5" spans="1:24" ht="27" customHeight="1">
      <c r="A5" s="1" t="s">
        <v>225</v>
      </c>
      <c r="B5" s="284" t="s">
        <v>226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24" ht="19.5" customHeight="1">
      <c r="D6" s="285" t="s">
        <v>187</v>
      </c>
      <c r="E6" s="285"/>
      <c r="F6" s="285"/>
      <c r="G6" s="285"/>
      <c r="H6" s="285"/>
      <c r="I6" s="285"/>
      <c r="J6" s="285"/>
      <c r="K6" s="39"/>
      <c r="L6" s="285" t="s">
        <v>188</v>
      </c>
      <c r="M6" s="285"/>
      <c r="N6" s="285"/>
      <c r="O6" s="285"/>
      <c r="P6" s="285"/>
      <c r="Q6" s="285"/>
      <c r="R6" s="285"/>
      <c r="S6" s="39"/>
      <c r="T6" s="39"/>
    </row>
    <row r="7" spans="1:24" ht="19.5" customHeight="1">
      <c r="D7" s="249"/>
      <c r="E7" s="249"/>
      <c r="F7" s="249"/>
      <c r="G7" s="249"/>
      <c r="H7" s="249"/>
      <c r="I7" s="249"/>
      <c r="J7" s="249"/>
      <c r="K7" s="229"/>
      <c r="L7" s="249"/>
      <c r="M7" s="249"/>
      <c r="N7" s="249"/>
      <c r="O7" s="249"/>
      <c r="P7" s="249"/>
      <c r="Q7" s="249"/>
      <c r="R7" s="249"/>
      <c r="S7" s="229"/>
      <c r="T7" s="229"/>
      <c r="U7" s="240"/>
      <c r="V7" s="240"/>
      <c r="W7" s="240"/>
      <c r="X7" s="238"/>
    </row>
    <row r="8" spans="1:24" ht="19.5" customHeight="1">
      <c r="A8" s="285" t="s">
        <v>227</v>
      </c>
      <c r="B8" s="285"/>
      <c r="D8" s="250" t="s">
        <v>228</v>
      </c>
      <c r="E8" s="229"/>
      <c r="F8" s="250" t="s">
        <v>191</v>
      </c>
      <c r="G8" s="229"/>
      <c r="H8" s="250" t="s">
        <v>192</v>
      </c>
      <c r="I8" s="229"/>
      <c r="J8" s="250" t="s">
        <v>23</v>
      </c>
      <c r="K8" s="229"/>
      <c r="L8" s="250" t="s">
        <v>228</v>
      </c>
      <c r="M8" s="229"/>
      <c r="N8" s="250" t="s">
        <v>191</v>
      </c>
      <c r="O8" s="229"/>
      <c r="P8" s="250" t="s">
        <v>192</v>
      </c>
      <c r="Q8" s="229"/>
      <c r="R8" s="250" t="s">
        <v>23</v>
      </c>
      <c r="S8" s="229"/>
      <c r="T8" s="229"/>
      <c r="U8" s="240"/>
      <c r="V8" s="240"/>
      <c r="W8" s="240"/>
      <c r="X8" s="238"/>
    </row>
    <row r="9" spans="1:24" ht="21.75" customHeight="1">
      <c r="A9" s="288" t="s">
        <v>63</v>
      </c>
      <c r="B9" s="288"/>
      <c r="D9" s="184">
        <v>0</v>
      </c>
      <c r="E9" s="229"/>
      <c r="F9" s="184">
        <v>589472007372</v>
      </c>
      <c r="G9" s="229"/>
      <c r="H9" s="184">
        <v>2289896</v>
      </c>
      <c r="I9" s="229"/>
      <c r="J9" s="230">
        <f>D9+F9+H9</f>
        <v>589474297268</v>
      </c>
      <c r="K9" s="229"/>
      <c r="L9" s="184">
        <v>0</v>
      </c>
      <c r="M9" s="229"/>
      <c r="N9" s="184">
        <v>2508793036962</v>
      </c>
      <c r="O9" s="229"/>
      <c r="P9" s="184">
        <v>16822703736</v>
      </c>
      <c r="Q9" s="229"/>
      <c r="R9" s="230">
        <f>L9+N9+P9</f>
        <v>2525615740698</v>
      </c>
      <c r="S9" s="229"/>
      <c r="T9" s="229"/>
      <c r="U9" s="240"/>
      <c r="V9" s="240"/>
      <c r="W9" s="240"/>
      <c r="X9" s="238"/>
    </row>
    <row r="10" spans="1:24" ht="21.75" customHeight="1">
      <c r="A10" s="312" t="s">
        <v>91</v>
      </c>
      <c r="B10" s="312"/>
      <c r="D10" s="185">
        <v>168735292086</v>
      </c>
      <c r="E10" s="229"/>
      <c r="F10" s="185">
        <v>327530933425</v>
      </c>
      <c r="G10" s="229"/>
      <c r="H10" s="185">
        <v>-1099534852004</v>
      </c>
      <c r="I10" s="229"/>
      <c r="J10" s="230">
        <f t="shared" ref="J10:J25" si="0">D10+F10+H10</f>
        <v>-603268626493</v>
      </c>
      <c r="K10" s="229"/>
      <c r="L10" s="185">
        <v>345148255886</v>
      </c>
      <c r="M10" s="229"/>
      <c r="N10" s="185">
        <v>-325173871073</v>
      </c>
      <c r="O10" s="229"/>
      <c r="P10" s="185">
        <v>-1149102947056</v>
      </c>
      <c r="Q10" s="229"/>
      <c r="R10" s="230">
        <f t="shared" ref="R10:R25" si="1">L10+N10+P10</f>
        <v>-1129128562243</v>
      </c>
      <c r="S10" s="229"/>
      <c r="T10" s="229"/>
      <c r="U10" s="240">
        <v>342306941023</v>
      </c>
      <c r="V10" s="240">
        <f>L10-U10</f>
        <v>2841314863</v>
      </c>
      <c r="W10" s="240"/>
      <c r="X10" s="238"/>
    </row>
    <row r="11" spans="1:24" ht="21.75" customHeight="1">
      <c r="A11" s="312" t="s">
        <v>229</v>
      </c>
      <c r="B11" s="312"/>
      <c r="D11" s="185">
        <v>0</v>
      </c>
      <c r="E11" s="229"/>
      <c r="F11" s="185">
        <v>0</v>
      </c>
      <c r="G11" s="229"/>
      <c r="H11" s="185">
        <v>0</v>
      </c>
      <c r="I11" s="229"/>
      <c r="J11" s="230">
        <f t="shared" si="0"/>
        <v>0</v>
      </c>
      <c r="K11" s="229"/>
      <c r="L11" s="185">
        <v>0</v>
      </c>
      <c r="M11" s="229"/>
      <c r="N11" s="185">
        <v>0</v>
      </c>
      <c r="O11" s="229"/>
      <c r="P11" s="185">
        <v>38240773175</v>
      </c>
      <c r="Q11" s="229"/>
      <c r="R11" s="230">
        <f t="shared" si="1"/>
        <v>38240773175</v>
      </c>
      <c r="S11" s="229"/>
      <c r="T11" s="229"/>
      <c r="U11" s="240"/>
      <c r="V11" s="240"/>
      <c r="W11" s="240"/>
      <c r="X11" s="238"/>
    </row>
    <row r="12" spans="1:24" ht="21.75" customHeight="1">
      <c r="A12" s="312" t="s">
        <v>230</v>
      </c>
      <c r="B12" s="312"/>
      <c r="D12" s="185">
        <v>0</v>
      </c>
      <c r="E12" s="229"/>
      <c r="F12" s="185">
        <v>0</v>
      </c>
      <c r="G12" s="229"/>
      <c r="H12" s="185">
        <v>0</v>
      </c>
      <c r="I12" s="229"/>
      <c r="J12" s="230">
        <f t="shared" si="0"/>
        <v>0</v>
      </c>
      <c r="K12" s="229"/>
      <c r="L12" s="185">
        <v>203684296320</v>
      </c>
      <c r="M12" s="229"/>
      <c r="N12" s="185">
        <v>0</v>
      </c>
      <c r="O12" s="229"/>
      <c r="P12" s="185">
        <v>-242847382462</v>
      </c>
      <c r="Q12" s="229"/>
      <c r="R12" s="230">
        <f t="shared" si="1"/>
        <v>-39163086142</v>
      </c>
      <c r="S12" s="229"/>
      <c r="T12" s="229"/>
      <c r="U12" s="240"/>
      <c r="V12" s="240"/>
      <c r="W12" s="240"/>
      <c r="X12" s="238"/>
    </row>
    <row r="13" spans="1:24" ht="21.75" customHeight="1">
      <c r="A13" s="312" t="s">
        <v>231</v>
      </c>
      <c r="B13" s="312"/>
      <c r="D13" s="185">
        <v>0</v>
      </c>
      <c r="E13" s="229"/>
      <c r="F13" s="185">
        <v>0</v>
      </c>
      <c r="G13" s="229"/>
      <c r="H13" s="185">
        <v>0</v>
      </c>
      <c r="I13" s="229"/>
      <c r="J13" s="230">
        <f t="shared" si="0"/>
        <v>0</v>
      </c>
      <c r="K13" s="229"/>
      <c r="L13" s="185">
        <v>950955544569</v>
      </c>
      <c r="M13" s="229"/>
      <c r="N13" s="185">
        <v>0</v>
      </c>
      <c r="O13" s="229"/>
      <c r="P13" s="185">
        <v>306350878125</v>
      </c>
      <c r="Q13" s="229"/>
      <c r="R13" s="230">
        <f t="shared" si="1"/>
        <v>1257306422694</v>
      </c>
      <c r="S13" s="229"/>
      <c r="T13" s="229"/>
      <c r="U13" s="238"/>
      <c r="V13" s="240"/>
      <c r="W13" s="240"/>
      <c r="X13" s="238"/>
    </row>
    <row r="14" spans="1:24" ht="21.75" customHeight="1">
      <c r="A14" s="312" t="s">
        <v>232</v>
      </c>
      <c r="B14" s="312"/>
      <c r="D14" s="185">
        <v>0</v>
      </c>
      <c r="E14" s="229"/>
      <c r="F14" s="185">
        <v>0</v>
      </c>
      <c r="G14" s="229"/>
      <c r="H14" s="185">
        <v>0</v>
      </c>
      <c r="I14" s="229"/>
      <c r="J14" s="230">
        <f t="shared" si="0"/>
        <v>0</v>
      </c>
      <c r="K14" s="229"/>
      <c r="L14" s="185">
        <v>31364282767</v>
      </c>
      <c r="M14" s="229"/>
      <c r="N14" s="185">
        <v>0</v>
      </c>
      <c r="O14" s="229"/>
      <c r="P14" s="185">
        <v>9279010304</v>
      </c>
      <c r="Q14" s="229"/>
      <c r="R14" s="230">
        <f t="shared" si="1"/>
        <v>40643293071</v>
      </c>
      <c r="S14" s="229"/>
      <c r="T14" s="229"/>
      <c r="U14" s="240"/>
      <c r="V14" s="240"/>
      <c r="W14" s="240"/>
      <c r="X14" s="238"/>
    </row>
    <row r="15" spans="1:24" ht="21.75" customHeight="1">
      <c r="A15" s="312" t="s">
        <v>233</v>
      </c>
      <c r="B15" s="312"/>
      <c r="D15" s="185">
        <v>0</v>
      </c>
      <c r="E15" s="229"/>
      <c r="F15" s="185">
        <v>0</v>
      </c>
      <c r="G15" s="229"/>
      <c r="H15" s="185">
        <v>0</v>
      </c>
      <c r="I15" s="229"/>
      <c r="J15" s="230">
        <f t="shared" si="0"/>
        <v>0</v>
      </c>
      <c r="K15" s="229"/>
      <c r="L15" s="185">
        <v>183163672938</v>
      </c>
      <c r="M15" s="229"/>
      <c r="N15" s="185">
        <v>0</v>
      </c>
      <c r="O15" s="229"/>
      <c r="P15" s="185">
        <v>-255844473385</v>
      </c>
      <c r="Q15" s="229"/>
      <c r="R15" s="230">
        <f t="shared" si="1"/>
        <v>-72680800447</v>
      </c>
      <c r="S15" s="229"/>
      <c r="T15" s="229"/>
      <c r="U15" s="240"/>
      <c r="V15" s="240"/>
      <c r="W15" s="240"/>
      <c r="X15" s="238"/>
    </row>
    <row r="16" spans="1:24" ht="21.75" customHeight="1">
      <c r="A16" s="312" t="s">
        <v>94</v>
      </c>
      <c r="B16" s="312"/>
      <c r="D16" s="185">
        <v>68968208362</v>
      </c>
      <c r="E16" s="229"/>
      <c r="F16" s="185">
        <v>0</v>
      </c>
      <c r="G16" s="229"/>
      <c r="H16" s="185">
        <v>0</v>
      </c>
      <c r="I16" s="229"/>
      <c r="J16" s="230">
        <f t="shared" si="0"/>
        <v>68968208362</v>
      </c>
      <c r="K16" s="229"/>
      <c r="L16" s="185">
        <v>806533743872</v>
      </c>
      <c r="M16" s="229"/>
      <c r="N16" s="185">
        <v>87949460843</v>
      </c>
      <c r="O16" s="229"/>
      <c r="P16" s="185">
        <v>1969682</v>
      </c>
      <c r="Q16" s="229"/>
      <c r="R16" s="230">
        <f t="shared" si="1"/>
        <v>894485174397</v>
      </c>
      <c r="S16" s="229"/>
      <c r="T16" s="229"/>
    </row>
    <row r="17" spans="1:20" ht="21.75" customHeight="1">
      <c r="A17" s="312" t="s">
        <v>80</v>
      </c>
      <c r="B17" s="312"/>
      <c r="D17" s="185">
        <v>47052236910</v>
      </c>
      <c r="E17" s="229"/>
      <c r="F17" s="185">
        <v>97488199928</v>
      </c>
      <c r="G17" s="229"/>
      <c r="H17" s="185">
        <v>0</v>
      </c>
      <c r="I17" s="229"/>
      <c r="J17" s="230">
        <f t="shared" si="0"/>
        <v>144540436838</v>
      </c>
      <c r="K17" s="229"/>
      <c r="L17" s="185">
        <v>186838966981</v>
      </c>
      <c r="M17" s="229"/>
      <c r="N17" s="185">
        <v>132635307507</v>
      </c>
      <c r="O17" s="229"/>
      <c r="P17" s="185">
        <v>21617624739</v>
      </c>
      <c r="Q17" s="229"/>
      <c r="R17" s="230">
        <f t="shared" si="1"/>
        <v>341091899227</v>
      </c>
      <c r="S17" s="229"/>
      <c r="T17" s="229"/>
    </row>
    <row r="18" spans="1:20" ht="21.75" customHeight="1">
      <c r="A18" s="312" t="s">
        <v>88</v>
      </c>
      <c r="B18" s="312"/>
      <c r="D18" s="185">
        <v>219485908440</v>
      </c>
      <c r="E18" s="229"/>
      <c r="F18" s="185">
        <v>-99575826187</v>
      </c>
      <c r="G18" s="229"/>
      <c r="H18" s="185">
        <v>0</v>
      </c>
      <c r="I18" s="229"/>
      <c r="J18" s="230">
        <f t="shared" si="0"/>
        <v>119910082253</v>
      </c>
      <c r="K18" s="229"/>
      <c r="L18" s="185">
        <v>444683342790</v>
      </c>
      <c r="M18" s="229"/>
      <c r="N18" s="185">
        <v>-135870901031</v>
      </c>
      <c r="O18" s="229"/>
      <c r="P18" s="185">
        <v>0</v>
      </c>
      <c r="Q18" s="229"/>
      <c r="R18" s="230">
        <f t="shared" si="1"/>
        <v>308812441759</v>
      </c>
      <c r="S18" s="229"/>
      <c r="T18" s="229"/>
    </row>
    <row r="19" spans="1:20" ht="21.75" customHeight="1">
      <c r="A19" s="312" t="s">
        <v>85</v>
      </c>
      <c r="B19" s="312"/>
      <c r="D19" s="185">
        <v>34853643320</v>
      </c>
      <c r="E19" s="229"/>
      <c r="F19" s="185">
        <v>0</v>
      </c>
      <c r="G19" s="229"/>
      <c r="H19" s="185">
        <v>0</v>
      </c>
      <c r="I19" s="229"/>
      <c r="J19" s="230">
        <f t="shared" si="0"/>
        <v>34853643320</v>
      </c>
      <c r="K19" s="229"/>
      <c r="L19" s="185">
        <v>90751929650</v>
      </c>
      <c r="M19" s="229"/>
      <c r="N19" s="185">
        <v>22653855525</v>
      </c>
      <c r="O19" s="229"/>
      <c r="P19" s="185">
        <v>0</v>
      </c>
      <c r="Q19" s="229"/>
      <c r="R19" s="230">
        <f t="shared" si="1"/>
        <v>113405785175</v>
      </c>
      <c r="S19" s="229"/>
      <c r="T19" s="229"/>
    </row>
    <row r="20" spans="1:20" ht="21.75" customHeight="1">
      <c r="A20" s="312" t="s">
        <v>83</v>
      </c>
      <c r="B20" s="312"/>
      <c r="D20" s="185">
        <v>11872420753</v>
      </c>
      <c r="E20" s="229"/>
      <c r="F20" s="185">
        <v>-23377942147</v>
      </c>
      <c r="G20" s="229"/>
      <c r="H20" s="185">
        <v>0</v>
      </c>
      <c r="I20" s="229"/>
      <c r="J20" s="230">
        <f t="shared" si="0"/>
        <v>-11505521394</v>
      </c>
      <c r="K20" s="229"/>
      <c r="L20" s="185">
        <v>43781730535</v>
      </c>
      <c r="M20" s="229"/>
      <c r="N20" s="185">
        <v>-54102019354</v>
      </c>
      <c r="O20" s="229"/>
      <c r="P20" s="185">
        <v>0</v>
      </c>
      <c r="Q20" s="229"/>
      <c r="R20" s="230">
        <f t="shared" si="1"/>
        <v>-10320288819</v>
      </c>
      <c r="S20" s="229"/>
      <c r="T20" s="229"/>
    </row>
    <row r="21" spans="1:20" ht="21.75" customHeight="1">
      <c r="A21" s="312" t="s">
        <v>74</v>
      </c>
      <c r="B21" s="312"/>
      <c r="D21" s="185">
        <v>64768301685</v>
      </c>
      <c r="E21" s="229"/>
      <c r="F21" s="185">
        <v>0</v>
      </c>
      <c r="G21" s="229"/>
      <c r="H21" s="185">
        <v>0</v>
      </c>
      <c r="I21" s="229"/>
      <c r="J21" s="230">
        <f t="shared" si="0"/>
        <v>64768301685</v>
      </c>
      <c r="K21" s="229"/>
      <c r="L21" s="185">
        <v>358751012976</v>
      </c>
      <c r="M21" s="229"/>
      <c r="N21" s="185">
        <v>-1359374999</v>
      </c>
      <c r="O21" s="229"/>
      <c r="P21" s="185">
        <v>0</v>
      </c>
      <c r="Q21" s="229"/>
      <c r="R21" s="230">
        <f t="shared" si="1"/>
        <v>357391637977</v>
      </c>
      <c r="S21" s="229"/>
      <c r="T21" s="229"/>
    </row>
    <row r="22" spans="1:20" ht="21.75" customHeight="1">
      <c r="A22" s="312" t="s">
        <v>71</v>
      </c>
      <c r="B22" s="312"/>
      <c r="D22" s="185">
        <v>38384329982</v>
      </c>
      <c r="E22" s="229"/>
      <c r="F22" s="185">
        <v>0</v>
      </c>
      <c r="G22" s="229"/>
      <c r="H22" s="185">
        <v>0</v>
      </c>
      <c r="I22" s="229"/>
      <c r="J22" s="230">
        <f t="shared" si="0"/>
        <v>38384329982</v>
      </c>
      <c r="K22" s="229"/>
      <c r="L22" s="185">
        <v>472115744109</v>
      </c>
      <c r="M22" s="229"/>
      <c r="N22" s="185">
        <v>-543749999</v>
      </c>
      <c r="O22" s="229"/>
      <c r="P22" s="185">
        <v>0</v>
      </c>
      <c r="Q22" s="229"/>
      <c r="R22" s="230">
        <f t="shared" si="1"/>
        <v>471571994110</v>
      </c>
      <c r="S22" s="229"/>
      <c r="T22" s="229"/>
    </row>
    <row r="23" spans="1:20" ht="21.75" customHeight="1">
      <c r="A23" s="312" t="s">
        <v>77</v>
      </c>
      <c r="B23" s="312"/>
      <c r="D23" s="185">
        <v>21182997263</v>
      </c>
      <c r="E23" s="229"/>
      <c r="F23" s="185">
        <v>0</v>
      </c>
      <c r="G23" s="229"/>
      <c r="H23" s="185">
        <v>0</v>
      </c>
      <c r="I23" s="229"/>
      <c r="J23" s="230">
        <f t="shared" si="0"/>
        <v>21182997263</v>
      </c>
      <c r="K23" s="229"/>
      <c r="L23" s="185">
        <v>243384220225</v>
      </c>
      <c r="M23" s="229"/>
      <c r="N23" s="185">
        <v>-271874999</v>
      </c>
      <c r="O23" s="229"/>
      <c r="P23" s="185">
        <v>0</v>
      </c>
      <c r="Q23" s="229"/>
      <c r="R23" s="230">
        <f t="shared" si="1"/>
        <v>243112345226</v>
      </c>
      <c r="S23" s="229"/>
      <c r="T23" s="229"/>
    </row>
    <row r="24" spans="1:20" ht="21.75" customHeight="1">
      <c r="A24" s="312" t="s">
        <v>69</v>
      </c>
      <c r="B24" s="312"/>
      <c r="D24" s="185">
        <v>0</v>
      </c>
      <c r="E24" s="229"/>
      <c r="F24" s="185">
        <v>272522595</v>
      </c>
      <c r="G24" s="229"/>
      <c r="H24" s="185">
        <v>0</v>
      </c>
      <c r="I24" s="229"/>
      <c r="J24" s="230">
        <f t="shared" si="0"/>
        <v>272522595</v>
      </c>
      <c r="K24" s="229"/>
      <c r="L24" s="185">
        <v>0</v>
      </c>
      <c r="M24" s="229"/>
      <c r="N24" s="185">
        <v>1923185351</v>
      </c>
      <c r="O24" s="229"/>
      <c r="P24" s="185">
        <v>0</v>
      </c>
      <c r="Q24" s="229"/>
      <c r="R24" s="230">
        <f t="shared" si="1"/>
        <v>1923185351</v>
      </c>
      <c r="S24" s="229"/>
      <c r="T24" s="229"/>
    </row>
    <row r="25" spans="1:20" ht="21.75" customHeight="1">
      <c r="A25" s="314" t="s">
        <v>66</v>
      </c>
      <c r="B25" s="314"/>
      <c r="D25" s="186">
        <v>0</v>
      </c>
      <c r="E25" s="229"/>
      <c r="F25" s="186">
        <v>95275230801</v>
      </c>
      <c r="G25" s="229"/>
      <c r="H25" s="186">
        <v>0</v>
      </c>
      <c r="I25" s="229"/>
      <c r="J25" s="230">
        <f t="shared" si="0"/>
        <v>95275230801</v>
      </c>
      <c r="K25" s="229"/>
      <c r="L25" s="186">
        <v>0</v>
      </c>
      <c r="M25" s="229"/>
      <c r="N25" s="186">
        <v>952662762515</v>
      </c>
      <c r="O25" s="229"/>
      <c r="P25" s="186">
        <v>0</v>
      </c>
      <c r="Q25" s="229"/>
      <c r="R25" s="230">
        <f t="shared" si="1"/>
        <v>952662762515</v>
      </c>
      <c r="S25" s="229"/>
      <c r="T25" s="229"/>
    </row>
    <row r="26" spans="1:20" ht="21.75" customHeight="1">
      <c r="A26" s="306" t="s">
        <v>23</v>
      </c>
      <c r="B26" s="306"/>
      <c r="D26" s="187">
        <f>SUM(D9:D25)</f>
        <v>675303338801</v>
      </c>
      <c r="E26" s="229"/>
      <c r="F26" s="187">
        <f>SUM(F9:F25)</f>
        <v>987085125787</v>
      </c>
      <c r="G26" s="229"/>
      <c r="H26" s="187">
        <f>SUM(H9:H25)</f>
        <v>-1099532562108</v>
      </c>
      <c r="I26" s="229"/>
      <c r="J26" s="187">
        <f>SUM(J9:J25)</f>
        <v>562855902480</v>
      </c>
      <c r="K26" s="229"/>
      <c r="L26" s="187">
        <f>SUM(L9:L25)</f>
        <v>4361156743618</v>
      </c>
      <c r="M26" s="229"/>
      <c r="N26" s="187">
        <f>SUM(N9:N25)</f>
        <v>3189295817248</v>
      </c>
      <c r="O26" s="229"/>
      <c r="P26" s="187">
        <f>SUM(P9:P25)</f>
        <v>-1255481843142</v>
      </c>
      <c r="Q26" s="229"/>
      <c r="R26" s="187">
        <f>SUM(R9:R25)</f>
        <v>6294970717724</v>
      </c>
      <c r="S26" s="229"/>
      <c r="T26" s="229"/>
    </row>
    <row r="27" spans="1:20"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</row>
    <row r="28" spans="1:20"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</row>
    <row r="29" spans="1:20">
      <c r="D29" s="243" t="s">
        <v>356</v>
      </c>
      <c r="E29" s="243"/>
      <c r="F29" s="243"/>
      <c r="G29" s="243"/>
      <c r="H29" s="243"/>
      <c r="I29" s="243"/>
      <c r="J29" s="243"/>
      <c r="K29" s="243"/>
      <c r="L29" s="243" t="s">
        <v>356</v>
      </c>
      <c r="M29" s="243"/>
      <c r="N29" s="243" t="s">
        <v>321</v>
      </c>
      <c r="O29" s="243"/>
      <c r="P29" s="243" t="s">
        <v>319</v>
      </c>
      <c r="Q29" s="243"/>
      <c r="R29" s="243"/>
      <c r="S29" s="233"/>
      <c r="T29" s="233"/>
    </row>
    <row r="30" spans="1:20">
      <c r="D30" s="243"/>
      <c r="E30" s="243"/>
      <c r="F30" s="243" t="s">
        <v>321</v>
      </c>
      <c r="G30" s="243"/>
      <c r="H30" s="243"/>
      <c r="I30" s="243"/>
      <c r="J30" s="243"/>
      <c r="K30" s="243"/>
      <c r="L30" s="243"/>
      <c r="M30" s="243"/>
      <c r="N30" s="243"/>
      <c r="O30" s="243"/>
      <c r="P30" s="243" t="s">
        <v>320</v>
      </c>
      <c r="Q30" s="243"/>
      <c r="R30" s="243"/>
      <c r="S30" s="233"/>
      <c r="T30" s="233"/>
    </row>
    <row r="31" spans="1:20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33"/>
      <c r="T31" s="233"/>
    </row>
    <row r="32" spans="1:20">
      <c r="D32" s="243"/>
      <c r="E32" s="243"/>
      <c r="F32" s="243"/>
      <c r="G32" s="243"/>
      <c r="H32" s="248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33"/>
      <c r="T32" s="233"/>
    </row>
    <row r="33" spans="4:20">
      <c r="D33" s="243"/>
      <c r="E33" s="243"/>
      <c r="F33" s="243"/>
      <c r="G33" s="243"/>
      <c r="H33" s="248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33"/>
      <c r="T33" s="233"/>
    </row>
    <row r="34" spans="4:20">
      <c r="D34" s="243"/>
      <c r="E34" s="243"/>
      <c r="F34" s="243"/>
      <c r="G34" s="243"/>
      <c r="H34" s="246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33"/>
      <c r="T34" s="233"/>
    </row>
    <row r="35" spans="4:20"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</row>
  </sheetData>
  <mergeCells count="25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8115-971F-4A74-9F9C-745CDF2D1F54}">
  <sheetPr>
    <pageSetUpPr fitToPage="1"/>
  </sheetPr>
  <dimension ref="A1:P17"/>
  <sheetViews>
    <sheetView rightToLeft="1" view="pageBreakPreview" zoomScale="55" zoomScaleNormal="55" zoomScaleSheetLayoutView="55" workbookViewId="0">
      <selection activeCell="A6" sqref="A6"/>
    </sheetView>
  </sheetViews>
  <sheetFormatPr defaultRowHeight="26.25"/>
  <cols>
    <col min="1" max="1" width="77" style="127" bestFit="1" customWidth="1"/>
    <col min="2" max="2" width="3.140625" style="127" customWidth="1"/>
    <col min="3" max="3" width="24.7109375" style="127" customWidth="1"/>
    <col min="4" max="4" width="1.140625" style="127" customWidth="1"/>
    <col min="5" max="5" width="37.5703125" style="127" bestFit="1" customWidth="1"/>
    <col min="6" max="6" width="1.28515625" style="127" customWidth="1"/>
    <col min="7" max="7" width="20.42578125" style="127" bestFit="1" customWidth="1"/>
    <col min="8" max="8" width="1.28515625" style="127" customWidth="1"/>
    <col min="9" max="9" width="28.42578125" style="127" bestFit="1" customWidth="1"/>
    <col min="10" max="10" width="1.28515625" style="127" customWidth="1"/>
    <col min="11" max="11" width="28.5703125" style="127" customWidth="1"/>
    <col min="12" max="12" width="1.28515625" style="127" customWidth="1"/>
    <col min="13" max="13" width="20.140625" style="127" customWidth="1"/>
    <col min="14" max="14" width="1.28515625" style="127" customWidth="1"/>
    <col min="15" max="15" width="31.42578125" style="127" customWidth="1"/>
    <col min="16" max="16" width="25.140625" style="127" bestFit="1" customWidth="1"/>
    <col min="17" max="18" width="9.140625" style="127"/>
    <col min="19" max="19" width="24.5703125" style="127" bestFit="1" customWidth="1"/>
    <col min="20" max="25" width="9.140625" style="127"/>
    <col min="26" max="26" width="30.140625" style="127" customWidth="1"/>
    <col min="27" max="16384" width="9.140625" style="127"/>
  </cols>
  <sheetData>
    <row r="1" spans="1:16" ht="46.5" customHeight="1">
      <c r="A1" s="321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</row>
    <row r="2" spans="1:16" ht="46.5" customHeight="1">
      <c r="A2" s="321" t="s">
        <v>168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128"/>
    </row>
    <row r="3" spans="1:16" ht="46.5" customHeight="1">
      <c r="A3" s="321" t="s">
        <v>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</row>
    <row r="4" spans="1:16" ht="46.5" customHeight="1"/>
    <row r="5" spans="1:16" ht="46.5" customHeight="1">
      <c r="A5" s="322" t="s">
        <v>331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</row>
    <row r="6" spans="1:16" ht="46.5" customHeight="1">
      <c r="C6" s="129"/>
      <c r="D6" s="129"/>
      <c r="E6" s="129"/>
      <c r="F6" s="129"/>
      <c r="G6" s="129"/>
      <c r="H6" s="129"/>
      <c r="I6" s="129"/>
      <c r="J6" s="129"/>
      <c r="K6" s="323" t="s">
        <v>234</v>
      </c>
      <c r="L6" s="129"/>
      <c r="M6" s="129"/>
      <c r="N6" s="129"/>
      <c r="O6" s="323" t="s">
        <v>235</v>
      </c>
    </row>
    <row r="7" spans="1:16" ht="46.5" customHeight="1">
      <c r="A7" s="130" t="s">
        <v>236</v>
      </c>
      <c r="B7" s="131"/>
      <c r="C7" s="132" t="s">
        <v>237</v>
      </c>
      <c r="D7" s="129"/>
      <c r="E7" s="132" t="s">
        <v>238</v>
      </c>
      <c r="F7" s="129"/>
      <c r="G7" s="132" t="s">
        <v>35</v>
      </c>
      <c r="H7" s="129"/>
      <c r="I7" s="132" t="s">
        <v>239</v>
      </c>
      <c r="J7" s="129"/>
      <c r="K7" s="324"/>
      <c r="L7" s="129"/>
      <c r="M7" s="132" t="s">
        <v>240</v>
      </c>
      <c r="N7" s="129"/>
      <c r="O7" s="324"/>
      <c r="P7" s="133"/>
    </row>
    <row r="8" spans="1:16" ht="46.5" customHeight="1">
      <c r="A8" s="134" t="s">
        <v>332</v>
      </c>
      <c r="B8" s="131"/>
      <c r="C8" s="129" t="s">
        <v>333</v>
      </c>
      <c r="D8" s="129"/>
      <c r="E8" s="129" t="s">
        <v>334</v>
      </c>
      <c r="F8" s="129"/>
      <c r="G8" s="135">
        <v>750000</v>
      </c>
      <c r="H8" s="129"/>
      <c r="I8" s="135">
        <v>750000000000</v>
      </c>
      <c r="J8" s="129"/>
      <c r="K8" s="136">
        <v>14658189252</v>
      </c>
      <c r="L8" s="129"/>
      <c r="M8" s="137">
        <v>0.23</v>
      </c>
      <c r="N8" s="129"/>
      <c r="O8" s="138">
        <v>0.40799999999999997</v>
      </c>
      <c r="P8" s="136"/>
    </row>
    <row r="9" spans="1:16" ht="46.5" customHeight="1">
      <c r="A9" s="139" t="s">
        <v>335</v>
      </c>
      <c r="B9" s="131"/>
      <c r="C9" s="129" t="s">
        <v>241</v>
      </c>
      <c r="D9" s="129"/>
      <c r="E9" s="129" t="s">
        <v>336</v>
      </c>
      <c r="F9" s="129"/>
      <c r="G9" s="129">
        <v>1500000</v>
      </c>
      <c r="H9" s="129"/>
      <c r="I9" s="140">
        <v>1500000000000</v>
      </c>
      <c r="J9" s="129"/>
      <c r="K9" s="136">
        <v>51645084963</v>
      </c>
      <c r="L9" s="129"/>
      <c r="M9" s="141">
        <v>0.26</v>
      </c>
      <c r="N9" s="129"/>
      <c r="O9" s="142">
        <v>0.36969999999999997</v>
      </c>
      <c r="P9" s="136"/>
    </row>
    <row r="10" spans="1:16" ht="46.5" customHeight="1">
      <c r="A10" s="143" t="s">
        <v>332</v>
      </c>
      <c r="B10" s="144"/>
      <c r="C10" s="129" t="s">
        <v>333</v>
      </c>
      <c r="D10" s="129"/>
      <c r="E10" s="129" t="s">
        <v>337</v>
      </c>
      <c r="F10" s="129"/>
      <c r="G10" s="129">
        <v>2998000</v>
      </c>
      <c r="H10" s="129"/>
      <c r="I10" s="140">
        <v>2998000000000</v>
      </c>
      <c r="J10" s="129"/>
      <c r="K10" s="136">
        <v>180251291049</v>
      </c>
      <c r="L10" s="129"/>
      <c r="M10" s="141">
        <v>0.20499999999999999</v>
      </c>
      <c r="N10" s="129"/>
      <c r="O10" s="138">
        <v>0.373</v>
      </c>
      <c r="P10" s="136"/>
    </row>
    <row r="11" spans="1:16" ht="46.5" customHeight="1">
      <c r="A11" s="143" t="s">
        <v>63</v>
      </c>
      <c r="B11" s="133"/>
      <c r="C11" s="129" t="s">
        <v>333</v>
      </c>
      <c r="E11" s="129" t="s">
        <v>338</v>
      </c>
      <c r="G11" s="129">
        <v>2203677</v>
      </c>
      <c r="H11" s="129"/>
      <c r="I11" s="140">
        <v>15001438599534</v>
      </c>
      <c r="J11" s="129"/>
      <c r="K11" s="136">
        <v>233985591233</v>
      </c>
      <c r="L11" s="129"/>
      <c r="M11" s="141">
        <v>0.27</v>
      </c>
      <c r="N11" s="129"/>
      <c r="O11" s="142">
        <v>0.39500000000000002</v>
      </c>
      <c r="P11" s="136"/>
    </row>
    <row r="12" spans="1:16" ht="46.5" customHeight="1">
      <c r="A12" s="145" t="s">
        <v>339</v>
      </c>
      <c r="C12" s="146" t="s">
        <v>241</v>
      </c>
      <c r="E12" s="129" t="s">
        <v>340</v>
      </c>
      <c r="G12" s="129">
        <v>1335900</v>
      </c>
      <c r="H12" s="129"/>
      <c r="I12" s="129">
        <v>4999848883800</v>
      </c>
      <c r="J12" s="129"/>
      <c r="K12" s="136">
        <v>191164545205</v>
      </c>
      <c r="L12" s="129"/>
      <c r="M12" s="141">
        <v>0.27</v>
      </c>
      <c r="N12" s="129"/>
      <c r="O12" s="142">
        <v>0.40439999999999998</v>
      </c>
      <c r="P12" s="136"/>
    </row>
    <row r="13" spans="1:16" ht="46.5" customHeight="1">
      <c r="A13" s="147" t="s">
        <v>74</v>
      </c>
      <c r="C13" s="146" t="s">
        <v>333</v>
      </c>
      <c r="E13" s="129" t="s">
        <v>341</v>
      </c>
      <c r="G13" s="129">
        <v>2500000</v>
      </c>
      <c r="H13" s="129"/>
      <c r="I13" s="129">
        <v>2500000000000</v>
      </c>
      <c r="J13" s="148"/>
      <c r="K13" s="136">
        <v>146658657209</v>
      </c>
      <c r="L13" s="148"/>
      <c r="M13" s="149">
        <v>0.23</v>
      </c>
      <c r="N13" s="148"/>
      <c r="O13" s="138">
        <v>0.38900000000000001</v>
      </c>
      <c r="P13" s="136"/>
    </row>
    <row r="14" spans="1:16" ht="46.5" customHeight="1">
      <c r="A14" s="150" t="s">
        <v>342</v>
      </c>
      <c r="C14" s="146" t="s">
        <v>241</v>
      </c>
      <c r="E14" s="129" t="s">
        <v>343</v>
      </c>
      <c r="G14" s="129">
        <v>564334087</v>
      </c>
      <c r="H14" s="129"/>
      <c r="I14" s="129">
        <v>1000203930206</v>
      </c>
      <c r="J14" s="129"/>
      <c r="K14" s="136">
        <v>80919401424</v>
      </c>
      <c r="L14" s="148"/>
      <c r="M14" s="151">
        <v>0.38300000000000001</v>
      </c>
      <c r="N14" s="149"/>
      <c r="O14" s="152">
        <f>M14</f>
        <v>0.38300000000000001</v>
      </c>
      <c r="P14" s="136"/>
    </row>
    <row r="15" spans="1:16" ht="38.25" customHeight="1">
      <c r="A15" s="150" t="s">
        <v>344</v>
      </c>
      <c r="C15" s="129" t="s">
        <v>241</v>
      </c>
      <c r="E15" s="129" t="s">
        <v>345</v>
      </c>
      <c r="G15" s="129">
        <v>10691200</v>
      </c>
      <c r="H15" s="129"/>
      <c r="I15" s="129">
        <v>10000013920000</v>
      </c>
      <c r="J15" s="129"/>
      <c r="K15" s="136">
        <v>1600431904948</v>
      </c>
      <c r="L15" s="148"/>
      <c r="M15" s="149">
        <v>0.23</v>
      </c>
      <c r="N15" s="149"/>
      <c r="O15" s="153">
        <v>0.39750000000000002</v>
      </c>
      <c r="P15" s="154"/>
    </row>
    <row r="16" spans="1:16">
      <c r="G16" s="155"/>
      <c r="K16" s="156"/>
      <c r="P16" s="133"/>
    </row>
    <row r="17" spans="16:16">
      <c r="P17" s="133"/>
    </row>
  </sheetData>
  <mergeCells count="6">
    <mergeCell ref="A1:O1"/>
    <mergeCell ref="A2:O2"/>
    <mergeCell ref="A3:O3"/>
    <mergeCell ref="A5:O5"/>
    <mergeCell ref="K6:K7"/>
    <mergeCell ref="O6:O7"/>
  </mergeCells>
  <pageMargins left="0.39" right="0.39" top="0.39" bottom="0.39" header="0" footer="0"/>
  <pageSetup paperSize="9" scale="5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182C-7BBA-4C3C-A00E-CDC074CD2D0D}">
  <sheetPr>
    <pageSetUpPr fitToPage="1"/>
  </sheetPr>
  <dimension ref="A1:AA41"/>
  <sheetViews>
    <sheetView rightToLeft="1" view="pageBreakPreview" zoomScale="70" zoomScaleNormal="70" zoomScaleSheetLayoutView="70" workbookViewId="0">
      <selection activeCell="B6" sqref="B6"/>
    </sheetView>
  </sheetViews>
  <sheetFormatPr defaultRowHeight="15.75"/>
  <cols>
    <col min="1" max="1" width="5.140625" style="171" customWidth="1"/>
    <col min="2" max="2" width="40.28515625" style="171" customWidth="1"/>
    <col min="3" max="3" width="1.28515625" style="171" customWidth="1"/>
    <col min="4" max="4" width="34.28515625" style="171" customWidth="1"/>
    <col min="5" max="5" width="1.28515625" style="171" customWidth="1"/>
    <col min="6" max="6" width="29.42578125" style="171" customWidth="1"/>
    <col min="7" max="7" width="1.28515625" style="171" customWidth="1"/>
    <col min="8" max="8" width="30.28515625" style="171" customWidth="1"/>
    <col min="9" max="9" width="1.28515625" style="171" customWidth="1"/>
    <col min="10" max="10" width="32.42578125" style="171" customWidth="1"/>
    <col min="11" max="11" width="0.28515625" style="171" customWidth="1"/>
    <col min="12" max="12" width="14.5703125" style="171" customWidth="1"/>
    <col min="13" max="13" width="12.85546875" style="171" customWidth="1"/>
    <col min="14" max="14" width="16.85546875" style="171" bestFit="1" customWidth="1"/>
    <col min="15" max="16" width="9.140625" style="171"/>
    <col min="17" max="17" width="16.85546875" style="171" bestFit="1" customWidth="1"/>
    <col min="18" max="16384" width="9.140625" style="171"/>
  </cols>
  <sheetData>
    <row r="1" spans="1:27" ht="29.1" customHeight="1">
      <c r="A1" s="330" t="s">
        <v>0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27" ht="21.75" customHeight="1">
      <c r="A2" s="330" t="s">
        <v>168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27" ht="21.75" customHeight="1">
      <c r="A3" s="330" t="s">
        <v>2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27" ht="23.25" customHeight="1"/>
    <row r="5" spans="1:27" ht="23.25" customHeight="1">
      <c r="A5" s="172" t="s">
        <v>242</v>
      </c>
      <c r="B5" s="331" t="s">
        <v>243</v>
      </c>
      <c r="C5" s="331"/>
      <c r="D5" s="331"/>
      <c r="E5" s="331"/>
      <c r="F5" s="331"/>
      <c r="G5" s="331"/>
      <c r="H5" s="331"/>
      <c r="I5" s="331"/>
      <c r="J5" s="331"/>
    </row>
    <row r="6" spans="1:27" ht="42.75" customHeight="1">
      <c r="D6" s="326" t="s">
        <v>187</v>
      </c>
      <c r="E6" s="326"/>
      <c r="F6" s="326"/>
      <c r="H6" s="326" t="s">
        <v>188</v>
      </c>
      <c r="I6" s="326"/>
      <c r="J6" s="326"/>
    </row>
    <row r="7" spans="1:27" ht="52.5" customHeight="1">
      <c r="A7" s="326" t="s">
        <v>244</v>
      </c>
      <c r="B7" s="326"/>
      <c r="D7" s="173" t="s">
        <v>245</v>
      </c>
      <c r="E7" s="174"/>
      <c r="F7" s="173" t="s">
        <v>246</v>
      </c>
      <c r="H7" s="173" t="s">
        <v>245</v>
      </c>
      <c r="I7" s="174"/>
      <c r="J7" s="173" t="s">
        <v>246</v>
      </c>
    </row>
    <row r="8" spans="1:27" ht="36.4" customHeight="1">
      <c r="A8" s="327" t="s">
        <v>357</v>
      </c>
      <c r="B8" s="327"/>
      <c r="C8" s="327"/>
      <c r="D8" s="115">
        <v>17940104550</v>
      </c>
      <c r="E8" s="175">
        <v>0</v>
      </c>
      <c r="F8" s="176">
        <f>D8/N17</f>
        <v>0.11007055247830201</v>
      </c>
      <c r="G8" s="175">
        <v>0</v>
      </c>
      <c r="H8" s="115">
        <v>57175196787</v>
      </c>
      <c r="I8" s="175"/>
      <c r="J8" s="176">
        <f>H8/Q17</f>
        <v>0.38971276092132973</v>
      </c>
    </row>
    <row r="9" spans="1:27" ht="36.4" customHeight="1">
      <c r="A9" s="327" t="s">
        <v>358</v>
      </c>
      <c r="B9" s="327"/>
      <c r="C9" s="327"/>
      <c r="D9" s="115">
        <v>1380524655613</v>
      </c>
      <c r="E9" s="175">
        <v>7160082813405</v>
      </c>
      <c r="F9" s="176">
        <f>D9/N23</f>
        <v>2.8373466913127764E-2</v>
      </c>
      <c r="G9" s="175">
        <v>0</v>
      </c>
      <c r="H9" s="115">
        <v>12782236431134</v>
      </c>
      <c r="I9" s="175"/>
      <c r="J9" s="176">
        <f>H9/Q23</f>
        <v>0.5514096408030571</v>
      </c>
    </row>
    <row r="10" spans="1:27" ht="36.4" customHeight="1" thickBot="1">
      <c r="A10" s="328" t="s">
        <v>23</v>
      </c>
      <c r="B10" s="328"/>
      <c r="C10" s="178"/>
      <c r="D10" s="119">
        <f>SUM(D8:D9)</f>
        <v>1398464760163</v>
      </c>
      <c r="E10" s="175"/>
      <c r="F10" s="179">
        <f>SUM(F8:F9)</f>
        <v>0.13844401939142978</v>
      </c>
      <c r="G10" s="175"/>
      <c r="H10" s="119">
        <f>SUM(H8:H9)</f>
        <v>12839411627921</v>
      </c>
      <c r="I10" s="175"/>
      <c r="J10" s="179">
        <f>SUM(J8:J9)</f>
        <v>0.94112240172438688</v>
      </c>
    </row>
    <row r="11" spans="1:27" ht="16.5" thickTop="1"/>
    <row r="12" spans="1:27" ht="18.75">
      <c r="C12" s="254"/>
      <c r="D12" s="255" t="s">
        <v>359</v>
      </c>
      <c r="E12" s="254"/>
      <c r="F12" s="254"/>
      <c r="G12" s="254"/>
      <c r="H12" s="255" t="s">
        <v>359</v>
      </c>
      <c r="I12" s="254"/>
      <c r="J12" s="254"/>
      <c r="K12" s="254"/>
      <c r="L12" s="256"/>
      <c r="M12" s="256"/>
      <c r="N12" s="257" t="s">
        <v>187</v>
      </c>
      <c r="O12" s="256"/>
      <c r="P12" s="256"/>
      <c r="Q12" s="256"/>
      <c r="R12" s="256"/>
      <c r="S12" s="256"/>
      <c r="T12" s="256"/>
      <c r="U12" s="256"/>
      <c r="V12" s="254"/>
      <c r="W12" s="254"/>
      <c r="X12" s="254"/>
      <c r="Y12" s="254"/>
      <c r="Z12" s="254"/>
      <c r="AA12" s="254"/>
    </row>
    <row r="13" spans="1:27" ht="19.5">
      <c r="C13" s="254"/>
      <c r="D13" s="254"/>
      <c r="E13" s="254"/>
      <c r="F13" s="254"/>
      <c r="G13" s="254"/>
      <c r="H13" s="254"/>
      <c r="I13" s="254"/>
      <c r="J13" s="254"/>
      <c r="K13" s="254"/>
      <c r="L13" s="325" t="s">
        <v>360</v>
      </c>
      <c r="M13" s="256"/>
      <c r="N13" s="257" t="s">
        <v>7</v>
      </c>
      <c r="O13" s="257"/>
      <c r="P13" s="329" t="s">
        <v>188</v>
      </c>
      <c r="Q13" s="329"/>
      <c r="R13" s="329"/>
      <c r="S13" s="257"/>
      <c r="T13" s="256"/>
      <c r="U13" s="256"/>
      <c r="V13" s="254"/>
      <c r="W13" s="254"/>
      <c r="X13" s="254"/>
      <c r="Y13" s="254"/>
      <c r="Z13" s="254"/>
      <c r="AA13" s="254"/>
    </row>
    <row r="14" spans="1:27" ht="18">
      <c r="B14" s="177"/>
      <c r="C14" s="258"/>
      <c r="D14" s="258"/>
      <c r="E14" s="258"/>
      <c r="F14" s="258"/>
      <c r="G14" s="258"/>
      <c r="H14" s="258"/>
      <c r="I14" s="258"/>
      <c r="J14" s="258"/>
      <c r="K14" s="254"/>
      <c r="L14" s="325"/>
      <c r="M14" s="257" t="s">
        <v>362</v>
      </c>
      <c r="N14" s="258">
        <f>سپرده!D8</f>
        <v>163412059198</v>
      </c>
      <c r="O14" s="257"/>
      <c r="P14" s="257"/>
      <c r="Q14" s="258">
        <v>130859661656</v>
      </c>
      <c r="R14" s="257"/>
      <c r="S14" s="325" t="s">
        <v>363</v>
      </c>
      <c r="T14" s="325"/>
      <c r="U14" s="325"/>
      <c r="V14" s="254"/>
      <c r="W14" s="254"/>
      <c r="X14" s="254"/>
      <c r="Y14" s="254"/>
      <c r="Z14" s="254"/>
      <c r="AA14" s="254"/>
    </row>
    <row r="15" spans="1:27" ht="18">
      <c r="B15" s="177"/>
      <c r="C15" s="258"/>
      <c r="D15" s="254"/>
      <c r="E15" s="259"/>
      <c r="F15" s="259"/>
      <c r="G15" s="259"/>
      <c r="H15" s="259"/>
      <c r="I15" s="258"/>
      <c r="J15" s="258"/>
      <c r="K15" s="254"/>
      <c r="L15" s="325"/>
      <c r="M15" s="257"/>
      <c r="N15" s="257" t="s">
        <v>361</v>
      </c>
      <c r="O15" s="257"/>
      <c r="P15" s="257"/>
      <c r="Q15" s="256"/>
      <c r="R15" s="257"/>
      <c r="S15" s="257"/>
      <c r="T15" s="256"/>
      <c r="U15" s="256"/>
      <c r="V15" s="254"/>
      <c r="W15" s="254"/>
      <c r="X15" s="254"/>
      <c r="Y15" s="254"/>
      <c r="Z15" s="254"/>
      <c r="AA15" s="254"/>
    </row>
    <row r="16" spans="1:27" ht="18">
      <c r="B16" s="177"/>
      <c r="C16" s="258"/>
      <c r="D16" s="254"/>
      <c r="E16" s="258"/>
      <c r="F16" s="254"/>
      <c r="G16" s="258"/>
      <c r="H16" s="258"/>
      <c r="I16" s="258"/>
      <c r="J16" s="258"/>
      <c r="K16" s="254"/>
      <c r="L16" s="325"/>
      <c r="M16" s="257" t="s">
        <v>364</v>
      </c>
      <c r="N16" s="258">
        <f>سپرده!J8</f>
        <v>162562584266</v>
      </c>
      <c r="O16" s="257"/>
      <c r="P16" s="257"/>
      <c r="Q16" s="258">
        <f>N16</f>
        <v>162562584266</v>
      </c>
      <c r="R16" s="257"/>
      <c r="S16" s="257"/>
      <c r="T16" s="256"/>
      <c r="U16" s="256"/>
      <c r="V16" s="254"/>
      <c r="W16" s="254"/>
      <c r="X16" s="254"/>
      <c r="Y16" s="254"/>
      <c r="Z16" s="254"/>
      <c r="AA16" s="254"/>
    </row>
    <row r="17" spans="2:27" ht="18.75">
      <c r="B17" s="177"/>
      <c r="C17" s="258"/>
      <c r="D17" s="260">
        <v>1398464760163</v>
      </c>
      <c r="E17" s="258"/>
      <c r="F17" s="258"/>
      <c r="G17" s="258"/>
      <c r="H17" s="260">
        <v>12839411627921</v>
      </c>
      <c r="I17" s="258"/>
      <c r="J17" s="258"/>
      <c r="K17" s="254"/>
      <c r="L17" s="325"/>
      <c r="M17" s="257" t="s">
        <v>365</v>
      </c>
      <c r="N17" s="258">
        <f>(N14+N16)/2</f>
        <v>162987321732</v>
      </c>
      <c r="O17" s="257"/>
      <c r="P17" s="257"/>
      <c r="Q17" s="258">
        <f>(Q14+Q16)/2</f>
        <v>146711122961</v>
      </c>
      <c r="R17" s="257"/>
      <c r="S17" s="257"/>
      <c r="T17" s="256"/>
      <c r="U17" s="256"/>
      <c r="V17" s="254"/>
      <c r="W17" s="254"/>
      <c r="X17" s="254"/>
      <c r="Y17" s="254"/>
      <c r="Z17" s="254"/>
      <c r="AA17" s="254"/>
    </row>
    <row r="18" spans="2:27" ht="18">
      <c r="B18" s="177"/>
      <c r="C18" s="258"/>
      <c r="D18" s="258"/>
      <c r="E18" s="258"/>
      <c r="F18" s="258"/>
      <c r="G18" s="258"/>
      <c r="H18" s="258"/>
      <c r="I18" s="258"/>
      <c r="J18" s="258"/>
      <c r="K18" s="254"/>
      <c r="L18" s="257"/>
      <c r="M18" s="257"/>
      <c r="N18" s="257"/>
      <c r="O18" s="257"/>
      <c r="P18" s="257"/>
      <c r="Q18" s="257"/>
      <c r="R18" s="257"/>
      <c r="S18" s="257"/>
      <c r="T18" s="256"/>
      <c r="U18" s="256"/>
      <c r="V18" s="254"/>
      <c r="W18" s="254"/>
      <c r="X18" s="254"/>
      <c r="Y18" s="254"/>
      <c r="Z18" s="254"/>
      <c r="AA18" s="254"/>
    </row>
    <row r="19" spans="2:27" ht="18">
      <c r="B19" s="177"/>
      <c r="C19" s="258"/>
      <c r="D19" s="258">
        <f>D10-D17</f>
        <v>0</v>
      </c>
      <c r="E19" s="258"/>
      <c r="F19" s="258"/>
      <c r="G19" s="258"/>
      <c r="H19" s="258"/>
      <c r="I19" s="258"/>
      <c r="J19" s="258"/>
      <c r="K19" s="254"/>
      <c r="L19" s="325" t="s">
        <v>366</v>
      </c>
      <c r="M19" s="257" t="s">
        <v>187</v>
      </c>
      <c r="N19" s="257" t="s">
        <v>9</v>
      </c>
      <c r="O19" s="257"/>
      <c r="P19" s="257"/>
      <c r="Q19" s="257"/>
      <c r="R19" s="257"/>
      <c r="S19" s="257"/>
      <c r="T19" s="256"/>
      <c r="U19" s="256"/>
      <c r="V19" s="254"/>
      <c r="W19" s="254"/>
      <c r="X19" s="254"/>
      <c r="Y19" s="254"/>
      <c r="Z19" s="254"/>
      <c r="AA19" s="254"/>
    </row>
    <row r="20" spans="2:27" ht="18">
      <c r="B20" s="177"/>
      <c r="C20" s="258"/>
      <c r="D20" s="258"/>
      <c r="E20" s="258"/>
      <c r="F20" s="258"/>
      <c r="G20" s="258"/>
      <c r="H20" s="258"/>
      <c r="I20" s="258"/>
      <c r="J20" s="258"/>
      <c r="K20" s="254"/>
      <c r="L20" s="325"/>
      <c r="M20" s="257" t="s">
        <v>362</v>
      </c>
      <c r="N20" s="258">
        <f>سپرده!D9</f>
        <v>50948925630074</v>
      </c>
      <c r="O20" s="257"/>
      <c r="P20" s="257"/>
      <c r="Q20" s="258">
        <v>14999198000000</v>
      </c>
      <c r="R20" s="257"/>
      <c r="S20" s="325" t="str">
        <f>S14</f>
        <v>1404/01/01 تا 1404/01/01</v>
      </c>
      <c r="T20" s="325"/>
      <c r="U20" s="325"/>
      <c r="V20" s="254"/>
      <c r="W20" s="254"/>
      <c r="X20" s="254"/>
      <c r="Y20" s="254"/>
      <c r="Z20" s="254"/>
      <c r="AA20" s="254"/>
    </row>
    <row r="21" spans="2:27" ht="18">
      <c r="B21" s="177"/>
      <c r="C21" s="258"/>
      <c r="D21" s="258"/>
      <c r="E21" s="258"/>
      <c r="F21" s="258"/>
      <c r="G21" s="258"/>
      <c r="H21" s="258"/>
      <c r="I21" s="258"/>
      <c r="J21" s="258"/>
      <c r="K21" s="254"/>
      <c r="L21" s="325"/>
      <c r="M21" s="257"/>
      <c r="N21" s="257" t="s">
        <v>361</v>
      </c>
      <c r="O21" s="257"/>
      <c r="P21" s="257"/>
      <c r="Q21" s="258"/>
      <c r="R21" s="257"/>
      <c r="S21" s="257"/>
      <c r="T21" s="256"/>
      <c r="U21" s="256"/>
      <c r="V21" s="254"/>
      <c r="W21" s="254"/>
      <c r="X21" s="254"/>
      <c r="Y21" s="254"/>
      <c r="Z21" s="254"/>
      <c r="AA21" s="254"/>
    </row>
    <row r="22" spans="2:27" ht="18">
      <c r="B22" s="177"/>
      <c r="C22" s="258"/>
      <c r="D22" s="258"/>
      <c r="E22" s="258"/>
      <c r="F22" s="258"/>
      <c r="G22" s="258"/>
      <c r="H22" s="258"/>
      <c r="I22" s="258"/>
      <c r="J22" s="258"/>
      <c r="K22" s="254"/>
      <c r="L22" s="325"/>
      <c r="M22" s="257" t="s">
        <v>364</v>
      </c>
      <c r="N22" s="258">
        <f>سپرده!J9</f>
        <v>46362034630074</v>
      </c>
      <c r="O22" s="257"/>
      <c r="P22" s="257"/>
      <c r="Q22" s="258">
        <f>N22</f>
        <v>46362034630074</v>
      </c>
      <c r="R22" s="257"/>
      <c r="S22" s="257"/>
      <c r="T22" s="256"/>
      <c r="U22" s="256"/>
      <c r="V22" s="254"/>
      <c r="W22" s="254"/>
      <c r="X22" s="254"/>
      <c r="Y22" s="254"/>
      <c r="Z22" s="254"/>
      <c r="AA22" s="254"/>
    </row>
    <row r="23" spans="2:27" ht="18">
      <c r="B23" s="177"/>
      <c r="C23" s="258"/>
      <c r="D23" s="258"/>
      <c r="E23" s="258"/>
      <c r="F23" s="258"/>
      <c r="G23" s="258"/>
      <c r="H23" s="258"/>
      <c r="I23" s="258"/>
      <c r="J23" s="258"/>
      <c r="K23" s="254"/>
      <c r="L23" s="325"/>
      <c r="M23" s="257" t="s">
        <v>365</v>
      </c>
      <c r="N23" s="258">
        <f>(N20+N22)/2</f>
        <v>48655480130074</v>
      </c>
      <c r="O23" s="257"/>
      <c r="P23" s="257"/>
      <c r="Q23" s="258">
        <f>(Q21+Q22)/2</f>
        <v>23181017315037</v>
      </c>
      <c r="R23" s="257"/>
      <c r="S23" s="257"/>
      <c r="T23" s="256"/>
      <c r="U23" s="256"/>
      <c r="V23" s="254"/>
      <c r="W23" s="254"/>
      <c r="X23" s="254"/>
      <c r="Y23" s="254"/>
      <c r="Z23" s="254"/>
      <c r="AA23" s="254"/>
    </row>
    <row r="24" spans="2:27" ht="18">
      <c r="B24" s="177"/>
      <c r="C24" s="258"/>
      <c r="D24" s="258"/>
      <c r="E24" s="258"/>
      <c r="F24" s="258"/>
      <c r="G24" s="258"/>
      <c r="H24" s="258"/>
      <c r="I24" s="258"/>
      <c r="J24" s="258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</row>
    <row r="25" spans="2:27"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</row>
    <row r="26" spans="2:27"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</row>
    <row r="27" spans="2:27"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</row>
    <row r="28" spans="2:27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</row>
    <row r="29" spans="2:27"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3:27"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</row>
    <row r="34" spans="3:27"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</row>
    <row r="35" spans="3:27"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</row>
    <row r="36" spans="3:27"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</row>
    <row r="37" spans="3:27"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</row>
    <row r="38" spans="3:27"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</row>
    <row r="39" spans="3:27"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</row>
    <row r="40" spans="3:27"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</row>
    <row r="41" spans="3:27"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</row>
  </sheetData>
  <mergeCells count="15">
    <mergeCell ref="A1:J1"/>
    <mergeCell ref="A2:J2"/>
    <mergeCell ref="A3:J3"/>
    <mergeCell ref="B5:J5"/>
    <mergeCell ref="D6:F6"/>
    <mergeCell ref="H6:J6"/>
    <mergeCell ref="S14:U14"/>
    <mergeCell ref="L19:L23"/>
    <mergeCell ref="S20:U20"/>
    <mergeCell ref="A7:B7"/>
    <mergeCell ref="A8:C8"/>
    <mergeCell ref="A9:C9"/>
    <mergeCell ref="A10:B10"/>
    <mergeCell ref="L13:L17"/>
    <mergeCell ref="P13:R13"/>
  </mergeCells>
  <pageMargins left="0.39" right="0.39" top="0.39" bottom="0.39" header="0" footer="0"/>
  <pageSetup paperSize="9" scale="8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3169-B020-4DC2-B181-EE42BCDB2AB2}">
  <sheetPr filterMode="1">
    <pageSetUpPr fitToPage="1"/>
  </sheetPr>
  <dimension ref="A1:J236"/>
  <sheetViews>
    <sheetView rightToLeft="1" topLeftCell="A223" workbookViewId="0">
      <selection activeCell="H235" sqref="H23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14.45" customHeight="1"/>
    <row r="5" spans="1:10" ht="14.45" customHeight="1">
      <c r="A5" s="78" t="s">
        <v>242</v>
      </c>
      <c r="B5" s="284" t="s">
        <v>243</v>
      </c>
      <c r="C5" s="284"/>
      <c r="D5" s="284"/>
      <c r="E5" s="284"/>
      <c r="F5" s="284"/>
      <c r="G5" s="284"/>
      <c r="H5" s="284"/>
      <c r="I5" s="284"/>
      <c r="J5" s="284"/>
    </row>
    <row r="6" spans="1:10" ht="14.45" customHeight="1">
      <c r="D6" s="285" t="s">
        <v>187</v>
      </c>
      <c r="E6" s="285"/>
      <c r="F6" s="285"/>
      <c r="H6" s="285" t="s">
        <v>188</v>
      </c>
      <c r="I6" s="285"/>
      <c r="J6" s="285"/>
    </row>
    <row r="7" spans="1:10" ht="36.4" customHeight="1">
      <c r="A7" s="285" t="s">
        <v>244</v>
      </c>
      <c r="B7" s="285"/>
      <c r="D7" s="84" t="s">
        <v>245</v>
      </c>
      <c r="E7" s="3"/>
      <c r="F7" s="84" t="s">
        <v>246</v>
      </c>
      <c r="H7" s="84" t="s">
        <v>245</v>
      </c>
      <c r="I7" s="3"/>
      <c r="J7" s="84" t="s">
        <v>246</v>
      </c>
    </row>
    <row r="8" spans="1:10" ht="21.75" hidden="1" customHeight="1">
      <c r="A8" s="304"/>
      <c r="B8" s="304"/>
      <c r="D8" s="5"/>
      <c r="F8" s="6"/>
      <c r="H8" s="5"/>
      <c r="J8" s="6"/>
    </row>
    <row r="9" spans="1:10" ht="21.75" hidden="1" customHeight="1">
      <c r="A9" s="303"/>
      <c r="B9" s="303"/>
      <c r="D9" s="7"/>
      <c r="F9" s="8"/>
      <c r="H9" s="7"/>
      <c r="J9" s="8"/>
    </row>
    <row r="10" spans="1:10" ht="21.75" hidden="1" customHeight="1">
      <c r="A10" s="303"/>
      <c r="B10" s="303"/>
      <c r="D10" s="7"/>
      <c r="F10" s="8"/>
      <c r="H10" s="7"/>
      <c r="J10" s="8"/>
    </row>
    <row r="11" spans="1:10" ht="21.75" hidden="1" customHeight="1">
      <c r="A11" s="303"/>
      <c r="B11" s="303"/>
      <c r="D11" s="7"/>
      <c r="F11" s="8"/>
      <c r="H11" s="7"/>
      <c r="J11" s="8"/>
    </row>
    <row r="12" spans="1:10" ht="21.75" hidden="1" customHeight="1">
      <c r="A12" s="303"/>
      <c r="B12" s="303"/>
      <c r="D12" s="7"/>
      <c r="F12" s="8"/>
      <c r="H12" s="7"/>
      <c r="J12" s="8"/>
    </row>
    <row r="13" spans="1:10" ht="21.75" hidden="1" customHeight="1">
      <c r="A13" s="303"/>
      <c r="B13" s="303"/>
      <c r="D13" s="7"/>
      <c r="F13" s="8"/>
      <c r="H13" s="7"/>
      <c r="J13" s="8"/>
    </row>
    <row r="14" spans="1:10" ht="21.75" hidden="1" customHeight="1">
      <c r="A14" s="303"/>
      <c r="B14" s="303"/>
      <c r="D14" s="7"/>
      <c r="F14" s="8"/>
      <c r="H14" s="7"/>
      <c r="J14" s="8"/>
    </row>
    <row r="15" spans="1:10" ht="21.75" hidden="1" customHeight="1">
      <c r="A15" s="303"/>
      <c r="B15" s="303"/>
      <c r="D15" s="7"/>
      <c r="F15" s="8"/>
      <c r="H15" s="7"/>
      <c r="J15" s="8"/>
    </row>
    <row r="16" spans="1:10" ht="21.75" hidden="1" customHeight="1">
      <c r="A16" s="303"/>
      <c r="B16" s="303"/>
      <c r="D16" s="7"/>
      <c r="F16" s="8"/>
      <c r="H16" s="7"/>
      <c r="J16" s="8"/>
    </row>
    <row r="17" spans="1:10" ht="21.75" hidden="1" customHeight="1">
      <c r="A17" s="303"/>
      <c r="B17" s="303"/>
      <c r="D17" s="7"/>
      <c r="F17" s="8"/>
      <c r="H17" s="7"/>
      <c r="J17" s="8"/>
    </row>
    <row r="18" spans="1:10" ht="21.75" hidden="1" customHeight="1">
      <c r="A18" s="303"/>
      <c r="B18" s="303"/>
      <c r="D18" s="7"/>
      <c r="F18" s="8"/>
      <c r="H18" s="7"/>
      <c r="J18" s="8"/>
    </row>
    <row r="19" spans="1:10" ht="21.75" customHeight="1">
      <c r="A19" s="303" t="s">
        <v>249</v>
      </c>
      <c r="B19" s="303"/>
      <c r="D19" s="7">
        <v>0</v>
      </c>
      <c r="F19" s="8"/>
      <c r="H19" s="7">
        <v>83502465738</v>
      </c>
      <c r="J19" s="8"/>
    </row>
    <row r="20" spans="1:10" ht="21.75" customHeight="1">
      <c r="A20" s="303" t="s">
        <v>140</v>
      </c>
      <c r="B20" s="303"/>
      <c r="D20" s="7">
        <v>0</v>
      </c>
      <c r="F20" s="8"/>
      <c r="H20" s="7">
        <v>3528124991</v>
      </c>
      <c r="J20" s="8"/>
    </row>
    <row r="21" spans="1:10" ht="21.75" customHeight="1">
      <c r="A21" s="303" t="s">
        <v>140</v>
      </c>
      <c r="B21" s="303"/>
      <c r="D21" s="7">
        <v>0</v>
      </c>
      <c r="F21" s="8"/>
      <c r="H21" s="7">
        <v>7262755337</v>
      </c>
      <c r="J21" s="8"/>
    </row>
    <row r="22" spans="1:10" ht="21.75" hidden="1" customHeight="1">
      <c r="A22" s="303"/>
      <c r="B22" s="303"/>
      <c r="D22" s="7"/>
      <c r="F22" s="8"/>
      <c r="H22" s="7"/>
      <c r="J22" s="8"/>
    </row>
    <row r="23" spans="1:10" ht="21.75" customHeight="1">
      <c r="A23" s="303" t="s">
        <v>140</v>
      </c>
      <c r="B23" s="303"/>
      <c r="D23" s="7">
        <v>0</v>
      </c>
      <c r="F23" s="8"/>
      <c r="H23" s="7">
        <v>6106902322</v>
      </c>
      <c r="J23" s="8"/>
    </row>
    <row r="24" spans="1:10" ht="21.75" customHeight="1">
      <c r="A24" s="303" t="s">
        <v>250</v>
      </c>
      <c r="B24" s="303"/>
      <c r="D24" s="7">
        <v>0</v>
      </c>
      <c r="F24" s="8"/>
      <c r="H24" s="7">
        <v>8995652811</v>
      </c>
      <c r="J24" s="8"/>
    </row>
    <row r="25" spans="1:10" ht="21.75" customHeight="1">
      <c r="A25" s="303" t="s">
        <v>138</v>
      </c>
      <c r="B25" s="303"/>
      <c r="D25" s="7">
        <v>0</v>
      </c>
      <c r="F25" s="8"/>
      <c r="H25" s="7">
        <v>30293584541</v>
      </c>
      <c r="J25" s="8"/>
    </row>
    <row r="26" spans="1:10" ht="21.75" customHeight="1">
      <c r="A26" s="303" t="s">
        <v>140</v>
      </c>
      <c r="B26" s="303"/>
      <c r="D26" s="7">
        <v>0</v>
      </c>
      <c r="F26" s="8"/>
      <c r="H26" s="7">
        <v>39667628143</v>
      </c>
      <c r="J26" s="8"/>
    </row>
    <row r="27" spans="1:10" ht="21.75" customHeight="1">
      <c r="A27" s="303" t="s">
        <v>138</v>
      </c>
      <c r="B27" s="303"/>
      <c r="D27" s="7">
        <v>0</v>
      </c>
      <c r="F27" s="8"/>
      <c r="H27" s="7">
        <v>4596763820</v>
      </c>
      <c r="J27" s="8"/>
    </row>
    <row r="28" spans="1:10" ht="21.75" customHeight="1">
      <c r="A28" s="303" t="s">
        <v>140</v>
      </c>
      <c r="B28" s="303"/>
      <c r="D28" s="7">
        <v>0</v>
      </c>
      <c r="F28" s="8"/>
      <c r="H28" s="7">
        <v>37892566266</v>
      </c>
      <c r="J28" s="8"/>
    </row>
    <row r="29" spans="1:10" ht="21.75" hidden="1" customHeight="1">
      <c r="A29" s="303"/>
      <c r="B29" s="303"/>
      <c r="D29" s="7"/>
      <c r="F29" s="8"/>
      <c r="H29" s="7"/>
      <c r="J29" s="8"/>
    </row>
    <row r="30" spans="1:10" ht="21.75" customHeight="1">
      <c r="A30" s="303" t="s">
        <v>251</v>
      </c>
      <c r="B30" s="303"/>
      <c r="D30" s="7">
        <v>0</v>
      </c>
      <c r="F30" s="8"/>
      <c r="H30" s="7">
        <v>80319722138</v>
      </c>
      <c r="J30" s="8"/>
    </row>
    <row r="31" spans="1:10" ht="21.75" customHeight="1">
      <c r="A31" s="303" t="s">
        <v>138</v>
      </c>
      <c r="B31" s="303"/>
      <c r="D31" s="7">
        <v>0</v>
      </c>
      <c r="F31" s="8"/>
      <c r="H31" s="7">
        <v>10411509923</v>
      </c>
      <c r="J31" s="8"/>
    </row>
    <row r="32" spans="1:10" ht="21.75" customHeight="1">
      <c r="A32" s="303" t="s">
        <v>140</v>
      </c>
      <c r="B32" s="303"/>
      <c r="D32" s="7">
        <v>0</v>
      </c>
      <c r="F32" s="8"/>
      <c r="H32" s="7">
        <v>48922672383</v>
      </c>
      <c r="J32" s="8"/>
    </row>
    <row r="33" spans="1:10" ht="21.75" customHeight="1">
      <c r="A33" s="303" t="s">
        <v>250</v>
      </c>
      <c r="B33" s="303"/>
      <c r="D33" s="7">
        <v>0</v>
      </c>
      <c r="F33" s="8"/>
      <c r="H33" s="7">
        <v>20180103129</v>
      </c>
      <c r="J33" s="8"/>
    </row>
    <row r="34" spans="1:10" ht="21.75" customHeight="1">
      <c r="A34" s="303" t="s">
        <v>138</v>
      </c>
      <c r="B34" s="303"/>
      <c r="D34" s="7">
        <v>0</v>
      </c>
      <c r="F34" s="8"/>
      <c r="H34" s="7">
        <v>8386938569</v>
      </c>
      <c r="J34" s="8"/>
    </row>
    <row r="35" spans="1:10" ht="21.75" customHeight="1">
      <c r="A35" s="303" t="s">
        <v>140</v>
      </c>
      <c r="B35" s="303"/>
      <c r="D35" s="7">
        <v>0</v>
      </c>
      <c r="F35" s="8"/>
      <c r="H35" s="7">
        <v>15769416945</v>
      </c>
      <c r="J35" s="8"/>
    </row>
    <row r="36" spans="1:10" ht="21.75" customHeight="1">
      <c r="A36" s="303" t="s">
        <v>250</v>
      </c>
      <c r="B36" s="303"/>
      <c r="D36" s="7">
        <v>0</v>
      </c>
      <c r="F36" s="8"/>
      <c r="H36" s="7">
        <v>3293780389</v>
      </c>
      <c r="J36" s="8"/>
    </row>
    <row r="37" spans="1:10" ht="21.75" customHeight="1">
      <c r="A37" s="303" t="s">
        <v>250</v>
      </c>
      <c r="B37" s="303"/>
      <c r="D37" s="7">
        <v>0</v>
      </c>
      <c r="F37" s="8"/>
      <c r="H37" s="7">
        <v>40716809132</v>
      </c>
      <c r="J37" s="8"/>
    </row>
    <row r="38" spans="1:10" ht="21.75" customHeight="1">
      <c r="A38" s="303" t="s">
        <v>138</v>
      </c>
      <c r="B38" s="303"/>
      <c r="D38" s="7">
        <v>0</v>
      </c>
      <c r="F38" s="8"/>
      <c r="H38" s="7">
        <v>68753790332</v>
      </c>
      <c r="J38" s="8"/>
    </row>
    <row r="39" spans="1:10" ht="21.75" customHeight="1">
      <c r="A39" s="303" t="s">
        <v>250</v>
      </c>
      <c r="B39" s="303"/>
      <c r="D39" s="7">
        <v>0</v>
      </c>
      <c r="F39" s="8"/>
      <c r="H39" s="7">
        <v>83159700776</v>
      </c>
      <c r="J39" s="8"/>
    </row>
    <row r="40" spans="1:10" ht="21.75" customHeight="1">
      <c r="A40" s="303" t="s">
        <v>140</v>
      </c>
      <c r="B40" s="303"/>
      <c r="D40" s="7">
        <v>0</v>
      </c>
      <c r="F40" s="8"/>
      <c r="H40" s="7">
        <v>41352822355</v>
      </c>
      <c r="J40" s="8"/>
    </row>
    <row r="41" spans="1:10" ht="21.75" customHeight="1">
      <c r="A41" s="303" t="s">
        <v>140</v>
      </c>
      <c r="B41" s="303"/>
      <c r="D41" s="7">
        <v>0</v>
      </c>
      <c r="F41" s="8"/>
      <c r="H41" s="7">
        <v>62763950950</v>
      </c>
      <c r="J41" s="8"/>
    </row>
    <row r="42" spans="1:10" ht="21.75" customHeight="1">
      <c r="A42" s="303" t="s">
        <v>142</v>
      </c>
      <c r="B42" s="303"/>
      <c r="D42" s="7">
        <v>0</v>
      </c>
      <c r="F42" s="8"/>
      <c r="H42" s="7">
        <v>117205479450</v>
      </c>
      <c r="J42" s="8"/>
    </row>
    <row r="43" spans="1:10" ht="21.75" customHeight="1">
      <c r="A43" s="303" t="s">
        <v>252</v>
      </c>
      <c r="B43" s="303"/>
      <c r="D43" s="7">
        <v>0</v>
      </c>
      <c r="F43" s="8"/>
      <c r="H43" s="7">
        <v>62819155890</v>
      </c>
      <c r="J43" s="8"/>
    </row>
    <row r="44" spans="1:10" ht="21.75" customHeight="1">
      <c r="A44" s="303" t="s">
        <v>140</v>
      </c>
      <c r="B44" s="303"/>
      <c r="D44" s="7">
        <v>0</v>
      </c>
      <c r="F44" s="8"/>
      <c r="H44" s="7">
        <v>57265624929</v>
      </c>
      <c r="J44" s="8"/>
    </row>
    <row r="45" spans="1:10" ht="21.75" customHeight="1">
      <c r="A45" s="303" t="s">
        <v>140</v>
      </c>
      <c r="B45" s="303"/>
      <c r="D45" s="7">
        <v>0</v>
      </c>
      <c r="F45" s="8"/>
      <c r="H45" s="7">
        <v>51635621450</v>
      </c>
      <c r="J45" s="8"/>
    </row>
    <row r="46" spans="1:10" ht="21.75" customHeight="1">
      <c r="A46" s="303" t="s">
        <v>140</v>
      </c>
      <c r="B46" s="303"/>
      <c r="D46" s="7">
        <v>0</v>
      </c>
      <c r="F46" s="8"/>
      <c r="H46" s="7">
        <v>16234520542</v>
      </c>
      <c r="J46" s="8"/>
    </row>
    <row r="47" spans="1:10" ht="21.75" customHeight="1">
      <c r="A47" s="303" t="s">
        <v>140</v>
      </c>
      <c r="B47" s="303"/>
      <c r="D47" s="7">
        <v>0</v>
      </c>
      <c r="F47" s="8"/>
      <c r="H47" s="7">
        <v>11467397257</v>
      </c>
      <c r="J47" s="8"/>
    </row>
    <row r="48" spans="1:10" ht="21.75" customHeight="1">
      <c r="A48" s="303" t="s">
        <v>140</v>
      </c>
      <c r="B48" s="303"/>
      <c r="D48" s="7">
        <v>0</v>
      </c>
      <c r="F48" s="8"/>
      <c r="H48" s="7">
        <v>7435691831</v>
      </c>
      <c r="J48" s="8"/>
    </row>
    <row r="49" spans="1:10" ht="21.75" customHeight="1">
      <c r="A49" s="303" t="s">
        <v>140</v>
      </c>
      <c r="B49" s="303"/>
      <c r="D49" s="7">
        <v>0</v>
      </c>
      <c r="F49" s="8"/>
      <c r="H49" s="7">
        <v>27456310353</v>
      </c>
      <c r="J49" s="8"/>
    </row>
    <row r="50" spans="1:10" ht="21.75" customHeight="1">
      <c r="A50" s="303" t="s">
        <v>140</v>
      </c>
      <c r="B50" s="303"/>
      <c r="D50" s="7">
        <v>0</v>
      </c>
      <c r="F50" s="8"/>
      <c r="H50" s="7">
        <v>39444127560</v>
      </c>
      <c r="J50" s="8"/>
    </row>
    <row r="51" spans="1:10" ht="21.75" customHeight="1">
      <c r="A51" s="303" t="s">
        <v>140</v>
      </c>
      <c r="B51" s="303"/>
      <c r="D51" s="7">
        <v>0</v>
      </c>
      <c r="F51" s="8"/>
      <c r="H51" s="7">
        <v>39907901368</v>
      </c>
      <c r="J51" s="8"/>
    </row>
    <row r="52" spans="1:10" ht="21.75" customHeight="1">
      <c r="A52" s="303" t="s">
        <v>140</v>
      </c>
      <c r="B52" s="303"/>
      <c r="D52" s="7">
        <v>0</v>
      </c>
      <c r="F52" s="8"/>
      <c r="H52" s="7">
        <v>41417832326</v>
      </c>
      <c r="J52" s="8"/>
    </row>
    <row r="53" spans="1:10" ht="21.75" hidden="1" customHeight="1">
      <c r="A53" s="303"/>
      <c r="B53" s="303"/>
      <c r="D53" s="7"/>
      <c r="F53" s="8"/>
      <c r="H53" s="7"/>
      <c r="J53" s="8"/>
    </row>
    <row r="54" spans="1:10" ht="21.75" customHeight="1">
      <c r="A54" s="303" t="s">
        <v>140</v>
      </c>
      <c r="B54" s="303"/>
      <c r="D54" s="7">
        <v>0</v>
      </c>
      <c r="F54" s="8"/>
      <c r="H54" s="7">
        <v>42967916692</v>
      </c>
      <c r="J54" s="8"/>
    </row>
    <row r="55" spans="1:10" ht="21.75" customHeight="1">
      <c r="A55" s="303" t="s">
        <v>140</v>
      </c>
      <c r="B55" s="303"/>
      <c r="D55" s="7">
        <v>0</v>
      </c>
      <c r="F55" s="8"/>
      <c r="H55" s="7">
        <v>36158429564</v>
      </c>
      <c r="J55" s="8"/>
    </row>
    <row r="56" spans="1:10" ht="21.75" customHeight="1">
      <c r="A56" s="303" t="s">
        <v>142</v>
      </c>
      <c r="B56" s="303"/>
      <c r="D56" s="7">
        <v>0</v>
      </c>
      <c r="F56" s="8"/>
      <c r="H56" s="7">
        <v>58464555602</v>
      </c>
      <c r="J56" s="8"/>
    </row>
    <row r="57" spans="1:10" ht="21.75" customHeight="1">
      <c r="A57" s="303" t="s">
        <v>250</v>
      </c>
      <c r="B57" s="303"/>
      <c r="D57" s="7">
        <v>0</v>
      </c>
      <c r="F57" s="8"/>
      <c r="H57" s="7">
        <v>3678548707</v>
      </c>
      <c r="J57" s="8"/>
    </row>
    <row r="58" spans="1:10" ht="21.75" customHeight="1">
      <c r="A58" s="303" t="s">
        <v>142</v>
      </c>
      <c r="B58" s="303"/>
      <c r="D58" s="7">
        <v>0</v>
      </c>
      <c r="F58" s="8"/>
      <c r="H58" s="7">
        <v>31876712322</v>
      </c>
      <c r="J58" s="8"/>
    </row>
    <row r="59" spans="1:10" ht="21.75" customHeight="1">
      <c r="A59" s="303" t="s">
        <v>142</v>
      </c>
      <c r="B59" s="303"/>
      <c r="D59" s="7">
        <v>0</v>
      </c>
      <c r="F59" s="8"/>
      <c r="H59" s="7">
        <v>27454109581</v>
      </c>
      <c r="J59" s="8"/>
    </row>
    <row r="60" spans="1:10" ht="21.75" customHeight="1">
      <c r="A60" s="303" t="s">
        <v>140</v>
      </c>
      <c r="B60" s="303"/>
      <c r="D60" s="7">
        <v>0</v>
      </c>
      <c r="F60" s="8"/>
      <c r="H60" s="7">
        <v>20884018848</v>
      </c>
      <c r="J60" s="8"/>
    </row>
    <row r="61" spans="1:10" ht="21.75" customHeight="1">
      <c r="A61" s="303" t="s">
        <v>140</v>
      </c>
      <c r="B61" s="303"/>
      <c r="D61" s="7">
        <v>0</v>
      </c>
      <c r="F61" s="8"/>
      <c r="H61" s="7">
        <v>24840767122</v>
      </c>
      <c r="J61" s="8"/>
    </row>
    <row r="62" spans="1:10" ht="21.75" customHeight="1">
      <c r="A62" s="303" t="s">
        <v>140</v>
      </c>
      <c r="B62" s="303"/>
      <c r="D62" s="7">
        <v>0</v>
      </c>
      <c r="F62" s="8"/>
      <c r="H62" s="7">
        <v>99693888869</v>
      </c>
      <c r="J62" s="8"/>
    </row>
    <row r="63" spans="1:10" ht="21.75" customHeight="1">
      <c r="A63" s="303" t="s">
        <v>140</v>
      </c>
      <c r="B63" s="303"/>
      <c r="D63" s="7">
        <v>0</v>
      </c>
      <c r="F63" s="8"/>
      <c r="H63" s="7">
        <v>34717808217</v>
      </c>
      <c r="J63" s="8"/>
    </row>
    <row r="64" spans="1:10" ht="21.75" customHeight="1">
      <c r="A64" s="303" t="s">
        <v>140</v>
      </c>
      <c r="B64" s="303"/>
      <c r="D64" s="7">
        <v>0</v>
      </c>
      <c r="F64" s="8"/>
      <c r="H64" s="7">
        <v>198770172485</v>
      </c>
      <c r="J64" s="8"/>
    </row>
    <row r="65" spans="1:10" ht="21.75" customHeight="1">
      <c r="A65" s="303" t="s">
        <v>140</v>
      </c>
      <c r="B65" s="303"/>
      <c r="D65" s="7">
        <v>0</v>
      </c>
      <c r="F65" s="8"/>
      <c r="H65" s="7">
        <v>68350684912</v>
      </c>
      <c r="J65" s="8"/>
    </row>
    <row r="66" spans="1:10" ht="21.75" customHeight="1">
      <c r="A66" s="303" t="s">
        <v>140</v>
      </c>
      <c r="B66" s="303"/>
      <c r="D66" s="7">
        <v>0</v>
      </c>
      <c r="F66" s="8"/>
      <c r="H66" s="7">
        <v>177940931496</v>
      </c>
      <c r="J66" s="8"/>
    </row>
    <row r="67" spans="1:10" ht="21.75" customHeight="1">
      <c r="A67" s="303" t="s">
        <v>140</v>
      </c>
      <c r="B67" s="303"/>
      <c r="D67" s="7">
        <v>0</v>
      </c>
      <c r="F67" s="8"/>
      <c r="H67" s="7">
        <v>20426350683</v>
      </c>
      <c r="J67" s="8"/>
    </row>
    <row r="68" spans="1:10" ht="21.75" customHeight="1">
      <c r="A68" s="303" t="s">
        <v>140</v>
      </c>
      <c r="B68" s="303"/>
      <c r="D68" s="7">
        <v>0</v>
      </c>
      <c r="F68" s="8"/>
      <c r="H68" s="7">
        <v>141947704096</v>
      </c>
      <c r="J68" s="8"/>
    </row>
    <row r="69" spans="1:10" ht="21.75" customHeight="1">
      <c r="A69" s="303" t="s">
        <v>142</v>
      </c>
      <c r="B69" s="303"/>
      <c r="D69" s="7">
        <v>0</v>
      </c>
      <c r="F69" s="8"/>
      <c r="H69" s="7">
        <v>183821917779</v>
      </c>
      <c r="J69" s="8"/>
    </row>
    <row r="70" spans="1:10" ht="21.75" customHeight="1">
      <c r="A70" s="303" t="s">
        <v>142</v>
      </c>
      <c r="B70" s="303"/>
      <c r="D70" s="7">
        <v>0</v>
      </c>
      <c r="F70" s="8"/>
      <c r="H70" s="7">
        <v>112190743825</v>
      </c>
      <c r="J70" s="8"/>
    </row>
    <row r="71" spans="1:10" ht="21.75" customHeight="1">
      <c r="A71" s="303" t="s">
        <v>142</v>
      </c>
      <c r="B71" s="303"/>
      <c r="D71" s="7">
        <v>0</v>
      </c>
      <c r="F71" s="8"/>
      <c r="H71" s="7">
        <v>119011643746</v>
      </c>
      <c r="J71" s="8"/>
    </row>
    <row r="72" spans="1:10" ht="21.75" customHeight="1">
      <c r="A72" s="303" t="s">
        <v>142</v>
      </c>
      <c r="B72" s="303"/>
      <c r="D72" s="7">
        <v>0</v>
      </c>
      <c r="F72" s="8"/>
      <c r="H72" s="7">
        <v>105287671231</v>
      </c>
      <c r="J72" s="8"/>
    </row>
    <row r="73" spans="1:10" ht="21.75" customHeight="1">
      <c r="A73" s="303" t="s">
        <v>142</v>
      </c>
      <c r="B73" s="303"/>
      <c r="D73" s="7">
        <v>0</v>
      </c>
      <c r="F73" s="8"/>
      <c r="H73" s="7">
        <v>99394173057</v>
      </c>
      <c r="J73" s="8"/>
    </row>
    <row r="74" spans="1:10" ht="21.75" customHeight="1">
      <c r="A74" s="303" t="s">
        <v>142</v>
      </c>
      <c r="B74" s="303"/>
      <c r="D74" s="7">
        <v>0</v>
      </c>
      <c r="F74" s="8"/>
      <c r="H74" s="7">
        <v>45639041041</v>
      </c>
      <c r="J74" s="8"/>
    </row>
    <row r="75" spans="1:10" ht="21.75" customHeight="1">
      <c r="A75" s="303" t="s">
        <v>142</v>
      </c>
      <c r="B75" s="303"/>
      <c r="D75" s="7">
        <v>0</v>
      </c>
      <c r="F75" s="8"/>
      <c r="H75" s="7">
        <v>85191780820</v>
      </c>
      <c r="J75" s="8"/>
    </row>
    <row r="76" spans="1:10" ht="21.75" customHeight="1">
      <c r="A76" s="303" t="s">
        <v>250</v>
      </c>
      <c r="B76" s="303"/>
      <c r="D76" s="7">
        <v>0</v>
      </c>
      <c r="F76" s="8"/>
      <c r="H76" s="7">
        <v>42661284934</v>
      </c>
      <c r="J76" s="8"/>
    </row>
    <row r="77" spans="1:10" ht="21.75" customHeight="1">
      <c r="A77" s="303" t="s">
        <v>138</v>
      </c>
      <c r="B77" s="303"/>
      <c r="D77" s="7">
        <v>0</v>
      </c>
      <c r="F77" s="8"/>
      <c r="H77" s="7">
        <v>38206069615</v>
      </c>
      <c r="J77" s="8"/>
    </row>
    <row r="78" spans="1:10" ht="21.75" customHeight="1">
      <c r="A78" s="303" t="s">
        <v>142</v>
      </c>
      <c r="B78" s="303"/>
      <c r="D78" s="7">
        <v>0</v>
      </c>
      <c r="F78" s="8"/>
      <c r="H78" s="7">
        <v>192542465716</v>
      </c>
      <c r="J78" s="8"/>
    </row>
    <row r="79" spans="1:10" ht="21.75" customHeight="1">
      <c r="A79" s="303" t="s">
        <v>142</v>
      </c>
      <c r="B79" s="303"/>
      <c r="D79" s="7">
        <v>0</v>
      </c>
      <c r="F79" s="8"/>
      <c r="H79" s="7">
        <v>15404794518</v>
      </c>
      <c r="J79" s="8"/>
    </row>
    <row r="80" spans="1:10" ht="21.75" customHeight="1">
      <c r="A80" s="303" t="s">
        <v>142</v>
      </c>
      <c r="B80" s="303"/>
      <c r="D80" s="7">
        <v>0</v>
      </c>
      <c r="F80" s="8"/>
      <c r="H80" s="7">
        <v>45812835611</v>
      </c>
      <c r="J80" s="8"/>
    </row>
    <row r="81" spans="1:10" ht="21.75" customHeight="1">
      <c r="A81" s="303" t="s">
        <v>138</v>
      </c>
      <c r="B81" s="303"/>
      <c r="D81" s="7">
        <v>0</v>
      </c>
      <c r="F81" s="8"/>
      <c r="H81" s="7">
        <v>60115449328</v>
      </c>
      <c r="J81" s="8"/>
    </row>
    <row r="82" spans="1:10" ht="21.75" customHeight="1">
      <c r="A82" s="303" t="s">
        <v>142</v>
      </c>
      <c r="B82" s="303"/>
      <c r="D82" s="7">
        <v>0</v>
      </c>
      <c r="F82" s="8"/>
      <c r="H82" s="7">
        <v>32917808217</v>
      </c>
      <c r="J82" s="8"/>
    </row>
    <row r="83" spans="1:10" ht="21.75" customHeight="1">
      <c r="A83" s="303" t="s">
        <v>142</v>
      </c>
      <c r="B83" s="303"/>
      <c r="D83" s="7">
        <v>0</v>
      </c>
      <c r="F83" s="8"/>
      <c r="H83" s="7">
        <v>139068493147</v>
      </c>
      <c r="J83" s="8"/>
    </row>
    <row r="84" spans="1:10" ht="21.75" customHeight="1">
      <c r="A84" s="303" t="s">
        <v>142</v>
      </c>
      <c r="B84" s="303"/>
      <c r="D84" s="7">
        <v>0</v>
      </c>
      <c r="F84" s="8"/>
      <c r="H84" s="7">
        <v>72779260257</v>
      </c>
      <c r="J84" s="8"/>
    </row>
    <row r="85" spans="1:10" ht="21.75" customHeight="1">
      <c r="A85" s="303" t="s">
        <v>142</v>
      </c>
      <c r="B85" s="303"/>
      <c r="D85" s="7">
        <v>0</v>
      </c>
      <c r="F85" s="8"/>
      <c r="H85" s="7">
        <v>3184931501</v>
      </c>
      <c r="J85" s="8"/>
    </row>
    <row r="86" spans="1:10" ht="21.75" customHeight="1">
      <c r="A86" s="303" t="s">
        <v>250</v>
      </c>
      <c r="B86" s="303"/>
      <c r="D86" s="7">
        <v>0</v>
      </c>
      <c r="F86" s="8"/>
      <c r="H86" s="7">
        <v>80262842480</v>
      </c>
      <c r="J86" s="8"/>
    </row>
    <row r="87" spans="1:10" ht="21.75" customHeight="1">
      <c r="A87" s="303" t="s">
        <v>130</v>
      </c>
      <c r="B87" s="303"/>
      <c r="D87" s="7">
        <v>3164383644</v>
      </c>
      <c r="F87" s="8"/>
      <c r="H87" s="7">
        <v>116493703342</v>
      </c>
      <c r="J87" s="8"/>
    </row>
    <row r="88" spans="1:10" ht="21.75" customHeight="1">
      <c r="A88" s="303" t="s">
        <v>140</v>
      </c>
      <c r="B88" s="303"/>
      <c r="D88" s="7">
        <v>0</v>
      </c>
      <c r="F88" s="8"/>
      <c r="H88" s="7">
        <v>44606246568</v>
      </c>
      <c r="J88" s="8"/>
    </row>
    <row r="89" spans="1:10" ht="21.75" customHeight="1">
      <c r="A89" s="303" t="s">
        <v>140</v>
      </c>
      <c r="B89" s="303"/>
      <c r="D89" s="7">
        <v>0</v>
      </c>
      <c r="F89" s="8"/>
      <c r="H89" s="7">
        <v>136767123282</v>
      </c>
      <c r="J89" s="8"/>
    </row>
    <row r="90" spans="1:10" ht="21.75" customHeight="1">
      <c r="A90" s="303" t="s">
        <v>142</v>
      </c>
      <c r="B90" s="303"/>
      <c r="D90" s="7">
        <v>0</v>
      </c>
      <c r="F90" s="8"/>
      <c r="H90" s="7">
        <v>161661452050</v>
      </c>
      <c r="J90" s="8"/>
    </row>
    <row r="91" spans="1:10" ht="21.75" customHeight="1">
      <c r="A91" s="303" t="s">
        <v>140</v>
      </c>
      <c r="B91" s="303"/>
      <c r="D91" s="7">
        <v>0</v>
      </c>
      <c r="F91" s="8"/>
      <c r="H91" s="7">
        <v>59849187939</v>
      </c>
      <c r="J91" s="8"/>
    </row>
    <row r="92" spans="1:10" ht="21.75" customHeight="1">
      <c r="A92" s="303" t="s">
        <v>250</v>
      </c>
      <c r="B92" s="303"/>
      <c r="D92" s="7">
        <v>0</v>
      </c>
      <c r="F92" s="8"/>
      <c r="H92" s="7">
        <v>30315951506</v>
      </c>
      <c r="J92" s="8"/>
    </row>
    <row r="93" spans="1:10" ht="21.75" customHeight="1">
      <c r="A93" s="303" t="s">
        <v>250</v>
      </c>
      <c r="B93" s="303"/>
      <c r="D93" s="7">
        <v>0</v>
      </c>
      <c r="F93" s="8"/>
      <c r="H93" s="7">
        <v>29951593448</v>
      </c>
      <c r="J93" s="8"/>
    </row>
    <row r="94" spans="1:10" ht="21.75" customHeight="1">
      <c r="A94" s="303" t="s">
        <v>253</v>
      </c>
      <c r="B94" s="303"/>
      <c r="D94" s="7">
        <v>0</v>
      </c>
      <c r="F94" s="8"/>
      <c r="H94" s="7">
        <v>148767123248</v>
      </c>
      <c r="J94" s="8"/>
    </row>
    <row r="95" spans="1:10" ht="21.75" customHeight="1">
      <c r="A95" s="303" t="s">
        <v>254</v>
      </c>
      <c r="B95" s="303"/>
      <c r="D95" s="7">
        <v>0</v>
      </c>
      <c r="F95" s="8"/>
      <c r="H95" s="7">
        <v>96657534246</v>
      </c>
      <c r="J95" s="8"/>
    </row>
    <row r="96" spans="1:10" ht="21.75" customHeight="1">
      <c r="A96" s="303" t="s">
        <v>254</v>
      </c>
      <c r="B96" s="303"/>
      <c r="D96" s="7">
        <v>0</v>
      </c>
      <c r="F96" s="8"/>
      <c r="H96" s="7">
        <v>6137753425</v>
      </c>
      <c r="J96" s="8"/>
    </row>
    <row r="97" spans="1:10" ht="21.75" customHeight="1">
      <c r="A97" s="303" t="s">
        <v>255</v>
      </c>
      <c r="B97" s="303"/>
      <c r="D97" s="7">
        <v>0</v>
      </c>
      <c r="F97" s="8"/>
      <c r="H97" s="7">
        <v>134221370547</v>
      </c>
      <c r="J97" s="8"/>
    </row>
    <row r="98" spans="1:10" ht="21.75" customHeight="1">
      <c r="A98" s="303" t="s">
        <v>140</v>
      </c>
      <c r="B98" s="303"/>
      <c r="D98" s="7">
        <v>0</v>
      </c>
      <c r="F98" s="8"/>
      <c r="H98" s="7">
        <v>114574188707</v>
      </c>
      <c r="J98" s="8"/>
    </row>
    <row r="99" spans="1:10" ht="21.75" customHeight="1">
      <c r="A99" s="303" t="s">
        <v>255</v>
      </c>
      <c r="B99" s="303"/>
      <c r="D99" s="7">
        <v>0</v>
      </c>
      <c r="F99" s="8"/>
      <c r="H99" s="7">
        <v>60178086496</v>
      </c>
      <c r="J99" s="8"/>
    </row>
    <row r="100" spans="1:10" ht="21.75" customHeight="1">
      <c r="A100" s="303" t="s">
        <v>255</v>
      </c>
      <c r="B100" s="303"/>
      <c r="D100" s="7">
        <v>0</v>
      </c>
      <c r="F100" s="8"/>
      <c r="H100" s="7">
        <v>350579693323</v>
      </c>
      <c r="J100" s="8"/>
    </row>
    <row r="101" spans="1:10" ht="21.75" customHeight="1">
      <c r="A101" s="303" t="s">
        <v>250</v>
      </c>
      <c r="B101" s="303"/>
      <c r="D101" s="7">
        <v>0</v>
      </c>
      <c r="F101" s="8"/>
      <c r="H101" s="7">
        <v>38520628442</v>
      </c>
      <c r="J101" s="8"/>
    </row>
    <row r="102" spans="1:10" ht="21.75" customHeight="1">
      <c r="A102" s="303" t="s">
        <v>132</v>
      </c>
      <c r="B102" s="303"/>
      <c r="D102" s="7">
        <v>0</v>
      </c>
      <c r="F102" s="8"/>
      <c r="H102" s="7">
        <v>169357314993</v>
      </c>
      <c r="J102" s="8"/>
    </row>
    <row r="103" spans="1:10" ht="21.75" customHeight="1">
      <c r="A103" s="303" t="s">
        <v>132</v>
      </c>
      <c r="B103" s="303"/>
      <c r="D103" s="7">
        <v>0</v>
      </c>
      <c r="F103" s="8"/>
      <c r="H103" s="7">
        <v>161852054760</v>
      </c>
      <c r="J103" s="8"/>
    </row>
    <row r="104" spans="1:10" ht="21.75" customHeight="1">
      <c r="A104" s="303" t="s">
        <v>138</v>
      </c>
      <c r="B104" s="303"/>
      <c r="D104" s="7">
        <v>0</v>
      </c>
      <c r="F104" s="8"/>
      <c r="H104" s="7">
        <v>30666076296</v>
      </c>
      <c r="J104" s="8"/>
    </row>
    <row r="105" spans="1:10" ht="21.75" customHeight="1">
      <c r="A105" s="303" t="s">
        <v>132</v>
      </c>
      <c r="B105" s="303"/>
      <c r="D105" s="7">
        <v>8223287647</v>
      </c>
      <c r="F105" s="8"/>
      <c r="H105" s="7">
        <v>204587671071</v>
      </c>
      <c r="J105" s="8"/>
    </row>
    <row r="106" spans="1:10" ht="21.75" customHeight="1">
      <c r="A106" s="303" t="s">
        <v>256</v>
      </c>
      <c r="B106" s="303"/>
      <c r="D106" s="7">
        <v>0</v>
      </c>
      <c r="F106" s="8"/>
      <c r="H106" s="7">
        <v>66293375330</v>
      </c>
      <c r="J106" s="8"/>
    </row>
    <row r="107" spans="1:10" ht="21.75" customHeight="1">
      <c r="A107" s="303" t="s">
        <v>257</v>
      </c>
      <c r="B107" s="303"/>
      <c r="D107" s="7">
        <v>0</v>
      </c>
      <c r="F107" s="8"/>
      <c r="H107" s="7">
        <v>85027269053</v>
      </c>
      <c r="J107" s="8"/>
    </row>
    <row r="108" spans="1:10" ht="21.75" customHeight="1">
      <c r="A108" s="303" t="s">
        <v>138</v>
      </c>
      <c r="B108" s="303"/>
      <c r="D108" s="7">
        <v>0</v>
      </c>
      <c r="F108" s="8"/>
      <c r="H108" s="7">
        <v>29970411930</v>
      </c>
      <c r="J108" s="8"/>
    </row>
    <row r="109" spans="1:10" ht="21.75" customHeight="1">
      <c r="A109" s="303" t="s">
        <v>250</v>
      </c>
      <c r="B109" s="303"/>
      <c r="D109" s="7">
        <v>0</v>
      </c>
      <c r="F109" s="8"/>
      <c r="H109" s="7">
        <v>44971988764</v>
      </c>
      <c r="J109" s="8"/>
    </row>
    <row r="110" spans="1:10" ht="21.75" customHeight="1">
      <c r="A110" s="303" t="s">
        <v>258</v>
      </c>
      <c r="B110" s="303"/>
      <c r="D110" s="7">
        <v>0</v>
      </c>
      <c r="F110" s="8"/>
      <c r="H110" s="7">
        <v>79397260274</v>
      </c>
      <c r="J110" s="8"/>
    </row>
    <row r="111" spans="1:10" ht="21.75" customHeight="1">
      <c r="A111" s="303" t="s">
        <v>259</v>
      </c>
      <c r="B111" s="303"/>
      <c r="D111" s="7">
        <v>0</v>
      </c>
      <c r="F111" s="8"/>
      <c r="H111" s="7">
        <v>38888778082</v>
      </c>
      <c r="J111" s="8"/>
    </row>
    <row r="112" spans="1:10" ht="21.75" customHeight="1">
      <c r="A112" s="303" t="s">
        <v>250</v>
      </c>
      <c r="B112" s="303"/>
      <c r="D112" s="7">
        <v>0</v>
      </c>
      <c r="F112" s="8"/>
      <c r="H112" s="7">
        <v>58414402333</v>
      </c>
      <c r="J112" s="8"/>
    </row>
    <row r="113" spans="1:10" ht="21.75" customHeight="1">
      <c r="A113" s="303" t="s">
        <v>138</v>
      </c>
      <c r="B113" s="303"/>
      <c r="D113" s="7">
        <v>0</v>
      </c>
      <c r="F113" s="8"/>
      <c r="H113" s="7">
        <v>44111782353</v>
      </c>
      <c r="J113" s="8"/>
    </row>
    <row r="114" spans="1:10" ht="21.75" customHeight="1">
      <c r="A114" s="303" t="s">
        <v>250</v>
      </c>
      <c r="B114" s="303"/>
      <c r="D114" s="7">
        <v>0</v>
      </c>
      <c r="F114" s="8"/>
      <c r="H114" s="7">
        <v>18831121447</v>
      </c>
      <c r="J114" s="8"/>
    </row>
    <row r="115" spans="1:10" ht="21.75" customHeight="1">
      <c r="A115" s="303" t="s">
        <v>138</v>
      </c>
      <c r="B115" s="303"/>
      <c r="D115" s="7">
        <v>0</v>
      </c>
      <c r="F115" s="8"/>
      <c r="H115" s="7">
        <v>12816110314</v>
      </c>
      <c r="J115" s="8"/>
    </row>
    <row r="116" spans="1:10" ht="21.75" customHeight="1">
      <c r="A116" s="303" t="s">
        <v>250</v>
      </c>
      <c r="B116" s="303"/>
      <c r="D116" s="7">
        <v>0</v>
      </c>
      <c r="F116" s="8"/>
      <c r="H116" s="7">
        <v>12348497337</v>
      </c>
      <c r="J116" s="8"/>
    </row>
    <row r="117" spans="1:10" ht="21.75" customHeight="1">
      <c r="A117" s="303" t="s">
        <v>250</v>
      </c>
      <c r="B117" s="303"/>
      <c r="D117" s="7">
        <v>0</v>
      </c>
      <c r="F117" s="8"/>
      <c r="H117" s="7">
        <v>17162466361</v>
      </c>
      <c r="J117" s="8"/>
    </row>
    <row r="118" spans="1:10" ht="21.75" customHeight="1">
      <c r="A118" s="303" t="s">
        <v>138</v>
      </c>
      <c r="B118" s="303"/>
      <c r="D118" s="7">
        <v>0</v>
      </c>
      <c r="F118" s="8"/>
      <c r="H118" s="7">
        <v>12545755225</v>
      </c>
      <c r="J118" s="8"/>
    </row>
    <row r="119" spans="1:10" ht="21.75" customHeight="1">
      <c r="A119" s="303" t="s">
        <v>138</v>
      </c>
      <c r="B119" s="303"/>
      <c r="D119" s="7">
        <v>0</v>
      </c>
      <c r="F119" s="8"/>
      <c r="H119" s="7">
        <v>30588633471</v>
      </c>
      <c r="J119" s="8"/>
    </row>
    <row r="120" spans="1:10" ht="21.75" customHeight="1">
      <c r="A120" s="303" t="s">
        <v>250</v>
      </c>
      <c r="B120" s="303"/>
      <c r="D120" s="7">
        <v>0</v>
      </c>
      <c r="F120" s="8"/>
      <c r="H120" s="7">
        <v>39604981676</v>
      </c>
      <c r="J120" s="8"/>
    </row>
    <row r="121" spans="1:10" ht="21.75" customHeight="1">
      <c r="A121" s="303" t="s">
        <v>134</v>
      </c>
      <c r="B121" s="303"/>
      <c r="D121" s="7">
        <v>7150684918</v>
      </c>
      <c r="F121" s="8"/>
      <c r="H121" s="7">
        <v>108657534176</v>
      </c>
      <c r="J121" s="8"/>
    </row>
    <row r="122" spans="1:10" ht="21.75" customHeight="1">
      <c r="A122" s="303" t="s">
        <v>260</v>
      </c>
      <c r="B122" s="303"/>
      <c r="D122" s="7">
        <v>0</v>
      </c>
      <c r="F122" s="8"/>
      <c r="H122" s="7">
        <v>129863013664</v>
      </c>
      <c r="J122" s="8"/>
    </row>
    <row r="123" spans="1:10" ht="21.75" customHeight="1">
      <c r="A123" s="303" t="s">
        <v>261</v>
      </c>
      <c r="B123" s="303"/>
      <c r="D123" s="7">
        <v>0</v>
      </c>
      <c r="F123" s="8"/>
      <c r="H123" s="7">
        <v>129863013664</v>
      </c>
      <c r="J123" s="8"/>
    </row>
    <row r="124" spans="1:10" ht="21.75" customHeight="1">
      <c r="A124" s="303" t="s">
        <v>136</v>
      </c>
      <c r="B124" s="303"/>
      <c r="D124" s="7">
        <v>26807917782</v>
      </c>
      <c r="F124" s="8"/>
      <c r="H124" s="7">
        <v>191250821740</v>
      </c>
      <c r="J124" s="8"/>
    </row>
    <row r="125" spans="1:10" ht="21.75" customHeight="1">
      <c r="A125" s="303" t="s">
        <v>262</v>
      </c>
      <c r="B125" s="303"/>
      <c r="D125" s="7">
        <v>0</v>
      </c>
      <c r="F125" s="8"/>
      <c r="H125" s="7">
        <v>73972602720</v>
      </c>
      <c r="J125" s="8"/>
    </row>
    <row r="126" spans="1:10" ht="21.75" customHeight="1">
      <c r="A126" s="303" t="s">
        <v>263</v>
      </c>
      <c r="B126" s="303"/>
      <c r="D126" s="7">
        <v>33905404212</v>
      </c>
      <c r="F126" s="8"/>
      <c r="H126" s="7">
        <v>189242938356</v>
      </c>
      <c r="J126" s="8"/>
    </row>
    <row r="127" spans="1:10" ht="21.75" customHeight="1">
      <c r="A127" s="303" t="s">
        <v>264</v>
      </c>
      <c r="B127" s="303"/>
      <c r="D127" s="7">
        <v>0</v>
      </c>
      <c r="F127" s="8"/>
      <c r="H127" s="7">
        <v>73972602720</v>
      </c>
      <c r="J127" s="8"/>
    </row>
    <row r="128" spans="1:10" ht="21.75" customHeight="1">
      <c r="A128" s="303" t="s">
        <v>250</v>
      </c>
      <c r="B128" s="303"/>
      <c r="D128" s="7">
        <v>0</v>
      </c>
      <c r="F128" s="8"/>
      <c r="H128" s="7">
        <v>52273974149</v>
      </c>
      <c r="J128" s="8"/>
    </row>
    <row r="129" spans="1:10" ht="21.75" customHeight="1">
      <c r="A129" s="303" t="s">
        <v>138</v>
      </c>
      <c r="B129" s="303"/>
      <c r="D129" s="7">
        <v>0</v>
      </c>
      <c r="F129" s="8"/>
      <c r="H129" s="7">
        <v>114770090041</v>
      </c>
      <c r="J129" s="8"/>
    </row>
    <row r="130" spans="1:10" ht="21.75" customHeight="1">
      <c r="A130" s="303" t="s">
        <v>138</v>
      </c>
      <c r="B130" s="303"/>
      <c r="D130" s="7">
        <v>0</v>
      </c>
      <c r="F130" s="8"/>
      <c r="H130" s="7">
        <v>39276551720</v>
      </c>
      <c r="J130" s="8"/>
    </row>
    <row r="131" spans="1:10" ht="21.75" customHeight="1">
      <c r="A131" s="303" t="s">
        <v>250</v>
      </c>
      <c r="B131" s="303"/>
      <c r="D131" s="7">
        <v>0</v>
      </c>
      <c r="F131" s="8"/>
      <c r="H131" s="7">
        <v>18132849510</v>
      </c>
      <c r="J131" s="8"/>
    </row>
    <row r="132" spans="1:10" ht="21.75" customHeight="1">
      <c r="A132" s="303" t="s">
        <v>250</v>
      </c>
      <c r="B132" s="303"/>
      <c r="D132" s="7">
        <v>0</v>
      </c>
      <c r="F132" s="8"/>
      <c r="H132" s="7">
        <v>9481636337</v>
      </c>
      <c r="J132" s="8"/>
    </row>
    <row r="133" spans="1:10" ht="21.75" customHeight="1">
      <c r="A133" s="303" t="s">
        <v>250</v>
      </c>
      <c r="B133" s="303"/>
      <c r="D133" s="7">
        <v>0</v>
      </c>
      <c r="F133" s="8"/>
      <c r="H133" s="7">
        <v>20956470099</v>
      </c>
      <c r="J133" s="8"/>
    </row>
    <row r="134" spans="1:10" ht="21.75" customHeight="1">
      <c r="A134" s="303" t="s">
        <v>250</v>
      </c>
      <c r="B134" s="303"/>
      <c r="D134" s="7">
        <v>0</v>
      </c>
      <c r="F134" s="8"/>
      <c r="H134" s="7">
        <v>11769485574</v>
      </c>
      <c r="J134" s="8"/>
    </row>
    <row r="135" spans="1:10" ht="21.75" customHeight="1">
      <c r="A135" s="303" t="s">
        <v>138</v>
      </c>
      <c r="B135" s="303"/>
      <c r="D135" s="7">
        <v>0</v>
      </c>
      <c r="F135" s="8"/>
      <c r="H135" s="7">
        <v>37737657455</v>
      </c>
      <c r="J135" s="8"/>
    </row>
    <row r="136" spans="1:10" ht="21.75" customHeight="1">
      <c r="A136" s="303" t="s">
        <v>138</v>
      </c>
      <c r="B136" s="303"/>
      <c r="D136" s="7">
        <v>0</v>
      </c>
      <c r="F136" s="8"/>
      <c r="H136" s="7">
        <v>9390343170</v>
      </c>
      <c r="J136" s="8"/>
    </row>
    <row r="137" spans="1:10" ht="21.75" customHeight="1">
      <c r="A137" s="303" t="s">
        <v>250</v>
      </c>
      <c r="B137" s="303"/>
      <c r="D137" s="7">
        <v>0</v>
      </c>
      <c r="F137" s="8"/>
      <c r="H137" s="7">
        <v>27296265222</v>
      </c>
      <c r="J137" s="8"/>
    </row>
    <row r="138" spans="1:10" ht="21.75" customHeight="1">
      <c r="A138" s="303" t="s">
        <v>138</v>
      </c>
      <c r="B138" s="303"/>
      <c r="D138" s="7">
        <v>0</v>
      </c>
      <c r="F138" s="8"/>
      <c r="H138" s="7">
        <v>31364385094</v>
      </c>
      <c r="J138" s="8"/>
    </row>
    <row r="139" spans="1:10" ht="21.75" customHeight="1">
      <c r="A139" s="303" t="s">
        <v>250</v>
      </c>
      <c r="B139" s="303"/>
      <c r="D139" s="7">
        <v>0</v>
      </c>
      <c r="F139" s="8"/>
      <c r="H139" s="7">
        <v>3226419385</v>
      </c>
      <c r="J139" s="8"/>
    </row>
    <row r="140" spans="1:10" ht="21.75" customHeight="1">
      <c r="A140" s="303" t="s">
        <v>138</v>
      </c>
      <c r="B140" s="303"/>
      <c r="D140" s="7">
        <v>34179156510</v>
      </c>
      <c r="F140" s="8"/>
      <c r="H140" s="7">
        <v>316070028858</v>
      </c>
      <c r="J140" s="8"/>
    </row>
    <row r="141" spans="1:10" ht="21.75" customHeight="1">
      <c r="A141" s="303" t="s">
        <v>250</v>
      </c>
      <c r="B141" s="303"/>
      <c r="D141" s="7">
        <v>0</v>
      </c>
      <c r="F141" s="8"/>
      <c r="H141" s="7">
        <v>90456164986</v>
      </c>
      <c r="J141" s="8"/>
    </row>
    <row r="142" spans="1:10" ht="21.75" customHeight="1">
      <c r="A142" s="303" t="s">
        <v>250</v>
      </c>
      <c r="B142" s="303"/>
      <c r="D142" s="7">
        <v>0</v>
      </c>
      <c r="F142" s="8"/>
      <c r="H142" s="7">
        <v>33513746460</v>
      </c>
      <c r="J142" s="8"/>
    </row>
    <row r="143" spans="1:10" ht="21.75" customHeight="1">
      <c r="A143" s="303" t="s">
        <v>142</v>
      </c>
      <c r="B143" s="303"/>
      <c r="D143" s="7">
        <v>0</v>
      </c>
      <c r="F143" s="8"/>
      <c r="H143" s="7">
        <v>33287671231</v>
      </c>
      <c r="J143" s="8"/>
    </row>
    <row r="144" spans="1:10" ht="21.75" customHeight="1">
      <c r="A144" s="303" t="s">
        <v>252</v>
      </c>
      <c r="B144" s="303"/>
      <c r="D144" s="7">
        <v>0</v>
      </c>
      <c r="F144" s="8"/>
      <c r="H144" s="7">
        <v>13980821897</v>
      </c>
      <c r="J144" s="8"/>
    </row>
    <row r="145" spans="1:10" ht="21.75" customHeight="1">
      <c r="A145" s="303" t="s">
        <v>250</v>
      </c>
      <c r="B145" s="303"/>
      <c r="D145" s="7">
        <v>0</v>
      </c>
      <c r="F145" s="8"/>
      <c r="H145" s="7">
        <v>8971294517</v>
      </c>
      <c r="J145" s="8"/>
    </row>
    <row r="146" spans="1:10" ht="21.75" customHeight="1">
      <c r="A146" s="303" t="s">
        <v>250</v>
      </c>
      <c r="B146" s="303"/>
      <c r="D146" s="7">
        <v>0</v>
      </c>
      <c r="F146" s="8"/>
      <c r="H146" s="7">
        <v>21043828476</v>
      </c>
      <c r="J146" s="8"/>
    </row>
    <row r="147" spans="1:10" ht="21.75" customHeight="1">
      <c r="A147" s="303" t="s">
        <v>142</v>
      </c>
      <c r="B147" s="303"/>
      <c r="D147" s="7">
        <v>0</v>
      </c>
      <c r="F147" s="8"/>
      <c r="H147" s="7">
        <v>121906027351</v>
      </c>
      <c r="J147" s="8"/>
    </row>
    <row r="148" spans="1:10" ht="21.75" customHeight="1">
      <c r="A148" s="303" t="s">
        <v>142</v>
      </c>
      <c r="B148" s="303"/>
      <c r="D148" s="7">
        <v>0</v>
      </c>
      <c r="F148" s="8"/>
      <c r="H148" s="7">
        <v>5013419174</v>
      </c>
      <c r="J148" s="8"/>
    </row>
    <row r="149" spans="1:10" ht="21.75" customHeight="1">
      <c r="A149" s="303" t="s">
        <v>142</v>
      </c>
      <c r="B149" s="303"/>
      <c r="D149" s="7">
        <v>0</v>
      </c>
      <c r="F149" s="8"/>
      <c r="H149" s="7">
        <v>150136495863</v>
      </c>
      <c r="J149" s="8"/>
    </row>
    <row r="150" spans="1:10" ht="21.75" customHeight="1">
      <c r="A150" s="303" t="s">
        <v>142</v>
      </c>
      <c r="B150" s="303"/>
      <c r="D150" s="7">
        <v>0</v>
      </c>
      <c r="F150" s="8"/>
      <c r="H150" s="7">
        <v>89451862971</v>
      </c>
      <c r="J150" s="8"/>
    </row>
    <row r="151" spans="1:10" ht="21.75" customHeight="1">
      <c r="A151" s="303" t="s">
        <v>142</v>
      </c>
      <c r="B151" s="303"/>
      <c r="D151" s="7">
        <v>0</v>
      </c>
      <c r="F151" s="8"/>
      <c r="H151" s="7">
        <v>63418423554</v>
      </c>
      <c r="J151" s="8"/>
    </row>
    <row r="152" spans="1:10" ht="21.75" customHeight="1">
      <c r="A152" s="303" t="s">
        <v>142</v>
      </c>
      <c r="B152" s="303"/>
      <c r="D152" s="7">
        <v>0</v>
      </c>
      <c r="F152" s="8"/>
      <c r="H152" s="7">
        <v>53710739173</v>
      </c>
      <c r="J152" s="8"/>
    </row>
    <row r="153" spans="1:10" ht="21.75" customHeight="1">
      <c r="A153" s="303" t="s">
        <v>138</v>
      </c>
      <c r="B153" s="303"/>
      <c r="D153" s="7">
        <v>0</v>
      </c>
      <c r="F153" s="8"/>
      <c r="H153" s="7">
        <v>16168494952</v>
      </c>
      <c r="J153" s="8"/>
    </row>
    <row r="154" spans="1:10" ht="21.75" customHeight="1">
      <c r="A154" s="303" t="s">
        <v>250</v>
      </c>
      <c r="B154" s="303"/>
      <c r="D154" s="7">
        <v>0</v>
      </c>
      <c r="F154" s="8"/>
      <c r="H154" s="7">
        <v>13996752707</v>
      </c>
      <c r="J154" s="8"/>
    </row>
    <row r="155" spans="1:10" ht="21.75" customHeight="1">
      <c r="A155" s="303" t="s">
        <v>142</v>
      </c>
      <c r="B155" s="303"/>
      <c r="D155" s="7">
        <v>0</v>
      </c>
      <c r="F155" s="8"/>
      <c r="H155" s="7">
        <v>29636383552</v>
      </c>
      <c r="J155" s="8"/>
    </row>
    <row r="156" spans="1:10" ht="21.75" customHeight="1">
      <c r="A156" s="303" t="s">
        <v>265</v>
      </c>
      <c r="B156" s="303"/>
      <c r="D156" s="7">
        <v>1475341000</v>
      </c>
      <c r="F156" s="8"/>
      <c r="H156" s="7">
        <v>14768193436</v>
      </c>
      <c r="J156" s="8"/>
    </row>
    <row r="157" spans="1:10" ht="21.75" customHeight="1">
      <c r="A157" s="303" t="s">
        <v>142</v>
      </c>
      <c r="B157" s="303"/>
      <c r="D157" s="7">
        <v>0</v>
      </c>
      <c r="F157" s="8"/>
      <c r="H157" s="7">
        <v>40862958896</v>
      </c>
      <c r="J157" s="8"/>
    </row>
    <row r="158" spans="1:10" ht="21.75" customHeight="1">
      <c r="A158" s="303" t="s">
        <v>140</v>
      </c>
      <c r="B158" s="303"/>
      <c r="D158" s="7">
        <v>0</v>
      </c>
      <c r="F158" s="8"/>
      <c r="H158" s="7">
        <v>88056306068</v>
      </c>
      <c r="J158" s="8"/>
    </row>
    <row r="159" spans="1:10" ht="21.75" customHeight="1">
      <c r="A159" s="303" t="s">
        <v>140</v>
      </c>
      <c r="B159" s="303"/>
      <c r="D159" s="7">
        <v>0</v>
      </c>
      <c r="F159" s="8"/>
      <c r="H159" s="7">
        <v>122540745191</v>
      </c>
      <c r="J159" s="8"/>
    </row>
    <row r="160" spans="1:10" ht="21.75" customHeight="1">
      <c r="A160" s="303" t="s">
        <v>140</v>
      </c>
      <c r="B160" s="303"/>
      <c r="D160" s="7">
        <v>0</v>
      </c>
      <c r="F160" s="8"/>
      <c r="H160" s="7">
        <v>72898158902</v>
      </c>
      <c r="J160" s="8"/>
    </row>
    <row r="161" spans="1:10" ht="21.75" customHeight="1">
      <c r="A161" s="303" t="s">
        <v>140</v>
      </c>
      <c r="B161" s="303"/>
      <c r="D161" s="7">
        <v>0</v>
      </c>
      <c r="F161" s="8"/>
      <c r="H161" s="7">
        <v>92325075968</v>
      </c>
      <c r="J161" s="8"/>
    </row>
    <row r="162" spans="1:10" ht="21.75" customHeight="1">
      <c r="A162" s="303" t="s">
        <v>140</v>
      </c>
      <c r="B162" s="303"/>
      <c r="D162" s="7">
        <v>0</v>
      </c>
      <c r="F162" s="8"/>
      <c r="H162" s="7">
        <v>150438356162</v>
      </c>
      <c r="J162" s="8"/>
    </row>
    <row r="163" spans="1:10" ht="21.75" customHeight="1">
      <c r="A163" s="303" t="s">
        <v>140</v>
      </c>
      <c r="B163" s="303"/>
      <c r="D163" s="7">
        <v>0</v>
      </c>
      <c r="F163" s="8"/>
      <c r="H163" s="7">
        <v>6017534243</v>
      </c>
      <c r="J163" s="8"/>
    </row>
    <row r="164" spans="1:10" ht="21.75" customHeight="1">
      <c r="A164" s="303" t="s">
        <v>140</v>
      </c>
      <c r="B164" s="303"/>
      <c r="D164" s="7">
        <v>0</v>
      </c>
      <c r="F164" s="8"/>
      <c r="H164" s="7">
        <v>149194005475</v>
      </c>
      <c r="J164" s="8"/>
    </row>
    <row r="165" spans="1:10" ht="21.75" customHeight="1">
      <c r="A165" s="303" t="s">
        <v>142</v>
      </c>
      <c r="B165" s="303"/>
      <c r="D165" s="7">
        <v>0</v>
      </c>
      <c r="F165" s="8"/>
      <c r="H165" s="7">
        <v>95233972596</v>
      </c>
      <c r="J165" s="8"/>
    </row>
    <row r="166" spans="1:10" ht="21.75" customHeight="1">
      <c r="A166" s="303" t="s">
        <v>140</v>
      </c>
      <c r="B166" s="303"/>
      <c r="D166" s="7">
        <v>0</v>
      </c>
      <c r="F166" s="8"/>
      <c r="H166" s="7">
        <v>82425378396</v>
      </c>
      <c r="J166" s="8"/>
    </row>
    <row r="167" spans="1:10" ht="21.75" customHeight="1">
      <c r="A167" s="303" t="s">
        <v>146</v>
      </c>
      <c r="B167" s="303"/>
      <c r="D167" s="7">
        <v>0</v>
      </c>
      <c r="F167" s="8"/>
      <c r="H167" s="7">
        <v>78299852047</v>
      </c>
      <c r="J167" s="8"/>
    </row>
    <row r="168" spans="1:10" ht="21.75" customHeight="1">
      <c r="A168" s="303" t="s">
        <v>140</v>
      </c>
      <c r="B168" s="303"/>
      <c r="D168" s="7">
        <v>0</v>
      </c>
      <c r="F168" s="8"/>
      <c r="H168" s="7">
        <v>67211648217</v>
      </c>
      <c r="J168" s="8"/>
    </row>
    <row r="169" spans="1:10" ht="21.75" customHeight="1">
      <c r="A169" s="303" t="s">
        <v>142</v>
      </c>
      <c r="B169" s="303"/>
      <c r="D169" s="7">
        <v>0</v>
      </c>
      <c r="F169" s="8"/>
      <c r="H169" s="7">
        <v>62360547931</v>
      </c>
      <c r="J169" s="8"/>
    </row>
    <row r="170" spans="1:10" ht="21.75" customHeight="1">
      <c r="A170" s="303" t="s">
        <v>140</v>
      </c>
      <c r="B170" s="303"/>
      <c r="D170" s="7">
        <v>0</v>
      </c>
      <c r="F170" s="8"/>
      <c r="H170" s="7">
        <v>10142547781</v>
      </c>
      <c r="J170" s="8"/>
    </row>
    <row r="171" spans="1:10" ht="21.75" customHeight="1">
      <c r="A171" s="303" t="s">
        <v>140</v>
      </c>
      <c r="B171" s="303"/>
      <c r="D171" s="7">
        <v>0</v>
      </c>
      <c r="F171" s="8"/>
      <c r="H171" s="7">
        <v>3096134137</v>
      </c>
      <c r="J171" s="8"/>
    </row>
    <row r="172" spans="1:10" ht="21.75" customHeight="1">
      <c r="A172" s="303" t="s">
        <v>140</v>
      </c>
      <c r="B172" s="303"/>
      <c r="D172" s="7">
        <v>0</v>
      </c>
      <c r="F172" s="8"/>
      <c r="H172" s="7">
        <v>30111410957</v>
      </c>
      <c r="J172" s="8"/>
    </row>
    <row r="173" spans="1:10" ht="21.75" customHeight="1">
      <c r="A173" s="303" t="s">
        <v>142</v>
      </c>
      <c r="B173" s="303"/>
      <c r="D173" s="7">
        <v>0</v>
      </c>
      <c r="F173" s="8"/>
      <c r="H173" s="7">
        <v>11959068435</v>
      </c>
      <c r="J173" s="8"/>
    </row>
    <row r="174" spans="1:10" ht="21.75" customHeight="1">
      <c r="A174" s="303" t="s">
        <v>142</v>
      </c>
      <c r="B174" s="303"/>
      <c r="D174" s="7">
        <v>0</v>
      </c>
      <c r="F174" s="8"/>
      <c r="H174" s="7">
        <v>39945205476</v>
      </c>
      <c r="J174" s="8"/>
    </row>
    <row r="175" spans="1:10" ht="21.75" customHeight="1">
      <c r="A175" s="303" t="s">
        <v>140</v>
      </c>
      <c r="B175" s="303"/>
      <c r="D175" s="7">
        <v>0</v>
      </c>
      <c r="F175" s="8"/>
      <c r="H175" s="7">
        <v>117497472000</v>
      </c>
      <c r="J175" s="8"/>
    </row>
    <row r="176" spans="1:10" ht="21.75" customHeight="1">
      <c r="A176" s="303" t="s">
        <v>140</v>
      </c>
      <c r="B176" s="303"/>
      <c r="D176" s="7">
        <v>0</v>
      </c>
      <c r="F176" s="8"/>
      <c r="H176" s="7">
        <v>10587147154</v>
      </c>
      <c r="J176" s="8"/>
    </row>
    <row r="177" spans="1:10" ht="21.75" customHeight="1">
      <c r="A177" s="303" t="s">
        <v>140</v>
      </c>
      <c r="B177" s="303"/>
      <c r="D177" s="7">
        <v>0</v>
      </c>
      <c r="F177" s="8"/>
      <c r="H177" s="7">
        <v>8704849314</v>
      </c>
      <c r="J177" s="8"/>
    </row>
    <row r="178" spans="1:10" ht="21.75" customHeight="1">
      <c r="A178" s="303" t="s">
        <v>140</v>
      </c>
      <c r="B178" s="303"/>
      <c r="D178" s="7">
        <v>0</v>
      </c>
      <c r="F178" s="8"/>
      <c r="H178" s="7">
        <v>56356690408</v>
      </c>
      <c r="J178" s="8"/>
    </row>
    <row r="179" spans="1:10" ht="21.75" customHeight="1">
      <c r="A179" s="303" t="s">
        <v>140</v>
      </c>
      <c r="B179" s="303"/>
      <c r="D179" s="7">
        <v>0</v>
      </c>
      <c r="F179" s="8"/>
      <c r="H179" s="7">
        <v>74131276401</v>
      </c>
      <c r="J179" s="8"/>
    </row>
    <row r="180" spans="1:10" ht="21.75" customHeight="1">
      <c r="A180" s="303" t="s">
        <v>140</v>
      </c>
      <c r="B180" s="303"/>
      <c r="D180" s="7">
        <v>0</v>
      </c>
      <c r="F180" s="8"/>
      <c r="H180" s="7">
        <v>36649875284</v>
      </c>
      <c r="J180" s="8"/>
    </row>
    <row r="181" spans="1:10" ht="21.75" customHeight="1">
      <c r="A181" s="303" t="s">
        <v>140</v>
      </c>
      <c r="B181" s="303"/>
      <c r="D181" s="7">
        <v>0</v>
      </c>
      <c r="F181" s="8"/>
      <c r="H181" s="7">
        <v>32350684928</v>
      </c>
      <c r="J181" s="8"/>
    </row>
    <row r="182" spans="1:10" ht="21.75" customHeight="1">
      <c r="A182" s="303" t="s">
        <v>140</v>
      </c>
      <c r="B182" s="303"/>
      <c r="D182" s="7">
        <v>0</v>
      </c>
      <c r="F182" s="8"/>
      <c r="H182" s="7">
        <v>32350684928</v>
      </c>
      <c r="J182" s="8"/>
    </row>
    <row r="183" spans="1:10" ht="21.75" customHeight="1">
      <c r="A183" s="303" t="s">
        <v>140</v>
      </c>
      <c r="B183" s="303"/>
      <c r="D183" s="7">
        <v>0</v>
      </c>
      <c r="F183" s="8"/>
      <c r="H183" s="7">
        <v>32350684928</v>
      </c>
      <c r="J183" s="8"/>
    </row>
    <row r="184" spans="1:10" ht="21.75" customHeight="1">
      <c r="A184" s="303" t="s">
        <v>140</v>
      </c>
      <c r="B184" s="303"/>
      <c r="D184" s="7">
        <v>0</v>
      </c>
      <c r="F184" s="8"/>
      <c r="H184" s="7">
        <v>32350684928</v>
      </c>
      <c r="J184" s="8"/>
    </row>
    <row r="185" spans="1:10" ht="21.75" customHeight="1">
      <c r="A185" s="303" t="s">
        <v>140</v>
      </c>
      <c r="B185" s="303"/>
      <c r="D185" s="7">
        <v>0</v>
      </c>
      <c r="F185" s="8"/>
      <c r="H185" s="7">
        <v>32350684928</v>
      </c>
      <c r="J185" s="8"/>
    </row>
    <row r="186" spans="1:10" ht="21.75" customHeight="1">
      <c r="A186" s="303" t="s">
        <v>140</v>
      </c>
      <c r="B186" s="303"/>
      <c r="D186" s="7">
        <v>0</v>
      </c>
      <c r="F186" s="8"/>
      <c r="H186" s="7">
        <v>32350684928</v>
      </c>
      <c r="J186" s="8"/>
    </row>
    <row r="187" spans="1:10" ht="21.75" customHeight="1">
      <c r="A187" s="303" t="s">
        <v>140</v>
      </c>
      <c r="B187" s="303"/>
      <c r="D187" s="7">
        <v>0</v>
      </c>
      <c r="F187" s="8"/>
      <c r="H187" s="7">
        <v>32350684928</v>
      </c>
      <c r="J187" s="8"/>
    </row>
    <row r="188" spans="1:10" ht="21.75" customHeight="1">
      <c r="A188" s="303" t="s">
        <v>140</v>
      </c>
      <c r="B188" s="303"/>
      <c r="D188" s="7">
        <v>0</v>
      </c>
      <c r="F188" s="8"/>
      <c r="H188" s="7">
        <v>32350684928</v>
      </c>
      <c r="J188" s="8"/>
    </row>
    <row r="189" spans="1:10" ht="21.75" customHeight="1">
      <c r="A189" s="303" t="s">
        <v>140</v>
      </c>
      <c r="B189" s="303"/>
      <c r="D189" s="7">
        <v>0</v>
      </c>
      <c r="F189" s="8"/>
      <c r="H189" s="7">
        <v>15275757204</v>
      </c>
      <c r="J189" s="8"/>
    </row>
    <row r="190" spans="1:10" ht="21.75" customHeight="1">
      <c r="A190" s="303" t="s">
        <v>140</v>
      </c>
      <c r="B190" s="303"/>
      <c r="D190" s="7">
        <v>0</v>
      </c>
      <c r="F190" s="8"/>
      <c r="H190" s="7">
        <v>24539449310</v>
      </c>
      <c r="J190" s="8"/>
    </row>
    <row r="191" spans="1:10" ht="21.75" customHeight="1">
      <c r="A191" s="303" t="s">
        <v>140</v>
      </c>
      <c r="B191" s="303"/>
      <c r="D191" s="7">
        <v>1844178082</v>
      </c>
      <c r="F191" s="8"/>
      <c r="H191" s="7">
        <v>29900342458</v>
      </c>
      <c r="J191" s="8"/>
    </row>
    <row r="192" spans="1:10" ht="21.75" customHeight="1">
      <c r="A192" s="303" t="s">
        <v>140</v>
      </c>
      <c r="B192" s="303"/>
      <c r="D192" s="7">
        <v>4576070378</v>
      </c>
      <c r="F192" s="8"/>
      <c r="H192" s="7">
        <v>37049821328</v>
      </c>
      <c r="J192" s="8"/>
    </row>
    <row r="193" spans="1:10" ht="21.75" customHeight="1">
      <c r="A193" s="303" t="s">
        <v>140</v>
      </c>
      <c r="B193" s="303"/>
      <c r="D193" s="7">
        <v>0</v>
      </c>
      <c r="F193" s="8"/>
      <c r="H193" s="7">
        <v>31530816430</v>
      </c>
      <c r="J193" s="8"/>
    </row>
    <row r="194" spans="1:10" ht="21.75" customHeight="1">
      <c r="A194" s="303" t="s">
        <v>140</v>
      </c>
      <c r="B194" s="303"/>
      <c r="D194" s="7">
        <v>23835616432</v>
      </c>
      <c r="F194" s="8"/>
      <c r="H194" s="7">
        <v>61643835600</v>
      </c>
      <c r="J194" s="8"/>
    </row>
    <row r="195" spans="1:10" ht="21.75" customHeight="1">
      <c r="A195" s="303" t="s">
        <v>140</v>
      </c>
      <c r="B195" s="303"/>
      <c r="D195" s="7">
        <v>0</v>
      </c>
      <c r="F195" s="8"/>
      <c r="H195" s="7">
        <v>6660515058</v>
      </c>
      <c r="J195" s="8"/>
    </row>
    <row r="196" spans="1:10" ht="21.75" customHeight="1">
      <c r="A196" s="303" t="s">
        <v>142</v>
      </c>
      <c r="B196" s="303"/>
      <c r="D196" s="7">
        <v>9248219161</v>
      </c>
      <c r="F196" s="8"/>
      <c r="H196" s="7">
        <v>41204383535</v>
      </c>
      <c r="J196" s="8"/>
    </row>
    <row r="197" spans="1:10" ht="21.75" customHeight="1">
      <c r="A197" s="303" t="s">
        <v>142</v>
      </c>
      <c r="B197" s="303"/>
      <c r="D197" s="7">
        <v>14794520544</v>
      </c>
      <c r="F197" s="8"/>
      <c r="H197" s="7">
        <v>51780821910</v>
      </c>
      <c r="J197" s="8"/>
    </row>
    <row r="198" spans="1:10" ht="21.75" customHeight="1">
      <c r="A198" s="303" t="s">
        <v>142</v>
      </c>
      <c r="B198" s="303"/>
      <c r="D198" s="7">
        <v>23835616432</v>
      </c>
      <c r="F198" s="8"/>
      <c r="H198" s="7">
        <v>60821917798</v>
      </c>
      <c r="J198" s="8"/>
    </row>
    <row r="199" spans="1:10" ht="21.75" customHeight="1">
      <c r="A199" s="303" t="s">
        <v>142</v>
      </c>
      <c r="B199" s="303"/>
      <c r="D199" s="7">
        <v>23835616432</v>
      </c>
      <c r="F199" s="8"/>
      <c r="H199" s="7">
        <v>60821917798</v>
      </c>
      <c r="J199" s="8"/>
    </row>
    <row r="200" spans="1:10" ht="21.75" customHeight="1">
      <c r="A200" s="303" t="s">
        <v>140</v>
      </c>
      <c r="B200" s="303"/>
      <c r="D200" s="7">
        <v>16047212071</v>
      </c>
      <c r="F200" s="8"/>
      <c r="H200" s="7">
        <v>32725494242</v>
      </c>
      <c r="J200" s="8"/>
    </row>
    <row r="201" spans="1:10" ht="21.75" customHeight="1">
      <c r="A201" s="303" t="s">
        <v>140</v>
      </c>
      <c r="B201" s="303"/>
      <c r="D201" s="7">
        <v>73545238387</v>
      </c>
      <c r="F201" s="8"/>
      <c r="H201" s="7">
        <v>252401105783</v>
      </c>
      <c r="J201" s="8"/>
    </row>
    <row r="202" spans="1:10" ht="21.75" customHeight="1">
      <c r="A202" s="303" t="s">
        <v>142</v>
      </c>
      <c r="B202" s="303"/>
      <c r="D202" s="7">
        <v>4931506850</v>
      </c>
      <c r="F202" s="8"/>
      <c r="H202" s="7">
        <v>9698630119</v>
      </c>
      <c r="J202" s="8"/>
    </row>
    <row r="203" spans="1:10" ht="21.75" customHeight="1">
      <c r="A203" s="303" t="s">
        <v>146</v>
      </c>
      <c r="B203" s="303"/>
      <c r="D203" s="7">
        <v>53651589026</v>
      </c>
      <c r="F203" s="8"/>
      <c r="H203" s="7">
        <v>101753013670</v>
      </c>
      <c r="J203" s="8"/>
    </row>
    <row r="204" spans="1:10" ht="21.75" customHeight="1">
      <c r="A204" s="303" t="s">
        <v>142</v>
      </c>
      <c r="B204" s="303"/>
      <c r="D204" s="7">
        <v>48639452056</v>
      </c>
      <c r="F204" s="8"/>
      <c r="H204" s="7">
        <v>89172328756</v>
      </c>
      <c r="J204" s="8"/>
    </row>
    <row r="205" spans="1:10" ht="21.75" customHeight="1">
      <c r="A205" s="303" t="s">
        <v>142</v>
      </c>
      <c r="B205" s="303"/>
      <c r="D205" s="7">
        <v>21466438357</v>
      </c>
      <c r="F205" s="8"/>
      <c r="H205" s="7">
        <v>38085616429</v>
      </c>
      <c r="J205" s="8"/>
    </row>
    <row r="206" spans="1:10" ht="21.75" customHeight="1">
      <c r="A206" s="303" t="s">
        <v>142</v>
      </c>
      <c r="B206" s="303"/>
      <c r="D206" s="7">
        <v>5196164378</v>
      </c>
      <c r="F206" s="8"/>
      <c r="H206" s="7">
        <v>9317260264</v>
      </c>
      <c r="J206" s="8"/>
    </row>
    <row r="207" spans="1:10" ht="21.75" customHeight="1">
      <c r="A207" s="303" t="s">
        <v>152</v>
      </c>
      <c r="B207" s="303"/>
      <c r="D207" s="7">
        <v>47671232864</v>
      </c>
      <c r="F207" s="8"/>
      <c r="H207" s="7">
        <v>83835616416</v>
      </c>
      <c r="J207" s="8"/>
    </row>
    <row r="208" spans="1:10" ht="21.75" customHeight="1">
      <c r="A208" s="303" t="s">
        <v>142</v>
      </c>
      <c r="B208" s="303"/>
      <c r="D208" s="7">
        <v>7336602729</v>
      </c>
      <c r="F208" s="8"/>
      <c r="H208" s="7">
        <v>12902301351</v>
      </c>
      <c r="J208" s="8"/>
    </row>
    <row r="209" spans="1:10" ht="21.75" customHeight="1">
      <c r="A209" s="303" t="s">
        <v>142</v>
      </c>
      <c r="B209" s="303"/>
      <c r="D209" s="7">
        <v>7169753404</v>
      </c>
      <c r="F209" s="8"/>
      <c r="H209" s="7">
        <v>12361643800</v>
      </c>
      <c r="J209" s="8"/>
    </row>
    <row r="210" spans="1:10" ht="21.75" customHeight="1">
      <c r="A210" s="303" t="s">
        <v>156</v>
      </c>
      <c r="B210" s="303"/>
      <c r="D210" s="7">
        <v>22684931498</v>
      </c>
      <c r="F210" s="8"/>
      <c r="H210" s="7">
        <v>38301369850</v>
      </c>
      <c r="J210" s="8"/>
    </row>
    <row r="211" spans="1:10" ht="21.75" customHeight="1">
      <c r="A211" s="303" t="s">
        <v>156</v>
      </c>
      <c r="B211" s="303"/>
      <c r="D211" s="7">
        <v>23835616432</v>
      </c>
      <c r="F211" s="8"/>
      <c r="H211" s="7">
        <v>39452054784</v>
      </c>
      <c r="J211" s="8"/>
    </row>
    <row r="212" spans="1:10" ht="21.75" customHeight="1">
      <c r="A212" s="303" t="s">
        <v>156</v>
      </c>
      <c r="B212" s="303"/>
      <c r="D212" s="7">
        <v>23835616432</v>
      </c>
      <c r="F212" s="8"/>
      <c r="H212" s="7">
        <v>39452054784</v>
      </c>
      <c r="J212" s="8"/>
    </row>
    <row r="213" spans="1:10" ht="21.75" customHeight="1">
      <c r="A213" s="303" t="s">
        <v>156</v>
      </c>
      <c r="B213" s="303"/>
      <c r="D213" s="7">
        <v>23835616432</v>
      </c>
      <c r="F213" s="8"/>
      <c r="H213" s="7">
        <v>39452054784</v>
      </c>
      <c r="J213" s="8"/>
    </row>
    <row r="214" spans="1:10" ht="21.75" customHeight="1">
      <c r="A214" s="303" t="s">
        <v>156</v>
      </c>
      <c r="B214" s="303"/>
      <c r="D214" s="7">
        <v>26651845241</v>
      </c>
      <c r="F214" s="8"/>
      <c r="H214" s="7">
        <v>42799242488</v>
      </c>
      <c r="J214" s="8"/>
    </row>
    <row r="215" spans="1:10" ht="21.75" customHeight="1">
      <c r="A215" s="303" t="s">
        <v>152</v>
      </c>
      <c r="B215" s="303"/>
      <c r="D215" s="7">
        <v>11917808216</v>
      </c>
      <c r="F215" s="8"/>
      <c r="H215" s="7">
        <v>19315068488</v>
      </c>
      <c r="J215" s="8"/>
    </row>
    <row r="216" spans="1:10" ht="21.75" customHeight="1">
      <c r="A216" s="303" t="s">
        <v>152</v>
      </c>
      <c r="B216" s="303"/>
      <c r="D216" s="7">
        <v>223499424648</v>
      </c>
      <c r="F216" s="8"/>
      <c r="H216" s="7">
        <v>354516328752</v>
      </c>
      <c r="J216" s="8"/>
    </row>
    <row r="217" spans="1:10" ht="21.75" customHeight="1">
      <c r="A217" s="303" t="s">
        <v>163</v>
      </c>
      <c r="B217" s="303"/>
      <c r="D217" s="7">
        <v>50794520547</v>
      </c>
      <c r="F217" s="8"/>
      <c r="H217" s="7">
        <v>78739726019</v>
      </c>
      <c r="J217" s="8"/>
    </row>
    <row r="218" spans="1:10" ht="21.75" customHeight="1">
      <c r="A218" s="303" t="s">
        <v>163</v>
      </c>
      <c r="B218" s="303"/>
      <c r="D218" s="7">
        <v>50794520547</v>
      </c>
      <c r="F218" s="8"/>
      <c r="H218" s="7">
        <v>78739726019</v>
      </c>
      <c r="J218" s="8"/>
    </row>
    <row r="219" spans="1:10" ht="21.75" customHeight="1">
      <c r="A219" s="303" t="s">
        <v>163</v>
      </c>
      <c r="B219" s="303"/>
      <c r="D219" s="7">
        <v>50794520547</v>
      </c>
      <c r="F219" s="8"/>
      <c r="H219" s="7">
        <v>78739726019</v>
      </c>
      <c r="J219" s="8"/>
    </row>
    <row r="220" spans="1:10" ht="21.75" customHeight="1">
      <c r="A220" s="303" t="s">
        <v>163</v>
      </c>
      <c r="B220" s="303"/>
      <c r="D220" s="7">
        <v>50794520547</v>
      </c>
      <c r="F220" s="8"/>
      <c r="H220" s="7">
        <v>78739726019</v>
      </c>
      <c r="J220" s="8"/>
    </row>
    <row r="221" spans="1:10" ht="21.75" customHeight="1">
      <c r="A221" s="303" t="s">
        <v>163</v>
      </c>
      <c r="B221" s="303"/>
      <c r="D221" s="7">
        <v>50794520547</v>
      </c>
      <c r="F221" s="8"/>
      <c r="H221" s="7">
        <v>78739726019</v>
      </c>
      <c r="J221" s="8"/>
    </row>
    <row r="222" spans="1:10" ht="21.75" customHeight="1">
      <c r="A222" s="303" t="s">
        <v>156</v>
      </c>
      <c r="B222" s="303"/>
      <c r="D222" s="7">
        <v>25989764392</v>
      </c>
      <c r="F222" s="8"/>
      <c r="H222" s="7">
        <v>43516339728</v>
      </c>
      <c r="J222" s="8"/>
    </row>
    <row r="223" spans="1:10" ht="21.75" customHeight="1">
      <c r="A223" s="303" t="s">
        <v>132</v>
      </c>
      <c r="B223" s="303"/>
      <c r="D223" s="7">
        <v>1668493134</v>
      </c>
      <c r="F223" s="8"/>
      <c r="H223" s="7">
        <v>2243835594</v>
      </c>
      <c r="J223" s="8"/>
    </row>
    <row r="224" spans="1:10" ht="21.75" customHeight="1">
      <c r="A224" s="303" t="s">
        <v>156</v>
      </c>
      <c r="B224" s="303"/>
      <c r="D224" s="7">
        <v>26958904108</v>
      </c>
      <c r="F224" s="8"/>
      <c r="H224" s="7">
        <v>31068493148</v>
      </c>
      <c r="J224" s="8"/>
    </row>
    <row r="225" spans="1:10" ht="21.75" customHeight="1">
      <c r="A225" s="303" t="s">
        <v>156</v>
      </c>
      <c r="B225" s="303"/>
      <c r="D225" s="7">
        <v>26958904108</v>
      </c>
      <c r="F225" s="8"/>
      <c r="H225" s="7">
        <v>31068493148</v>
      </c>
      <c r="J225" s="8"/>
    </row>
    <row r="226" spans="1:10" ht="21.75" customHeight="1">
      <c r="A226" s="303" t="s">
        <v>156</v>
      </c>
      <c r="B226" s="303"/>
      <c r="D226" s="7">
        <v>26958904108</v>
      </c>
      <c r="F226" s="8"/>
      <c r="H226" s="7">
        <v>31068493148</v>
      </c>
      <c r="J226" s="8"/>
    </row>
    <row r="227" spans="1:10" ht="21.75" customHeight="1">
      <c r="A227" s="303" t="s">
        <v>156</v>
      </c>
      <c r="B227" s="303"/>
      <c r="D227" s="7">
        <v>26958904108</v>
      </c>
      <c r="F227" s="8"/>
      <c r="H227" s="7">
        <v>31068493148</v>
      </c>
      <c r="J227" s="8"/>
    </row>
    <row r="228" spans="1:10" ht="21.75" customHeight="1">
      <c r="A228" s="303" t="s">
        <v>156</v>
      </c>
      <c r="B228" s="303"/>
      <c r="D228" s="7">
        <v>26958904108</v>
      </c>
      <c r="F228" s="8"/>
      <c r="H228" s="7">
        <v>31068493148</v>
      </c>
      <c r="J228" s="8"/>
    </row>
    <row r="229" spans="1:10" ht="21.75" customHeight="1">
      <c r="A229" s="303" t="s">
        <v>156</v>
      </c>
      <c r="B229" s="303"/>
      <c r="D229" s="7">
        <v>32313023341</v>
      </c>
      <c r="F229" s="8"/>
      <c r="H229" s="7">
        <v>37238789091</v>
      </c>
      <c r="J229" s="8"/>
    </row>
    <row r="230" spans="1:10" ht="21.75" customHeight="1">
      <c r="A230" s="303" t="s">
        <v>156</v>
      </c>
      <c r="B230" s="303"/>
      <c r="D230" s="7">
        <v>2490075615</v>
      </c>
      <c r="F230" s="8"/>
      <c r="H230" s="7">
        <v>2490075615</v>
      </c>
      <c r="J230" s="8"/>
    </row>
    <row r="231" spans="1:10" ht="21.75" customHeight="1">
      <c r="A231" s="303" t="s">
        <v>156</v>
      </c>
      <c r="B231" s="303"/>
      <c r="D231" s="7">
        <v>2822483826</v>
      </c>
      <c r="F231" s="8"/>
      <c r="H231" s="7">
        <v>2822483826</v>
      </c>
      <c r="J231" s="8"/>
    </row>
    <row r="232" spans="1:10" ht="21.75" customHeight="1">
      <c r="A232" s="303" t="s">
        <v>156</v>
      </c>
      <c r="B232" s="303"/>
      <c r="D232" s="7">
        <v>44862739711</v>
      </c>
      <c r="F232" s="8"/>
      <c r="H232" s="7">
        <v>44862739711</v>
      </c>
      <c r="J232" s="8"/>
    </row>
    <row r="233" spans="1:10" ht="21.75" customHeight="1">
      <c r="A233" s="303" t="s">
        <v>156</v>
      </c>
      <c r="B233" s="303"/>
      <c r="D233" s="7">
        <v>22016698344</v>
      </c>
      <c r="F233" s="8"/>
      <c r="H233" s="7">
        <v>22016698344</v>
      </c>
      <c r="J233" s="8"/>
    </row>
    <row r="234" spans="1:10" ht="21.75" customHeight="1">
      <c r="A234" s="305" t="s">
        <v>142</v>
      </c>
      <c r="B234" s="305"/>
      <c r="D234" s="10">
        <v>802191780</v>
      </c>
      <c r="F234" s="11"/>
      <c r="H234" s="10">
        <v>802191780</v>
      </c>
      <c r="J234" s="11"/>
    </row>
    <row r="235" spans="1:10" ht="21.75" customHeight="1" thickBot="1">
      <c r="A235" s="306" t="s">
        <v>23</v>
      </c>
      <c r="B235" s="306"/>
      <c r="D235" s="13">
        <f>SUBTOTAL(9,D54:D234)</f>
        <v>1380524655613</v>
      </c>
      <c r="E235" s="13">
        <f t="shared" ref="E235:G235" si="0">SUBTOTAL(9,E54:E234)</f>
        <v>0</v>
      </c>
      <c r="F235" s="13">
        <f t="shared" si="0"/>
        <v>0</v>
      </c>
      <c r="G235" s="13">
        <f t="shared" si="0"/>
        <v>0</v>
      </c>
      <c r="H235" s="13">
        <f>SUBTOTAL(9,H54:H234)</f>
        <v>11604069107188</v>
      </c>
      <c r="J235" s="13"/>
    </row>
    <row r="236" spans="1:10" ht="19.5" thickTop="1">
      <c r="D236" s="7"/>
      <c r="E236" s="7"/>
      <c r="F236" s="7"/>
      <c r="G236" s="7"/>
      <c r="H236" s="7"/>
    </row>
  </sheetData>
  <autoFilter ref="A7:J235" xr:uid="{4AC13169-B020-4DC2-B181-EE42BCDB2AB2}">
    <filterColumn colId="0" showButton="0">
      <customFilters>
        <customFilter operator="notEqual" val=" "/>
      </customFilters>
    </filterColumn>
  </autoFilter>
  <mergeCells count="235">
    <mergeCell ref="A1:J1"/>
    <mergeCell ref="A2:J2"/>
    <mergeCell ref="A3:J3"/>
    <mergeCell ref="B5:J5"/>
    <mergeCell ref="D6:F6"/>
    <mergeCell ref="H6:J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205:B205"/>
    <mergeCell ref="A206:B206"/>
    <mergeCell ref="A207:B207"/>
    <mergeCell ref="A208:B208"/>
    <mergeCell ref="A209:B209"/>
    <mergeCell ref="A210:B210"/>
    <mergeCell ref="A199:B199"/>
    <mergeCell ref="A200:B200"/>
    <mergeCell ref="A201:B201"/>
    <mergeCell ref="A202:B202"/>
    <mergeCell ref="A203:B203"/>
    <mergeCell ref="A204:B204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35:B235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pageSetUpPr fitToPage="1"/>
  </sheetPr>
  <dimension ref="A1:N236"/>
  <sheetViews>
    <sheetView rightToLeft="1" workbookViewId="0">
      <selection activeCell="F240" sqref="F240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3" max="13" width="14.85546875" bestFit="1" customWidth="1"/>
    <col min="14" max="14" width="18.85546875" bestFit="1" customWidth="1"/>
  </cols>
  <sheetData>
    <row r="1" spans="1:10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</row>
    <row r="3" spans="1:10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</row>
    <row r="4" spans="1:10" ht="14.45" customHeight="1"/>
    <row r="5" spans="1:10" ht="14.45" customHeight="1">
      <c r="A5" s="1" t="s">
        <v>242</v>
      </c>
      <c r="B5" s="284" t="s">
        <v>243</v>
      </c>
      <c r="C5" s="284"/>
      <c r="D5" s="284"/>
      <c r="E5" s="284"/>
      <c r="F5" s="284"/>
      <c r="G5" s="284"/>
      <c r="H5" s="284"/>
      <c r="I5" s="284"/>
      <c r="J5" s="284"/>
    </row>
    <row r="6" spans="1:10" ht="14.45" customHeight="1">
      <c r="D6" s="285" t="s">
        <v>187</v>
      </c>
      <c r="E6" s="285"/>
      <c r="F6" s="285"/>
      <c r="H6" s="285" t="s">
        <v>188</v>
      </c>
      <c r="I6" s="285"/>
      <c r="J6" s="285"/>
    </row>
    <row r="7" spans="1:10" ht="36.4" customHeight="1">
      <c r="A7" s="285" t="s">
        <v>244</v>
      </c>
      <c r="B7" s="285"/>
      <c r="D7" s="17" t="s">
        <v>245</v>
      </c>
      <c r="E7" s="3"/>
      <c r="F7" s="17" t="s">
        <v>246</v>
      </c>
      <c r="H7" s="17" t="s">
        <v>245</v>
      </c>
      <c r="I7" s="3"/>
      <c r="J7" s="17" t="s">
        <v>246</v>
      </c>
    </row>
    <row r="8" spans="1:10" ht="21.75" customHeight="1">
      <c r="A8" s="304" t="s">
        <v>111</v>
      </c>
      <c r="B8" s="304"/>
      <c r="D8" s="5">
        <v>0</v>
      </c>
      <c r="F8" s="6"/>
      <c r="H8" s="5">
        <v>1998818714</v>
      </c>
      <c r="J8" s="6"/>
    </row>
    <row r="9" spans="1:10" ht="21.75" customHeight="1">
      <c r="A9" s="303" t="s">
        <v>113</v>
      </c>
      <c r="B9" s="303"/>
      <c r="D9" s="7">
        <v>17937368377</v>
      </c>
      <c r="F9" s="8"/>
      <c r="H9" s="7">
        <v>55168583956</v>
      </c>
      <c r="J9" s="8"/>
    </row>
    <row r="10" spans="1:10" ht="21.75" customHeight="1">
      <c r="A10" s="303" t="s">
        <v>115</v>
      </c>
      <c r="B10" s="303"/>
      <c r="D10" s="7">
        <v>38175</v>
      </c>
      <c r="F10" s="8"/>
      <c r="H10" s="7">
        <v>492300</v>
      </c>
      <c r="J10" s="8"/>
    </row>
    <row r="11" spans="1:10" ht="21.75" customHeight="1">
      <c r="A11" s="303" t="s">
        <v>116</v>
      </c>
      <c r="B11" s="303"/>
      <c r="D11" s="7">
        <v>0</v>
      </c>
      <c r="F11" s="8"/>
      <c r="H11" s="7">
        <v>509850</v>
      </c>
      <c r="J11" s="8"/>
    </row>
    <row r="12" spans="1:10" ht="21.75" customHeight="1">
      <c r="A12" s="303" t="s">
        <v>117</v>
      </c>
      <c r="B12" s="303"/>
      <c r="D12" s="7">
        <v>1836233</v>
      </c>
      <c r="F12" s="8"/>
      <c r="H12" s="7">
        <v>3732450</v>
      </c>
      <c r="J12" s="8"/>
    </row>
    <row r="13" spans="1:10" ht="21.75" customHeight="1">
      <c r="A13" s="303" t="s">
        <v>247</v>
      </c>
      <c r="B13" s="303"/>
      <c r="D13" s="7">
        <v>0</v>
      </c>
      <c r="F13" s="8"/>
      <c r="H13" s="7">
        <v>2272</v>
      </c>
      <c r="J13" s="8"/>
    </row>
    <row r="14" spans="1:10" ht="21.75" customHeight="1">
      <c r="A14" s="303" t="s">
        <v>119</v>
      </c>
      <c r="B14" s="303"/>
      <c r="D14" s="7">
        <v>0</v>
      </c>
      <c r="F14" s="8"/>
      <c r="H14" s="7">
        <v>8205</v>
      </c>
      <c r="J14" s="8"/>
    </row>
    <row r="15" spans="1:10" ht="21.75" customHeight="1">
      <c r="A15" s="303" t="s">
        <v>123</v>
      </c>
      <c r="B15" s="303"/>
      <c r="D15" s="7">
        <v>0</v>
      </c>
      <c r="F15" s="8"/>
      <c r="H15" s="7">
        <v>13746</v>
      </c>
      <c r="J15" s="8"/>
    </row>
    <row r="16" spans="1:10" ht="21.75" customHeight="1">
      <c r="A16" s="303" t="s">
        <v>248</v>
      </c>
      <c r="B16" s="303"/>
      <c r="D16" s="7">
        <v>0</v>
      </c>
      <c r="F16" s="8"/>
      <c r="H16" s="7">
        <v>40212</v>
      </c>
      <c r="J16" s="8"/>
    </row>
    <row r="17" spans="1:10" ht="21.75" customHeight="1">
      <c r="A17" s="303" t="s">
        <v>124</v>
      </c>
      <c r="B17" s="303"/>
      <c r="D17" s="7">
        <v>33980</v>
      </c>
      <c r="F17" s="8"/>
      <c r="H17" s="7">
        <v>405318</v>
      </c>
      <c r="J17" s="8"/>
    </row>
    <row r="18" spans="1:10" ht="21.75" customHeight="1">
      <c r="A18" s="303" t="s">
        <v>125</v>
      </c>
      <c r="B18" s="303"/>
      <c r="D18" s="7">
        <v>0</v>
      </c>
      <c r="F18" s="8"/>
      <c r="H18" s="7">
        <v>9965</v>
      </c>
      <c r="J18" s="8"/>
    </row>
    <row r="19" spans="1:10" ht="21.75" hidden="1" customHeight="1">
      <c r="A19" s="303" t="s">
        <v>249</v>
      </c>
      <c r="B19" s="303"/>
      <c r="D19" s="7">
        <v>0</v>
      </c>
      <c r="F19" s="8"/>
      <c r="H19" s="7">
        <v>83502465738</v>
      </c>
      <c r="J19" s="8"/>
    </row>
    <row r="20" spans="1:10" ht="21.75" hidden="1" customHeight="1">
      <c r="A20" s="303" t="s">
        <v>140</v>
      </c>
      <c r="B20" s="303"/>
      <c r="D20" s="7">
        <v>0</v>
      </c>
      <c r="F20" s="8"/>
      <c r="H20" s="7">
        <v>3528124991</v>
      </c>
      <c r="J20" s="8"/>
    </row>
    <row r="21" spans="1:10" ht="21.75" hidden="1" customHeight="1">
      <c r="A21" s="303" t="s">
        <v>140</v>
      </c>
      <c r="B21" s="303"/>
      <c r="D21" s="7">
        <v>0</v>
      </c>
      <c r="F21" s="8"/>
      <c r="H21" s="7">
        <v>7262755337</v>
      </c>
      <c r="J21" s="8"/>
    </row>
    <row r="22" spans="1:10" ht="21.75" customHeight="1">
      <c r="A22" s="303" t="s">
        <v>127</v>
      </c>
      <c r="B22" s="303"/>
      <c r="D22" s="7">
        <v>0</v>
      </c>
      <c r="F22" s="8"/>
      <c r="H22" s="7">
        <v>37146</v>
      </c>
      <c r="J22" s="8"/>
    </row>
    <row r="23" spans="1:10" ht="21.75" hidden="1" customHeight="1">
      <c r="A23" s="303" t="s">
        <v>140</v>
      </c>
      <c r="B23" s="303"/>
      <c r="D23" s="7">
        <v>0</v>
      </c>
      <c r="F23" s="8"/>
      <c r="H23" s="7">
        <v>6106902322</v>
      </c>
      <c r="J23" s="8"/>
    </row>
    <row r="24" spans="1:10" ht="21.75" hidden="1" customHeight="1">
      <c r="A24" s="303" t="s">
        <v>250</v>
      </c>
      <c r="B24" s="303"/>
      <c r="D24" s="7">
        <v>0</v>
      </c>
      <c r="F24" s="8"/>
      <c r="H24" s="7">
        <v>8995652811</v>
      </c>
      <c r="J24" s="8"/>
    </row>
    <row r="25" spans="1:10" ht="21.75" hidden="1" customHeight="1">
      <c r="A25" s="303" t="s">
        <v>138</v>
      </c>
      <c r="B25" s="303"/>
      <c r="D25" s="7">
        <v>0</v>
      </c>
      <c r="F25" s="8"/>
      <c r="H25" s="7">
        <v>30293584541</v>
      </c>
      <c r="J25" s="8"/>
    </row>
    <row r="26" spans="1:10" ht="21.75" hidden="1" customHeight="1">
      <c r="A26" s="303" t="s">
        <v>140</v>
      </c>
      <c r="B26" s="303"/>
      <c r="D26" s="7">
        <v>0</v>
      </c>
      <c r="F26" s="8"/>
      <c r="H26" s="7">
        <v>39667628143</v>
      </c>
      <c r="J26" s="8"/>
    </row>
    <row r="27" spans="1:10" ht="21.75" hidden="1" customHeight="1">
      <c r="A27" s="303" t="s">
        <v>138</v>
      </c>
      <c r="B27" s="303"/>
      <c r="D27" s="7">
        <v>0</v>
      </c>
      <c r="F27" s="8"/>
      <c r="H27" s="7">
        <v>4596763820</v>
      </c>
      <c r="J27" s="8"/>
    </row>
    <row r="28" spans="1:10" ht="21.75" hidden="1" customHeight="1">
      <c r="A28" s="303" t="s">
        <v>140</v>
      </c>
      <c r="B28" s="303"/>
      <c r="D28" s="7">
        <v>0</v>
      </c>
      <c r="F28" s="8"/>
      <c r="H28" s="7">
        <v>37892566266</v>
      </c>
      <c r="J28" s="8"/>
    </row>
    <row r="29" spans="1:10" ht="21.75" customHeight="1">
      <c r="A29" s="303" t="s">
        <v>128</v>
      </c>
      <c r="B29" s="303"/>
      <c r="D29" s="7">
        <v>0</v>
      </c>
      <c r="F29" s="8"/>
      <c r="H29" s="7">
        <v>876269</v>
      </c>
      <c r="J29" s="8"/>
    </row>
    <row r="30" spans="1:10" ht="21.75" hidden="1" customHeight="1">
      <c r="A30" s="303" t="s">
        <v>251</v>
      </c>
      <c r="B30" s="303"/>
      <c r="D30" s="7">
        <v>0</v>
      </c>
      <c r="F30" s="8"/>
      <c r="H30" s="7">
        <v>80319722138</v>
      </c>
      <c r="J30" s="8"/>
    </row>
    <row r="31" spans="1:10" ht="21.75" hidden="1" customHeight="1">
      <c r="A31" s="303" t="s">
        <v>138</v>
      </c>
      <c r="B31" s="303"/>
      <c r="D31" s="7">
        <v>0</v>
      </c>
      <c r="F31" s="8"/>
      <c r="H31" s="7">
        <v>10411509923</v>
      </c>
      <c r="J31" s="8"/>
    </row>
    <row r="32" spans="1:10" ht="21.75" hidden="1" customHeight="1">
      <c r="A32" s="303" t="s">
        <v>140</v>
      </c>
      <c r="B32" s="303"/>
      <c r="D32" s="7">
        <v>0</v>
      </c>
      <c r="F32" s="8"/>
      <c r="H32" s="7">
        <v>48922672383</v>
      </c>
      <c r="J32" s="8"/>
    </row>
    <row r="33" spans="1:10" ht="21.75" hidden="1" customHeight="1">
      <c r="A33" s="303" t="s">
        <v>250</v>
      </c>
      <c r="B33" s="303"/>
      <c r="D33" s="7">
        <v>0</v>
      </c>
      <c r="F33" s="8"/>
      <c r="H33" s="7">
        <v>20180103129</v>
      </c>
      <c r="J33" s="8"/>
    </row>
    <row r="34" spans="1:10" ht="21.75" hidden="1" customHeight="1">
      <c r="A34" s="303" t="s">
        <v>138</v>
      </c>
      <c r="B34" s="303"/>
      <c r="D34" s="7">
        <v>0</v>
      </c>
      <c r="F34" s="8"/>
      <c r="H34" s="7">
        <v>8386938569</v>
      </c>
      <c r="J34" s="8"/>
    </row>
    <row r="35" spans="1:10" ht="21.75" hidden="1" customHeight="1">
      <c r="A35" s="303" t="s">
        <v>140</v>
      </c>
      <c r="B35" s="303"/>
      <c r="D35" s="7">
        <v>0</v>
      </c>
      <c r="F35" s="8"/>
      <c r="H35" s="7">
        <v>15769416945</v>
      </c>
      <c r="J35" s="8"/>
    </row>
    <row r="36" spans="1:10" ht="21.75" hidden="1" customHeight="1">
      <c r="A36" s="303" t="s">
        <v>250</v>
      </c>
      <c r="B36" s="303"/>
      <c r="D36" s="7">
        <v>0</v>
      </c>
      <c r="F36" s="8"/>
      <c r="H36" s="7">
        <v>3293780389</v>
      </c>
      <c r="J36" s="8"/>
    </row>
    <row r="37" spans="1:10" ht="21.75" hidden="1" customHeight="1">
      <c r="A37" s="303" t="s">
        <v>250</v>
      </c>
      <c r="B37" s="303"/>
      <c r="D37" s="7">
        <v>0</v>
      </c>
      <c r="F37" s="8"/>
      <c r="H37" s="7">
        <v>40716809132</v>
      </c>
      <c r="J37" s="8"/>
    </row>
    <row r="38" spans="1:10" ht="21.75" hidden="1" customHeight="1">
      <c r="A38" s="303" t="s">
        <v>138</v>
      </c>
      <c r="B38" s="303"/>
      <c r="D38" s="7">
        <v>0</v>
      </c>
      <c r="F38" s="8"/>
      <c r="H38" s="7">
        <v>68753790332</v>
      </c>
      <c r="J38" s="8"/>
    </row>
    <row r="39" spans="1:10" ht="21.75" hidden="1" customHeight="1">
      <c r="A39" s="303" t="s">
        <v>250</v>
      </c>
      <c r="B39" s="303"/>
      <c r="D39" s="7">
        <v>0</v>
      </c>
      <c r="F39" s="8"/>
      <c r="H39" s="7">
        <v>83159700776</v>
      </c>
      <c r="J39" s="8"/>
    </row>
    <row r="40" spans="1:10" ht="21.75" hidden="1" customHeight="1">
      <c r="A40" s="303" t="s">
        <v>140</v>
      </c>
      <c r="B40" s="303"/>
      <c r="D40" s="7">
        <v>0</v>
      </c>
      <c r="F40" s="8"/>
      <c r="H40" s="7">
        <v>41352822355</v>
      </c>
      <c r="J40" s="8"/>
    </row>
    <row r="41" spans="1:10" ht="21.75" hidden="1" customHeight="1">
      <c r="A41" s="303" t="s">
        <v>140</v>
      </c>
      <c r="B41" s="303"/>
      <c r="D41" s="7">
        <v>0</v>
      </c>
      <c r="F41" s="8"/>
      <c r="H41" s="7">
        <v>62763950950</v>
      </c>
      <c r="J41" s="8"/>
    </row>
    <row r="42" spans="1:10" ht="21.75" hidden="1" customHeight="1">
      <c r="A42" s="303" t="s">
        <v>142</v>
      </c>
      <c r="B42" s="303"/>
      <c r="D42" s="7">
        <v>0</v>
      </c>
      <c r="F42" s="8"/>
      <c r="H42" s="7">
        <v>117205479450</v>
      </c>
      <c r="J42" s="8"/>
    </row>
    <row r="43" spans="1:10" ht="21.75" hidden="1" customHeight="1">
      <c r="A43" s="303" t="s">
        <v>252</v>
      </c>
      <c r="B43" s="303"/>
      <c r="D43" s="7">
        <v>0</v>
      </c>
      <c r="F43" s="8"/>
      <c r="H43" s="7">
        <v>62819155890</v>
      </c>
      <c r="J43" s="8"/>
    </row>
    <row r="44" spans="1:10" ht="21.75" hidden="1" customHeight="1">
      <c r="A44" s="303" t="s">
        <v>140</v>
      </c>
      <c r="B44" s="303"/>
      <c r="D44" s="7">
        <v>0</v>
      </c>
      <c r="F44" s="8"/>
      <c r="H44" s="7">
        <v>57265624929</v>
      </c>
      <c r="J44" s="8"/>
    </row>
    <row r="45" spans="1:10" ht="21.75" hidden="1" customHeight="1">
      <c r="A45" s="303" t="s">
        <v>140</v>
      </c>
      <c r="B45" s="303"/>
      <c r="D45" s="7">
        <v>0</v>
      </c>
      <c r="F45" s="8"/>
      <c r="H45" s="7">
        <v>51635621450</v>
      </c>
      <c r="J45" s="8"/>
    </row>
    <row r="46" spans="1:10" ht="21.75" hidden="1" customHeight="1">
      <c r="A46" s="303" t="s">
        <v>140</v>
      </c>
      <c r="B46" s="303"/>
      <c r="D46" s="7">
        <v>0</v>
      </c>
      <c r="F46" s="8"/>
      <c r="H46" s="7">
        <v>16234520542</v>
      </c>
      <c r="J46" s="8"/>
    </row>
    <row r="47" spans="1:10" ht="21.75" hidden="1" customHeight="1">
      <c r="A47" s="303" t="s">
        <v>140</v>
      </c>
      <c r="B47" s="303"/>
      <c r="D47" s="7">
        <v>0</v>
      </c>
      <c r="F47" s="8"/>
      <c r="H47" s="7">
        <v>11467397257</v>
      </c>
      <c r="J47" s="8"/>
    </row>
    <row r="48" spans="1:10" ht="21.75" hidden="1" customHeight="1">
      <c r="A48" s="303" t="s">
        <v>140</v>
      </c>
      <c r="B48" s="303"/>
      <c r="D48" s="7">
        <v>0</v>
      </c>
      <c r="F48" s="8"/>
      <c r="H48" s="7">
        <v>7435691831</v>
      </c>
      <c r="J48" s="8"/>
    </row>
    <row r="49" spans="1:10" ht="21.75" hidden="1" customHeight="1">
      <c r="A49" s="303" t="s">
        <v>140</v>
      </c>
      <c r="B49" s="303"/>
      <c r="D49" s="7">
        <v>0</v>
      </c>
      <c r="F49" s="8"/>
      <c r="H49" s="7">
        <v>27456310353</v>
      </c>
      <c r="J49" s="8"/>
    </row>
    <row r="50" spans="1:10" ht="21.75" hidden="1" customHeight="1">
      <c r="A50" s="303" t="s">
        <v>140</v>
      </c>
      <c r="B50" s="303"/>
      <c r="D50" s="7">
        <v>0</v>
      </c>
      <c r="F50" s="8"/>
      <c r="H50" s="7">
        <v>39444127560</v>
      </c>
      <c r="J50" s="8"/>
    </row>
    <row r="51" spans="1:10" ht="21.75" hidden="1" customHeight="1">
      <c r="A51" s="303" t="s">
        <v>140</v>
      </c>
      <c r="B51" s="303"/>
      <c r="D51" s="7">
        <v>0</v>
      </c>
      <c r="F51" s="8"/>
      <c r="H51" s="7">
        <v>39907901368</v>
      </c>
      <c r="J51" s="8"/>
    </row>
    <row r="52" spans="1:10" ht="21.75" hidden="1" customHeight="1">
      <c r="A52" s="303" t="s">
        <v>140</v>
      </c>
      <c r="B52" s="303"/>
      <c r="D52" s="7">
        <v>0</v>
      </c>
      <c r="F52" s="8"/>
      <c r="H52" s="7">
        <v>41417832326</v>
      </c>
      <c r="J52" s="8"/>
    </row>
    <row r="53" spans="1:10" ht="21.75" customHeight="1">
      <c r="A53" s="303" t="s">
        <v>129</v>
      </c>
      <c r="B53" s="303"/>
      <c r="D53" s="7">
        <v>827785</v>
      </c>
      <c r="F53" s="8"/>
      <c r="H53" s="7">
        <v>1666384</v>
      </c>
      <c r="J53" s="8"/>
    </row>
    <row r="54" spans="1:10" ht="21.75" hidden="1" customHeight="1">
      <c r="A54" s="303" t="s">
        <v>140</v>
      </c>
      <c r="B54" s="303"/>
      <c r="D54" s="7">
        <v>0</v>
      </c>
      <c r="F54" s="8"/>
      <c r="H54" s="7">
        <v>42967916692</v>
      </c>
      <c r="J54" s="8"/>
    </row>
    <row r="55" spans="1:10" ht="21.75" hidden="1" customHeight="1">
      <c r="A55" s="303" t="s">
        <v>140</v>
      </c>
      <c r="B55" s="303"/>
      <c r="D55" s="7">
        <v>0</v>
      </c>
      <c r="F55" s="8"/>
      <c r="H55" s="7">
        <v>36158429564</v>
      </c>
      <c r="J55" s="8"/>
    </row>
    <row r="56" spans="1:10" ht="21.75" hidden="1" customHeight="1">
      <c r="A56" s="303" t="s">
        <v>142</v>
      </c>
      <c r="B56" s="303"/>
      <c r="D56" s="7">
        <v>0</v>
      </c>
      <c r="F56" s="8"/>
      <c r="H56" s="7">
        <v>58464555602</v>
      </c>
      <c r="J56" s="8"/>
    </row>
    <row r="57" spans="1:10" ht="21.75" hidden="1" customHeight="1">
      <c r="A57" s="303" t="s">
        <v>250</v>
      </c>
      <c r="B57" s="303"/>
      <c r="D57" s="7">
        <v>0</v>
      </c>
      <c r="F57" s="8"/>
      <c r="H57" s="7">
        <v>3678548707</v>
      </c>
      <c r="J57" s="8"/>
    </row>
    <row r="58" spans="1:10" ht="21.75" hidden="1" customHeight="1">
      <c r="A58" s="303" t="s">
        <v>142</v>
      </c>
      <c r="B58" s="303"/>
      <c r="D58" s="7">
        <v>0</v>
      </c>
      <c r="F58" s="8"/>
      <c r="H58" s="7">
        <v>31876712322</v>
      </c>
      <c r="J58" s="8"/>
    </row>
    <row r="59" spans="1:10" ht="21.75" hidden="1" customHeight="1">
      <c r="A59" s="303" t="s">
        <v>142</v>
      </c>
      <c r="B59" s="303"/>
      <c r="D59" s="7">
        <v>0</v>
      </c>
      <c r="F59" s="8"/>
      <c r="H59" s="7">
        <v>27454109581</v>
      </c>
      <c r="J59" s="8"/>
    </row>
    <row r="60" spans="1:10" ht="21.75" hidden="1" customHeight="1">
      <c r="A60" s="303" t="s">
        <v>140</v>
      </c>
      <c r="B60" s="303"/>
      <c r="D60" s="7">
        <v>0</v>
      </c>
      <c r="F60" s="8"/>
      <c r="H60" s="7">
        <v>20884018848</v>
      </c>
      <c r="J60" s="8"/>
    </row>
    <row r="61" spans="1:10" ht="21.75" hidden="1" customHeight="1">
      <c r="A61" s="303" t="s">
        <v>140</v>
      </c>
      <c r="B61" s="303"/>
      <c r="D61" s="7">
        <v>0</v>
      </c>
      <c r="F61" s="8"/>
      <c r="H61" s="7">
        <v>24840767122</v>
      </c>
      <c r="J61" s="8"/>
    </row>
    <row r="62" spans="1:10" ht="21.75" hidden="1" customHeight="1">
      <c r="A62" s="303" t="s">
        <v>140</v>
      </c>
      <c r="B62" s="303"/>
      <c r="D62" s="7">
        <v>0</v>
      </c>
      <c r="F62" s="8"/>
      <c r="H62" s="7">
        <v>99693888869</v>
      </c>
      <c r="J62" s="8"/>
    </row>
    <row r="63" spans="1:10" ht="21.75" hidden="1" customHeight="1">
      <c r="A63" s="303" t="s">
        <v>140</v>
      </c>
      <c r="B63" s="303"/>
      <c r="D63" s="7">
        <v>0</v>
      </c>
      <c r="F63" s="8"/>
      <c r="H63" s="7">
        <v>34717808217</v>
      </c>
      <c r="J63" s="8"/>
    </row>
    <row r="64" spans="1:10" ht="21.75" hidden="1" customHeight="1">
      <c r="A64" s="303" t="s">
        <v>140</v>
      </c>
      <c r="B64" s="303"/>
      <c r="D64" s="7">
        <v>0</v>
      </c>
      <c r="F64" s="8"/>
      <c r="H64" s="7">
        <v>198770172485</v>
      </c>
      <c r="J64" s="8"/>
    </row>
    <row r="65" spans="1:10" ht="21.75" hidden="1" customHeight="1">
      <c r="A65" s="303" t="s">
        <v>140</v>
      </c>
      <c r="B65" s="303"/>
      <c r="D65" s="7">
        <v>0</v>
      </c>
      <c r="F65" s="8"/>
      <c r="H65" s="7">
        <v>68350684912</v>
      </c>
      <c r="J65" s="8"/>
    </row>
    <row r="66" spans="1:10" ht="21.75" hidden="1" customHeight="1">
      <c r="A66" s="303" t="s">
        <v>140</v>
      </c>
      <c r="B66" s="303"/>
      <c r="D66" s="7">
        <v>0</v>
      </c>
      <c r="F66" s="8"/>
      <c r="H66" s="7">
        <v>177940931496</v>
      </c>
      <c r="J66" s="8"/>
    </row>
    <row r="67" spans="1:10" ht="21.75" hidden="1" customHeight="1">
      <c r="A67" s="303" t="s">
        <v>140</v>
      </c>
      <c r="B67" s="303"/>
      <c r="D67" s="7">
        <v>0</v>
      </c>
      <c r="F67" s="8"/>
      <c r="H67" s="7">
        <v>20426350683</v>
      </c>
      <c r="J67" s="8"/>
    </row>
    <row r="68" spans="1:10" ht="21.75" hidden="1" customHeight="1">
      <c r="A68" s="303" t="s">
        <v>140</v>
      </c>
      <c r="B68" s="303"/>
      <c r="D68" s="7">
        <v>0</v>
      </c>
      <c r="F68" s="8"/>
      <c r="H68" s="7">
        <v>141947704096</v>
      </c>
      <c r="J68" s="8"/>
    </row>
    <row r="69" spans="1:10" ht="21.75" hidden="1" customHeight="1">
      <c r="A69" s="303" t="s">
        <v>142</v>
      </c>
      <c r="B69" s="303"/>
      <c r="D69" s="7">
        <v>0</v>
      </c>
      <c r="F69" s="8"/>
      <c r="H69" s="7">
        <v>183821917779</v>
      </c>
      <c r="J69" s="8"/>
    </row>
    <row r="70" spans="1:10" ht="21.75" hidden="1" customHeight="1">
      <c r="A70" s="303" t="s">
        <v>142</v>
      </c>
      <c r="B70" s="303"/>
      <c r="D70" s="7">
        <v>0</v>
      </c>
      <c r="F70" s="8"/>
      <c r="H70" s="7">
        <v>112190743825</v>
      </c>
      <c r="J70" s="8"/>
    </row>
    <row r="71" spans="1:10" ht="21.75" hidden="1" customHeight="1">
      <c r="A71" s="303" t="s">
        <v>142</v>
      </c>
      <c r="B71" s="303"/>
      <c r="D71" s="7">
        <v>0</v>
      </c>
      <c r="F71" s="8"/>
      <c r="H71" s="7">
        <v>119011643746</v>
      </c>
      <c r="J71" s="8"/>
    </row>
    <row r="72" spans="1:10" ht="21.75" hidden="1" customHeight="1">
      <c r="A72" s="303" t="s">
        <v>142</v>
      </c>
      <c r="B72" s="303"/>
      <c r="D72" s="7">
        <v>0</v>
      </c>
      <c r="F72" s="8"/>
      <c r="H72" s="7">
        <v>105287671231</v>
      </c>
      <c r="J72" s="8"/>
    </row>
    <row r="73" spans="1:10" ht="21.75" hidden="1" customHeight="1">
      <c r="A73" s="303" t="s">
        <v>142</v>
      </c>
      <c r="B73" s="303"/>
      <c r="D73" s="7">
        <v>0</v>
      </c>
      <c r="F73" s="8"/>
      <c r="H73" s="7">
        <v>99394173057</v>
      </c>
      <c r="J73" s="8"/>
    </row>
    <row r="74" spans="1:10" ht="21.75" hidden="1" customHeight="1">
      <c r="A74" s="303" t="s">
        <v>142</v>
      </c>
      <c r="B74" s="303"/>
      <c r="D74" s="7">
        <v>0</v>
      </c>
      <c r="F74" s="8"/>
      <c r="H74" s="7">
        <v>45639041041</v>
      </c>
      <c r="J74" s="8"/>
    </row>
    <row r="75" spans="1:10" ht="21.75" hidden="1" customHeight="1">
      <c r="A75" s="303" t="s">
        <v>142</v>
      </c>
      <c r="B75" s="303"/>
      <c r="D75" s="7">
        <v>0</v>
      </c>
      <c r="F75" s="8"/>
      <c r="H75" s="7">
        <v>85191780820</v>
      </c>
      <c r="J75" s="8"/>
    </row>
    <row r="76" spans="1:10" ht="21.75" hidden="1" customHeight="1">
      <c r="A76" s="303" t="s">
        <v>250</v>
      </c>
      <c r="B76" s="303"/>
      <c r="D76" s="7">
        <v>0</v>
      </c>
      <c r="F76" s="8"/>
      <c r="H76" s="7">
        <v>42661284934</v>
      </c>
      <c r="J76" s="8"/>
    </row>
    <row r="77" spans="1:10" ht="21.75" hidden="1" customHeight="1">
      <c r="A77" s="303" t="s">
        <v>138</v>
      </c>
      <c r="B77" s="303"/>
      <c r="D77" s="7">
        <v>0</v>
      </c>
      <c r="F77" s="8"/>
      <c r="H77" s="7">
        <v>38206069615</v>
      </c>
      <c r="J77" s="8"/>
    </row>
    <row r="78" spans="1:10" ht="21.75" hidden="1" customHeight="1">
      <c r="A78" s="303" t="s">
        <v>142</v>
      </c>
      <c r="B78" s="303"/>
      <c r="D78" s="7">
        <v>0</v>
      </c>
      <c r="F78" s="8"/>
      <c r="H78" s="7">
        <v>192542465716</v>
      </c>
      <c r="J78" s="8"/>
    </row>
    <row r="79" spans="1:10" ht="21.75" hidden="1" customHeight="1">
      <c r="A79" s="303" t="s">
        <v>142</v>
      </c>
      <c r="B79" s="303"/>
      <c r="D79" s="7">
        <v>0</v>
      </c>
      <c r="F79" s="8"/>
      <c r="H79" s="7">
        <v>15404794518</v>
      </c>
      <c r="J79" s="8"/>
    </row>
    <row r="80" spans="1:10" ht="21.75" hidden="1" customHeight="1">
      <c r="A80" s="303" t="s">
        <v>142</v>
      </c>
      <c r="B80" s="303"/>
      <c r="D80" s="7">
        <v>0</v>
      </c>
      <c r="F80" s="8"/>
      <c r="H80" s="7">
        <v>45812835611</v>
      </c>
      <c r="J80" s="8"/>
    </row>
    <row r="81" spans="1:10" ht="21.75" hidden="1" customHeight="1">
      <c r="A81" s="303" t="s">
        <v>138</v>
      </c>
      <c r="B81" s="303"/>
      <c r="D81" s="7">
        <v>0</v>
      </c>
      <c r="F81" s="8"/>
      <c r="H81" s="7">
        <v>60115449328</v>
      </c>
      <c r="J81" s="8"/>
    </row>
    <row r="82" spans="1:10" ht="21.75" hidden="1" customHeight="1">
      <c r="A82" s="303" t="s">
        <v>142</v>
      </c>
      <c r="B82" s="303"/>
      <c r="D82" s="7">
        <v>0</v>
      </c>
      <c r="F82" s="8"/>
      <c r="H82" s="7">
        <v>32917808217</v>
      </c>
      <c r="J82" s="8"/>
    </row>
    <row r="83" spans="1:10" ht="21.75" hidden="1" customHeight="1">
      <c r="A83" s="303" t="s">
        <v>142</v>
      </c>
      <c r="B83" s="303"/>
      <c r="D83" s="7">
        <v>0</v>
      </c>
      <c r="F83" s="8"/>
      <c r="H83" s="7">
        <v>139068493147</v>
      </c>
      <c r="J83" s="8"/>
    </row>
    <row r="84" spans="1:10" ht="21.75" hidden="1" customHeight="1">
      <c r="A84" s="303" t="s">
        <v>142</v>
      </c>
      <c r="B84" s="303"/>
      <c r="D84" s="7">
        <v>0</v>
      </c>
      <c r="F84" s="8"/>
      <c r="H84" s="7">
        <v>72779260257</v>
      </c>
      <c r="J84" s="8"/>
    </row>
    <row r="85" spans="1:10" ht="21.75" hidden="1" customHeight="1">
      <c r="A85" s="303" t="s">
        <v>142</v>
      </c>
      <c r="B85" s="303"/>
      <c r="D85" s="7">
        <v>0</v>
      </c>
      <c r="F85" s="8"/>
      <c r="H85" s="7">
        <v>3184931501</v>
      </c>
      <c r="J85" s="8"/>
    </row>
    <row r="86" spans="1:10" ht="21.75" hidden="1" customHeight="1">
      <c r="A86" s="303" t="s">
        <v>250</v>
      </c>
      <c r="B86" s="303"/>
      <c r="D86" s="7">
        <v>0</v>
      </c>
      <c r="F86" s="8"/>
      <c r="H86" s="7">
        <v>80262842480</v>
      </c>
      <c r="J86" s="8"/>
    </row>
    <row r="87" spans="1:10" ht="21.75" hidden="1" customHeight="1">
      <c r="A87" s="303" t="s">
        <v>130</v>
      </c>
      <c r="B87" s="303"/>
      <c r="D87" s="7">
        <v>3164383644</v>
      </c>
      <c r="F87" s="8"/>
      <c r="H87" s="7">
        <v>116493703342</v>
      </c>
      <c r="J87" s="8"/>
    </row>
    <row r="88" spans="1:10" ht="21.75" hidden="1" customHeight="1">
      <c r="A88" s="303" t="s">
        <v>140</v>
      </c>
      <c r="B88" s="303"/>
      <c r="D88" s="7">
        <v>0</v>
      </c>
      <c r="F88" s="8"/>
      <c r="H88" s="7">
        <v>44606246568</v>
      </c>
      <c r="J88" s="8"/>
    </row>
    <row r="89" spans="1:10" ht="21.75" hidden="1" customHeight="1">
      <c r="A89" s="303" t="s">
        <v>140</v>
      </c>
      <c r="B89" s="303"/>
      <c r="D89" s="7">
        <v>0</v>
      </c>
      <c r="F89" s="8"/>
      <c r="H89" s="7">
        <v>136767123282</v>
      </c>
      <c r="J89" s="8"/>
    </row>
    <row r="90" spans="1:10" ht="21.75" hidden="1" customHeight="1">
      <c r="A90" s="303" t="s">
        <v>142</v>
      </c>
      <c r="B90" s="303"/>
      <c r="D90" s="7">
        <v>0</v>
      </c>
      <c r="F90" s="8"/>
      <c r="H90" s="7">
        <v>161661452050</v>
      </c>
      <c r="J90" s="8"/>
    </row>
    <row r="91" spans="1:10" ht="21.75" hidden="1" customHeight="1">
      <c r="A91" s="303" t="s">
        <v>140</v>
      </c>
      <c r="B91" s="303"/>
      <c r="D91" s="7">
        <v>0</v>
      </c>
      <c r="F91" s="8"/>
      <c r="H91" s="7">
        <v>59849187939</v>
      </c>
      <c r="J91" s="8"/>
    </row>
    <row r="92" spans="1:10" ht="21.75" hidden="1" customHeight="1">
      <c r="A92" s="303" t="s">
        <v>250</v>
      </c>
      <c r="B92" s="303"/>
      <c r="D92" s="7">
        <v>0</v>
      </c>
      <c r="F92" s="8"/>
      <c r="H92" s="7">
        <v>30315951506</v>
      </c>
      <c r="J92" s="8"/>
    </row>
    <row r="93" spans="1:10" ht="21.75" hidden="1" customHeight="1">
      <c r="A93" s="303" t="s">
        <v>250</v>
      </c>
      <c r="B93" s="303"/>
      <c r="D93" s="7">
        <v>0</v>
      </c>
      <c r="F93" s="8"/>
      <c r="H93" s="7">
        <v>29951593448</v>
      </c>
      <c r="J93" s="8"/>
    </row>
    <row r="94" spans="1:10" ht="21.75" hidden="1" customHeight="1">
      <c r="A94" s="303" t="s">
        <v>253</v>
      </c>
      <c r="B94" s="303"/>
      <c r="D94" s="7">
        <v>0</v>
      </c>
      <c r="F94" s="8"/>
      <c r="H94" s="7">
        <v>148767123248</v>
      </c>
      <c r="J94" s="8"/>
    </row>
    <row r="95" spans="1:10" ht="21.75" hidden="1" customHeight="1">
      <c r="A95" s="303" t="s">
        <v>254</v>
      </c>
      <c r="B95" s="303"/>
      <c r="D95" s="7">
        <v>0</v>
      </c>
      <c r="F95" s="8"/>
      <c r="H95" s="7">
        <v>96657534246</v>
      </c>
      <c r="J95" s="8"/>
    </row>
    <row r="96" spans="1:10" ht="21.75" hidden="1" customHeight="1">
      <c r="A96" s="303" t="s">
        <v>254</v>
      </c>
      <c r="B96" s="303"/>
      <c r="D96" s="7">
        <v>0</v>
      </c>
      <c r="F96" s="8"/>
      <c r="H96" s="7">
        <v>6137753425</v>
      </c>
      <c r="J96" s="8"/>
    </row>
    <row r="97" spans="1:10" ht="21.75" hidden="1" customHeight="1">
      <c r="A97" s="303" t="s">
        <v>255</v>
      </c>
      <c r="B97" s="303"/>
      <c r="D97" s="7">
        <v>0</v>
      </c>
      <c r="F97" s="8"/>
      <c r="H97" s="7">
        <v>134221370547</v>
      </c>
      <c r="J97" s="8"/>
    </row>
    <row r="98" spans="1:10" ht="21.75" hidden="1" customHeight="1">
      <c r="A98" s="303" t="s">
        <v>140</v>
      </c>
      <c r="B98" s="303"/>
      <c r="D98" s="7">
        <v>0</v>
      </c>
      <c r="F98" s="8"/>
      <c r="H98" s="7">
        <v>114574188707</v>
      </c>
      <c r="J98" s="8"/>
    </row>
    <row r="99" spans="1:10" ht="21.75" hidden="1" customHeight="1">
      <c r="A99" s="303" t="s">
        <v>255</v>
      </c>
      <c r="B99" s="303"/>
      <c r="D99" s="7">
        <v>0</v>
      </c>
      <c r="F99" s="8"/>
      <c r="H99" s="7">
        <v>60178086496</v>
      </c>
      <c r="J99" s="8"/>
    </row>
    <row r="100" spans="1:10" ht="21.75" hidden="1" customHeight="1">
      <c r="A100" s="303" t="s">
        <v>255</v>
      </c>
      <c r="B100" s="303"/>
      <c r="D100" s="7">
        <v>0</v>
      </c>
      <c r="F100" s="8"/>
      <c r="H100" s="7">
        <v>350579693323</v>
      </c>
      <c r="J100" s="8"/>
    </row>
    <row r="101" spans="1:10" ht="21.75" hidden="1" customHeight="1">
      <c r="A101" s="303" t="s">
        <v>250</v>
      </c>
      <c r="B101" s="303"/>
      <c r="D101" s="7">
        <v>0</v>
      </c>
      <c r="F101" s="8"/>
      <c r="H101" s="7">
        <v>38520628442</v>
      </c>
      <c r="J101" s="8"/>
    </row>
    <row r="102" spans="1:10" ht="21.75" hidden="1" customHeight="1">
      <c r="A102" s="303" t="s">
        <v>132</v>
      </c>
      <c r="B102" s="303"/>
      <c r="D102" s="7">
        <v>0</v>
      </c>
      <c r="F102" s="8"/>
      <c r="H102" s="7">
        <v>169357314993</v>
      </c>
      <c r="J102" s="8"/>
    </row>
    <row r="103" spans="1:10" ht="21.75" hidden="1" customHeight="1">
      <c r="A103" s="303" t="s">
        <v>132</v>
      </c>
      <c r="B103" s="303"/>
      <c r="D103" s="7">
        <v>0</v>
      </c>
      <c r="F103" s="8"/>
      <c r="H103" s="7">
        <v>161852054760</v>
      </c>
      <c r="J103" s="8"/>
    </row>
    <row r="104" spans="1:10" ht="21.75" hidden="1" customHeight="1">
      <c r="A104" s="303" t="s">
        <v>138</v>
      </c>
      <c r="B104" s="303"/>
      <c r="D104" s="7">
        <v>0</v>
      </c>
      <c r="F104" s="8"/>
      <c r="H104" s="7">
        <v>30666076296</v>
      </c>
      <c r="J104" s="8"/>
    </row>
    <row r="105" spans="1:10" ht="21.75" hidden="1" customHeight="1">
      <c r="A105" s="303" t="s">
        <v>132</v>
      </c>
      <c r="B105" s="303"/>
      <c r="D105" s="7">
        <v>8223287647</v>
      </c>
      <c r="F105" s="8"/>
      <c r="H105" s="7">
        <v>204587671071</v>
      </c>
      <c r="J105" s="8"/>
    </row>
    <row r="106" spans="1:10" ht="21.75" hidden="1" customHeight="1">
      <c r="A106" s="303" t="s">
        <v>256</v>
      </c>
      <c r="B106" s="303"/>
      <c r="D106" s="7">
        <v>0</v>
      </c>
      <c r="F106" s="8"/>
      <c r="H106" s="7">
        <v>66293375330</v>
      </c>
      <c r="J106" s="8"/>
    </row>
    <row r="107" spans="1:10" ht="21.75" hidden="1" customHeight="1">
      <c r="A107" s="303" t="s">
        <v>257</v>
      </c>
      <c r="B107" s="303"/>
      <c r="D107" s="7">
        <v>0</v>
      </c>
      <c r="F107" s="8"/>
      <c r="H107" s="7">
        <v>85027269053</v>
      </c>
      <c r="J107" s="8"/>
    </row>
    <row r="108" spans="1:10" ht="21.75" hidden="1" customHeight="1">
      <c r="A108" s="303" t="s">
        <v>138</v>
      </c>
      <c r="B108" s="303"/>
      <c r="D108" s="7">
        <v>0</v>
      </c>
      <c r="F108" s="8"/>
      <c r="H108" s="7">
        <v>29970411930</v>
      </c>
      <c r="J108" s="8"/>
    </row>
    <row r="109" spans="1:10" ht="21.75" hidden="1" customHeight="1">
      <c r="A109" s="303" t="s">
        <v>250</v>
      </c>
      <c r="B109" s="303"/>
      <c r="D109" s="7">
        <v>0</v>
      </c>
      <c r="F109" s="8"/>
      <c r="H109" s="7">
        <v>44971988764</v>
      </c>
      <c r="J109" s="8"/>
    </row>
    <row r="110" spans="1:10" ht="21.75" hidden="1" customHeight="1">
      <c r="A110" s="303" t="s">
        <v>258</v>
      </c>
      <c r="B110" s="303"/>
      <c r="D110" s="7">
        <v>0</v>
      </c>
      <c r="F110" s="8"/>
      <c r="H110" s="7">
        <v>79397260274</v>
      </c>
      <c r="J110" s="8"/>
    </row>
    <row r="111" spans="1:10" ht="21.75" hidden="1" customHeight="1">
      <c r="A111" s="303" t="s">
        <v>259</v>
      </c>
      <c r="B111" s="303"/>
      <c r="D111" s="7">
        <v>0</v>
      </c>
      <c r="F111" s="8"/>
      <c r="H111" s="7">
        <v>38888778082</v>
      </c>
      <c r="J111" s="8"/>
    </row>
    <row r="112" spans="1:10" ht="21.75" hidden="1" customHeight="1">
      <c r="A112" s="303" t="s">
        <v>250</v>
      </c>
      <c r="B112" s="303"/>
      <c r="D112" s="7">
        <v>0</v>
      </c>
      <c r="F112" s="8"/>
      <c r="H112" s="7">
        <v>58414402333</v>
      </c>
      <c r="J112" s="8"/>
    </row>
    <row r="113" spans="1:10" ht="21.75" hidden="1" customHeight="1">
      <c r="A113" s="303" t="s">
        <v>138</v>
      </c>
      <c r="B113" s="303"/>
      <c r="D113" s="7">
        <v>0</v>
      </c>
      <c r="F113" s="8"/>
      <c r="H113" s="7">
        <v>44111782353</v>
      </c>
      <c r="J113" s="8"/>
    </row>
    <row r="114" spans="1:10" ht="21.75" hidden="1" customHeight="1">
      <c r="A114" s="303" t="s">
        <v>250</v>
      </c>
      <c r="B114" s="303"/>
      <c r="D114" s="7">
        <v>0</v>
      </c>
      <c r="F114" s="8"/>
      <c r="H114" s="7">
        <v>18831121447</v>
      </c>
      <c r="J114" s="8"/>
    </row>
    <row r="115" spans="1:10" ht="21.75" hidden="1" customHeight="1">
      <c r="A115" s="303" t="s">
        <v>138</v>
      </c>
      <c r="B115" s="303"/>
      <c r="D115" s="7">
        <v>0</v>
      </c>
      <c r="F115" s="8"/>
      <c r="H115" s="7">
        <v>12816110314</v>
      </c>
      <c r="J115" s="8"/>
    </row>
    <row r="116" spans="1:10" ht="21.75" hidden="1" customHeight="1">
      <c r="A116" s="303" t="s">
        <v>250</v>
      </c>
      <c r="B116" s="303"/>
      <c r="D116" s="7">
        <v>0</v>
      </c>
      <c r="F116" s="8"/>
      <c r="H116" s="7">
        <v>12348497337</v>
      </c>
      <c r="J116" s="8"/>
    </row>
    <row r="117" spans="1:10" ht="21.75" hidden="1" customHeight="1">
      <c r="A117" s="303" t="s">
        <v>250</v>
      </c>
      <c r="B117" s="303"/>
      <c r="D117" s="7">
        <v>0</v>
      </c>
      <c r="F117" s="8"/>
      <c r="H117" s="7">
        <v>17162466361</v>
      </c>
      <c r="J117" s="8"/>
    </row>
    <row r="118" spans="1:10" ht="21.75" hidden="1" customHeight="1">
      <c r="A118" s="303" t="s">
        <v>138</v>
      </c>
      <c r="B118" s="303"/>
      <c r="D118" s="7">
        <v>0</v>
      </c>
      <c r="F118" s="8"/>
      <c r="H118" s="7">
        <v>12545755225</v>
      </c>
      <c r="J118" s="8"/>
    </row>
    <row r="119" spans="1:10" ht="21.75" hidden="1" customHeight="1">
      <c r="A119" s="303" t="s">
        <v>138</v>
      </c>
      <c r="B119" s="303"/>
      <c r="D119" s="7">
        <v>0</v>
      </c>
      <c r="F119" s="8"/>
      <c r="H119" s="7">
        <v>30588633471</v>
      </c>
      <c r="J119" s="8"/>
    </row>
    <row r="120" spans="1:10" ht="21.75" hidden="1" customHeight="1">
      <c r="A120" s="303" t="s">
        <v>250</v>
      </c>
      <c r="B120" s="303"/>
      <c r="D120" s="7">
        <v>0</v>
      </c>
      <c r="F120" s="8"/>
      <c r="H120" s="7">
        <v>39604981676</v>
      </c>
      <c r="J120" s="8"/>
    </row>
    <row r="121" spans="1:10" ht="21.75" hidden="1" customHeight="1">
      <c r="A121" s="303" t="s">
        <v>134</v>
      </c>
      <c r="B121" s="303"/>
      <c r="D121" s="7">
        <v>7150684918</v>
      </c>
      <c r="F121" s="8"/>
      <c r="H121" s="7">
        <v>108657534176</v>
      </c>
      <c r="J121" s="8"/>
    </row>
    <row r="122" spans="1:10" ht="21.75" hidden="1" customHeight="1">
      <c r="A122" s="303" t="s">
        <v>260</v>
      </c>
      <c r="B122" s="303"/>
      <c r="D122" s="7">
        <v>0</v>
      </c>
      <c r="F122" s="8"/>
      <c r="H122" s="7">
        <v>129863013664</v>
      </c>
      <c r="J122" s="8"/>
    </row>
    <row r="123" spans="1:10" ht="21.75" hidden="1" customHeight="1">
      <c r="A123" s="303" t="s">
        <v>261</v>
      </c>
      <c r="B123" s="303"/>
      <c r="D123" s="7">
        <v>0</v>
      </c>
      <c r="F123" s="8"/>
      <c r="H123" s="7">
        <v>129863013664</v>
      </c>
      <c r="J123" s="8"/>
    </row>
    <row r="124" spans="1:10" ht="21.75" hidden="1" customHeight="1">
      <c r="A124" s="303" t="s">
        <v>136</v>
      </c>
      <c r="B124" s="303"/>
      <c r="D124" s="7">
        <v>26807917782</v>
      </c>
      <c r="F124" s="8"/>
      <c r="H124" s="7">
        <v>191250821740</v>
      </c>
      <c r="J124" s="8"/>
    </row>
    <row r="125" spans="1:10" ht="21.75" hidden="1" customHeight="1">
      <c r="A125" s="303" t="s">
        <v>262</v>
      </c>
      <c r="B125" s="303"/>
      <c r="D125" s="7">
        <v>0</v>
      </c>
      <c r="F125" s="8"/>
      <c r="H125" s="7">
        <v>73972602720</v>
      </c>
      <c r="J125" s="8"/>
    </row>
    <row r="126" spans="1:10" ht="21.75" hidden="1" customHeight="1">
      <c r="A126" s="303" t="s">
        <v>263</v>
      </c>
      <c r="B126" s="303"/>
      <c r="D126" s="7">
        <v>33905404212</v>
      </c>
      <c r="F126" s="8"/>
      <c r="H126" s="7">
        <v>189242938356</v>
      </c>
      <c r="J126" s="8"/>
    </row>
    <row r="127" spans="1:10" ht="21.75" hidden="1" customHeight="1">
      <c r="A127" s="303" t="s">
        <v>264</v>
      </c>
      <c r="B127" s="303"/>
      <c r="D127" s="7">
        <v>0</v>
      </c>
      <c r="F127" s="8"/>
      <c r="H127" s="7">
        <v>73972602720</v>
      </c>
      <c r="J127" s="8"/>
    </row>
    <row r="128" spans="1:10" ht="21.75" hidden="1" customHeight="1">
      <c r="A128" s="303" t="s">
        <v>250</v>
      </c>
      <c r="B128" s="303"/>
      <c r="D128" s="7">
        <v>0</v>
      </c>
      <c r="F128" s="8"/>
      <c r="H128" s="7">
        <v>52273974149</v>
      </c>
      <c r="J128" s="8"/>
    </row>
    <row r="129" spans="1:10" ht="21.75" hidden="1" customHeight="1">
      <c r="A129" s="303" t="s">
        <v>138</v>
      </c>
      <c r="B129" s="303"/>
      <c r="D129" s="7">
        <v>0</v>
      </c>
      <c r="F129" s="8"/>
      <c r="H129" s="7">
        <v>114770090041</v>
      </c>
      <c r="J129" s="8"/>
    </row>
    <row r="130" spans="1:10" ht="21.75" hidden="1" customHeight="1">
      <c r="A130" s="303" t="s">
        <v>138</v>
      </c>
      <c r="B130" s="303"/>
      <c r="D130" s="7">
        <v>0</v>
      </c>
      <c r="F130" s="8"/>
      <c r="H130" s="7">
        <v>39276551720</v>
      </c>
      <c r="J130" s="8"/>
    </row>
    <row r="131" spans="1:10" ht="21.75" hidden="1" customHeight="1">
      <c r="A131" s="303" t="s">
        <v>250</v>
      </c>
      <c r="B131" s="303"/>
      <c r="D131" s="7">
        <v>0</v>
      </c>
      <c r="F131" s="8"/>
      <c r="H131" s="7">
        <v>18132849510</v>
      </c>
      <c r="J131" s="8"/>
    </row>
    <row r="132" spans="1:10" ht="21.75" hidden="1" customHeight="1">
      <c r="A132" s="303" t="s">
        <v>250</v>
      </c>
      <c r="B132" s="303"/>
      <c r="D132" s="7">
        <v>0</v>
      </c>
      <c r="F132" s="8"/>
      <c r="H132" s="7">
        <v>9481636337</v>
      </c>
      <c r="J132" s="8"/>
    </row>
    <row r="133" spans="1:10" ht="21.75" hidden="1" customHeight="1">
      <c r="A133" s="303" t="s">
        <v>250</v>
      </c>
      <c r="B133" s="303"/>
      <c r="D133" s="7">
        <v>0</v>
      </c>
      <c r="F133" s="8"/>
      <c r="H133" s="7">
        <v>20956470099</v>
      </c>
      <c r="J133" s="8"/>
    </row>
    <row r="134" spans="1:10" ht="21.75" hidden="1" customHeight="1">
      <c r="A134" s="303" t="s">
        <v>250</v>
      </c>
      <c r="B134" s="303"/>
      <c r="D134" s="7">
        <v>0</v>
      </c>
      <c r="F134" s="8"/>
      <c r="H134" s="7">
        <v>11769485574</v>
      </c>
      <c r="J134" s="8"/>
    </row>
    <row r="135" spans="1:10" ht="21.75" hidden="1" customHeight="1">
      <c r="A135" s="303" t="s">
        <v>138</v>
      </c>
      <c r="B135" s="303"/>
      <c r="D135" s="7">
        <v>0</v>
      </c>
      <c r="F135" s="8"/>
      <c r="H135" s="7">
        <v>37737657455</v>
      </c>
      <c r="J135" s="8"/>
    </row>
    <row r="136" spans="1:10" ht="21.75" hidden="1" customHeight="1">
      <c r="A136" s="303" t="s">
        <v>138</v>
      </c>
      <c r="B136" s="303"/>
      <c r="D136" s="7">
        <v>0</v>
      </c>
      <c r="F136" s="8"/>
      <c r="H136" s="7">
        <v>9390343170</v>
      </c>
      <c r="J136" s="8"/>
    </row>
    <row r="137" spans="1:10" ht="21.75" hidden="1" customHeight="1">
      <c r="A137" s="303" t="s">
        <v>250</v>
      </c>
      <c r="B137" s="303"/>
      <c r="D137" s="7">
        <v>0</v>
      </c>
      <c r="F137" s="8"/>
      <c r="H137" s="7">
        <v>27296265222</v>
      </c>
      <c r="J137" s="8"/>
    </row>
    <row r="138" spans="1:10" ht="21.75" hidden="1" customHeight="1">
      <c r="A138" s="303" t="s">
        <v>138</v>
      </c>
      <c r="B138" s="303"/>
      <c r="D138" s="7">
        <v>0</v>
      </c>
      <c r="F138" s="8"/>
      <c r="H138" s="7">
        <v>31364385094</v>
      </c>
      <c r="J138" s="8"/>
    </row>
    <row r="139" spans="1:10" ht="21.75" hidden="1" customHeight="1">
      <c r="A139" s="303" t="s">
        <v>250</v>
      </c>
      <c r="B139" s="303"/>
      <c r="D139" s="7">
        <v>0</v>
      </c>
      <c r="F139" s="8"/>
      <c r="H139" s="7">
        <v>3226419385</v>
      </c>
      <c r="J139" s="8"/>
    </row>
    <row r="140" spans="1:10" ht="21.75" hidden="1" customHeight="1">
      <c r="A140" s="303" t="s">
        <v>138</v>
      </c>
      <c r="B140" s="303"/>
      <c r="D140" s="7">
        <v>34179156510</v>
      </c>
      <c r="F140" s="8"/>
      <c r="H140" s="7">
        <v>316070028858</v>
      </c>
      <c r="J140" s="8"/>
    </row>
    <row r="141" spans="1:10" ht="21.75" hidden="1" customHeight="1">
      <c r="A141" s="303" t="s">
        <v>250</v>
      </c>
      <c r="B141" s="303"/>
      <c r="D141" s="7">
        <v>0</v>
      </c>
      <c r="F141" s="8"/>
      <c r="H141" s="7">
        <v>90456164986</v>
      </c>
      <c r="J141" s="8"/>
    </row>
    <row r="142" spans="1:10" ht="21.75" hidden="1" customHeight="1">
      <c r="A142" s="303" t="s">
        <v>250</v>
      </c>
      <c r="B142" s="303"/>
      <c r="D142" s="7">
        <v>0</v>
      </c>
      <c r="F142" s="8"/>
      <c r="H142" s="7">
        <v>33513746460</v>
      </c>
      <c r="J142" s="8"/>
    </row>
    <row r="143" spans="1:10" ht="21.75" hidden="1" customHeight="1">
      <c r="A143" s="303" t="s">
        <v>142</v>
      </c>
      <c r="B143" s="303"/>
      <c r="D143" s="7">
        <v>0</v>
      </c>
      <c r="F143" s="8"/>
      <c r="H143" s="7">
        <v>33287671231</v>
      </c>
      <c r="J143" s="8"/>
    </row>
    <row r="144" spans="1:10" ht="21.75" hidden="1" customHeight="1">
      <c r="A144" s="303" t="s">
        <v>252</v>
      </c>
      <c r="B144" s="303"/>
      <c r="D144" s="7">
        <v>0</v>
      </c>
      <c r="F144" s="8"/>
      <c r="H144" s="7">
        <v>13980821897</v>
      </c>
      <c r="J144" s="8"/>
    </row>
    <row r="145" spans="1:10" ht="21.75" hidden="1" customHeight="1">
      <c r="A145" s="303" t="s">
        <v>250</v>
      </c>
      <c r="B145" s="303"/>
      <c r="D145" s="7">
        <v>0</v>
      </c>
      <c r="F145" s="8"/>
      <c r="H145" s="7">
        <v>8971294517</v>
      </c>
      <c r="J145" s="8"/>
    </row>
    <row r="146" spans="1:10" ht="21.75" hidden="1" customHeight="1">
      <c r="A146" s="303" t="s">
        <v>250</v>
      </c>
      <c r="B146" s="303"/>
      <c r="D146" s="7">
        <v>0</v>
      </c>
      <c r="F146" s="8"/>
      <c r="H146" s="7">
        <v>21043828476</v>
      </c>
      <c r="J146" s="8"/>
    </row>
    <row r="147" spans="1:10" ht="21.75" hidden="1" customHeight="1">
      <c r="A147" s="303" t="s">
        <v>142</v>
      </c>
      <c r="B147" s="303"/>
      <c r="D147" s="7">
        <v>0</v>
      </c>
      <c r="F147" s="8"/>
      <c r="H147" s="7">
        <v>121906027351</v>
      </c>
      <c r="J147" s="8"/>
    </row>
    <row r="148" spans="1:10" ht="21.75" hidden="1" customHeight="1">
      <c r="A148" s="303" t="s">
        <v>142</v>
      </c>
      <c r="B148" s="303"/>
      <c r="D148" s="7">
        <v>0</v>
      </c>
      <c r="F148" s="8"/>
      <c r="H148" s="7">
        <v>5013419174</v>
      </c>
      <c r="J148" s="8"/>
    </row>
    <row r="149" spans="1:10" ht="21.75" hidden="1" customHeight="1">
      <c r="A149" s="303" t="s">
        <v>142</v>
      </c>
      <c r="B149" s="303"/>
      <c r="D149" s="7">
        <v>0</v>
      </c>
      <c r="F149" s="8"/>
      <c r="H149" s="7">
        <v>150136495863</v>
      </c>
      <c r="J149" s="8"/>
    </row>
    <row r="150" spans="1:10" ht="21.75" hidden="1" customHeight="1">
      <c r="A150" s="303" t="s">
        <v>142</v>
      </c>
      <c r="B150" s="303"/>
      <c r="D150" s="7">
        <v>0</v>
      </c>
      <c r="F150" s="8"/>
      <c r="H150" s="7">
        <v>89451862971</v>
      </c>
      <c r="J150" s="8"/>
    </row>
    <row r="151" spans="1:10" ht="21.75" hidden="1" customHeight="1">
      <c r="A151" s="303" t="s">
        <v>142</v>
      </c>
      <c r="B151" s="303"/>
      <c r="D151" s="7">
        <v>0</v>
      </c>
      <c r="F151" s="8"/>
      <c r="H151" s="7">
        <v>63418423554</v>
      </c>
      <c r="J151" s="8"/>
    </row>
    <row r="152" spans="1:10" ht="21.75" hidden="1" customHeight="1">
      <c r="A152" s="303" t="s">
        <v>142</v>
      </c>
      <c r="B152" s="303"/>
      <c r="D152" s="7">
        <v>0</v>
      </c>
      <c r="F152" s="8"/>
      <c r="H152" s="7">
        <v>53710739173</v>
      </c>
      <c r="J152" s="8"/>
    </row>
    <row r="153" spans="1:10" ht="21.75" hidden="1" customHeight="1">
      <c r="A153" s="303" t="s">
        <v>138</v>
      </c>
      <c r="B153" s="303"/>
      <c r="D153" s="7">
        <v>0</v>
      </c>
      <c r="F153" s="8"/>
      <c r="H153" s="7">
        <v>16168494952</v>
      </c>
      <c r="J153" s="8"/>
    </row>
    <row r="154" spans="1:10" ht="21.75" hidden="1" customHeight="1">
      <c r="A154" s="303" t="s">
        <v>250</v>
      </c>
      <c r="B154" s="303"/>
      <c r="D154" s="7">
        <v>0</v>
      </c>
      <c r="F154" s="8"/>
      <c r="H154" s="7">
        <v>13996752707</v>
      </c>
      <c r="J154" s="8"/>
    </row>
    <row r="155" spans="1:10" ht="21.75" hidden="1" customHeight="1">
      <c r="A155" s="303" t="s">
        <v>142</v>
      </c>
      <c r="B155" s="303"/>
      <c r="D155" s="7">
        <v>0</v>
      </c>
      <c r="F155" s="8"/>
      <c r="H155" s="7">
        <v>29636383552</v>
      </c>
      <c r="J155" s="8"/>
    </row>
    <row r="156" spans="1:10" ht="21.75" hidden="1" customHeight="1">
      <c r="A156" s="303" t="s">
        <v>265</v>
      </c>
      <c r="B156" s="303"/>
      <c r="D156" s="7">
        <v>1475341000</v>
      </c>
      <c r="F156" s="8"/>
      <c r="H156" s="7">
        <v>14768193436</v>
      </c>
      <c r="J156" s="8"/>
    </row>
    <row r="157" spans="1:10" ht="21.75" hidden="1" customHeight="1">
      <c r="A157" s="303" t="s">
        <v>142</v>
      </c>
      <c r="B157" s="303"/>
      <c r="D157" s="7">
        <v>0</v>
      </c>
      <c r="F157" s="8"/>
      <c r="H157" s="7">
        <v>40862958896</v>
      </c>
      <c r="J157" s="8"/>
    </row>
    <row r="158" spans="1:10" ht="21.75" hidden="1" customHeight="1">
      <c r="A158" s="303" t="s">
        <v>140</v>
      </c>
      <c r="B158" s="303"/>
      <c r="D158" s="7">
        <v>0</v>
      </c>
      <c r="F158" s="8"/>
      <c r="H158" s="7">
        <v>88056306068</v>
      </c>
      <c r="J158" s="8"/>
    </row>
    <row r="159" spans="1:10" ht="21.75" hidden="1" customHeight="1">
      <c r="A159" s="303" t="s">
        <v>140</v>
      </c>
      <c r="B159" s="303"/>
      <c r="D159" s="7">
        <v>0</v>
      </c>
      <c r="F159" s="8"/>
      <c r="H159" s="7">
        <v>122540745191</v>
      </c>
      <c r="J159" s="8"/>
    </row>
    <row r="160" spans="1:10" ht="21.75" hidden="1" customHeight="1">
      <c r="A160" s="303" t="s">
        <v>140</v>
      </c>
      <c r="B160" s="303"/>
      <c r="D160" s="7">
        <v>0</v>
      </c>
      <c r="F160" s="8"/>
      <c r="H160" s="7">
        <v>72898158902</v>
      </c>
      <c r="J160" s="8"/>
    </row>
    <row r="161" spans="1:10" ht="21.75" hidden="1" customHeight="1">
      <c r="A161" s="303" t="s">
        <v>140</v>
      </c>
      <c r="B161" s="303"/>
      <c r="D161" s="7">
        <v>0</v>
      </c>
      <c r="F161" s="8"/>
      <c r="H161" s="7">
        <v>92325075968</v>
      </c>
      <c r="J161" s="8"/>
    </row>
    <row r="162" spans="1:10" ht="21.75" hidden="1" customHeight="1">
      <c r="A162" s="303" t="s">
        <v>140</v>
      </c>
      <c r="B162" s="303"/>
      <c r="D162" s="7">
        <v>0</v>
      </c>
      <c r="F162" s="8"/>
      <c r="H162" s="7">
        <v>150438356162</v>
      </c>
      <c r="J162" s="8"/>
    </row>
    <row r="163" spans="1:10" ht="21.75" hidden="1" customHeight="1">
      <c r="A163" s="303" t="s">
        <v>140</v>
      </c>
      <c r="B163" s="303"/>
      <c r="D163" s="7">
        <v>0</v>
      </c>
      <c r="F163" s="8"/>
      <c r="H163" s="7">
        <v>6017534243</v>
      </c>
      <c r="J163" s="8"/>
    </row>
    <row r="164" spans="1:10" ht="21.75" hidden="1" customHeight="1">
      <c r="A164" s="303" t="s">
        <v>140</v>
      </c>
      <c r="B164" s="303"/>
      <c r="D164" s="7">
        <v>0</v>
      </c>
      <c r="F164" s="8"/>
      <c r="H164" s="7">
        <v>149194005475</v>
      </c>
      <c r="J164" s="8"/>
    </row>
    <row r="165" spans="1:10" ht="21.75" hidden="1" customHeight="1">
      <c r="A165" s="303" t="s">
        <v>142</v>
      </c>
      <c r="B165" s="303"/>
      <c r="D165" s="7">
        <v>0</v>
      </c>
      <c r="F165" s="8"/>
      <c r="H165" s="7">
        <v>95233972596</v>
      </c>
      <c r="J165" s="8"/>
    </row>
    <row r="166" spans="1:10" ht="21.75" hidden="1" customHeight="1">
      <c r="A166" s="303" t="s">
        <v>140</v>
      </c>
      <c r="B166" s="303"/>
      <c r="D166" s="7">
        <v>0</v>
      </c>
      <c r="F166" s="8"/>
      <c r="H166" s="7">
        <v>82425378396</v>
      </c>
      <c r="J166" s="8"/>
    </row>
    <row r="167" spans="1:10" ht="21.75" hidden="1" customHeight="1">
      <c r="A167" s="303" t="s">
        <v>146</v>
      </c>
      <c r="B167" s="303"/>
      <c r="D167" s="7">
        <v>0</v>
      </c>
      <c r="F167" s="8"/>
      <c r="H167" s="7">
        <v>78299852047</v>
      </c>
      <c r="J167" s="8"/>
    </row>
    <row r="168" spans="1:10" ht="21.75" hidden="1" customHeight="1">
      <c r="A168" s="303" t="s">
        <v>140</v>
      </c>
      <c r="B168" s="303"/>
      <c r="D168" s="7">
        <v>0</v>
      </c>
      <c r="F168" s="8"/>
      <c r="H168" s="7">
        <v>67211648217</v>
      </c>
      <c r="J168" s="8"/>
    </row>
    <row r="169" spans="1:10" ht="21.75" hidden="1" customHeight="1">
      <c r="A169" s="303" t="s">
        <v>142</v>
      </c>
      <c r="B169" s="303"/>
      <c r="D169" s="7">
        <v>0</v>
      </c>
      <c r="F169" s="8"/>
      <c r="H169" s="7">
        <v>62360547931</v>
      </c>
      <c r="J169" s="8"/>
    </row>
    <row r="170" spans="1:10" ht="21.75" hidden="1" customHeight="1">
      <c r="A170" s="303" t="s">
        <v>140</v>
      </c>
      <c r="B170" s="303"/>
      <c r="D170" s="7">
        <v>0</v>
      </c>
      <c r="F170" s="8"/>
      <c r="H170" s="7">
        <v>10142547781</v>
      </c>
      <c r="J170" s="8"/>
    </row>
    <row r="171" spans="1:10" ht="21.75" hidden="1" customHeight="1">
      <c r="A171" s="303" t="s">
        <v>140</v>
      </c>
      <c r="B171" s="303"/>
      <c r="D171" s="7">
        <v>0</v>
      </c>
      <c r="F171" s="8"/>
      <c r="H171" s="7">
        <v>3096134137</v>
      </c>
      <c r="J171" s="8"/>
    </row>
    <row r="172" spans="1:10" ht="21.75" hidden="1" customHeight="1">
      <c r="A172" s="303" t="s">
        <v>140</v>
      </c>
      <c r="B172" s="303"/>
      <c r="D172" s="7">
        <v>0</v>
      </c>
      <c r="F172" s="8"/>
      <c r="H172" s="7">
        <v>30111410957</v>
      </c>
      <c r="J172" s="8"/>
    </row>
    <row r="173" spans="1:10" ht="21.75" hidden="1" customHeight="1">
      <c r="A173" s="303" t="s">
        <v>142</v>
      </c>
      <c r="B173" s="303"/>
      <c r="D173" s="7">
        <v>0</v>
      </c>
      <c r="F173" s="8"/>
      <c r="H173" s="7">
        <v>11959068435</v>
      </c>
      <c r="J173" s="8"/>
    </row>
    <row r="174" spans="1:10" ht="21.75" hidden="1" customHeight="1">
      <c r="A174" s="303" t="s">
        <v>142</v>
      </c>
      <c r="B174" s="303"/>
      <c r="D174" s="7">
        <v>0</v>
      </c>
      <c r="F174" s="8"/>
      <c r="H174" s="7">
        <v>39945205476</v>
      </c>
      <c r="J174" s="8"/>
    </row>
    <row r="175" spans="1:10" ht="21.75" hidden="1" customHeight="1">
      <c r="A175" s="303" t="s">
        <v>140</v>
      </c>
      <c r="B175" s="303"/>
      <c r="D175" s="7">
        <v>0</v>
      </c>
      <c r="F175" s="8"/>
      <c r="H175" s="7">
        <v>117497472000</v>
      </c>
      <c r="J175" s="8"/>
    </row>
    <row r="176" spans="1:10" ht="21.75" hidden="1" customHeight="1">
      <c r="A176" s="303" t="s">
        <v>140</v>
      </c>
      <c r="B176" s="303"/>
      <c r="D176" s="7">
        <v>0</v>
      </c>
      <c r="F176" s="8"/>
      <c r="H176" s="7">
        <v>10587147154</v>
      </c>
      <c r="J176" s="8"/>
    </row>
    <row r="177" spans="1:10" ht="21.75" hidden="1" customHeight="1">
      <c r="A177" s="303" t="s">
        <v>140</v>
      </c>
      <c r="B177" s="303"/>
      <c r="D177" s="7">
        <v>0</v>
      </c>
      <c r="F177" s="8"/>
      <c r="H177" s="7">
        <v>8704849314</v>
      </c>
      <c r="J177" s="8"/>
    </row>
    <row r="178" spans="1:10" ht="21.75" hidden="1" customHeight="1">
      <c r="A178" s="303" t="s">
        <v>140</v>
      </c>
      <c r="B178" s="303"/>
      <c r="D178" s="7">
        <v>0</v>
      </c>
      <c r="F178" s="8"/>
      <c r="H178" s="7">
        <v>56356690408</v>
      </c>
      <c r="J178" s="8"/>
    </row>
    <row r="179" spans="1:10" ht="21.75" hidden="1" customHeight="1">
      <c r="A179" s="303" t="s">
        <v>140</v>
      </c>
      <c r="B179" s="303"/>
      <c r="D179" s="7">
        <v>0</v>
      </c>
      <c r="F179" s="8"/>
      <c r="H179" s="7">
        <v>74131276401</v>
      </c>
      <c r="J179" s="8"/>
    </row>
    <row r="180" spans="1:10" ht="21.75" hidden="1" customHeight="1">
      <c r="A180" s="303" t="s">
        <v>140</v>
      </c>
      <c r="B180" s="303"/>
      <c r="D180" s="7">
        <v>0</v>
      </c>
      <c r="F180" s="8"/>
      <c r="H180" s="7">
        <v>36649875284</v>
      </c>
      <c r="J180" s="8"/>
    </row>
    <row r="181" spans="1:10" ht="21.75" hidden="1" customHeight="1">
      <c r="A181" s="303" t="s">
        <v>140</v>
      </c>
      <c r="B181" s="303"/>
      <c r="D181" s="7">
        <v>0</v>
      </c>
      <c r="F181" s="8"/>
      <c r="H181" s="7">
        <v>32350684928</v>
      </c>
      <c r="J181" s="8"/>
    </row>
    <row r="182" spans="1:10" ht="21.75" hidden="1" customHeight="1">
      <c r="A182" s="303" t="s">
        <v>140</v>
      </c>
      <c r="B182" s="303"/>
      <c r="D182" s="7">
        <v>0</v>
      </c>
      <c r="F182" s="8"/>
      <c r="H182" s="7">
        <v>32350684928</v>
      </c>
      <c r="J182" s="8"/>
    </row>
    <row r="183" spans="1:10" ht="21.75" hidden="1" customHeight="1">
      <c r="A183" s="303" t="s">
        <v>140</v>
      </c>
      <c r="B183" s="303"/>
      <c r="D183" s="7">
        <v>0</v>
      </c>
      <c r="F183" s="8"/>
      <c r="H183" s="7">
        <v>32350684928</v>
      </c>
      <c r="J183" s="8"/>
    </row>
    <row r="184" spans="1:10" ht="21.75" hidden="1" customHeight="1">
      <c r="A184" s="303" t="s">
        <v>140</v>
      </c>
      <c r="B184" s="303"/>
      <c r="D184" s="7">
        <v>0</v>
      </c>
      <c r="F184" s="8"/>
      <c r="H184" s="7">
        <v>32350684928</v>
      </c>
      <c r="J184" s="8"/>
    </row>
    <row r="185" spans="1:10" ht="21.75" hidden="1" customHeight="1">
      <c r="A185" s="303" t="s">
        <v>140</v>
      </c>
      <c r="B185" s="303"/>
      <c r="D185" s="7">
        <v>0</v>
      </c>
      <c r="F185" s="8"/>
      <c r="H185" s="7">
        <v>32350684928</v>
      </c>
      <c r="J185" s="8"/>
    </row>
    <row r="186" spans="1:10" ht="21.75" hidden="1" customHeight="1">
      <c r="A186" s="303" t="s">
        <v>140</v>
      </c>
      <c r="B186" s="303"/>
      <c r="D186" s="7">
        <v>0</v>
      </c>
      <c r="F186" s="8"/>
      <c r="H186" s="7">
        <v>32350684928</v>
      </c>
      <c r="J186" s="8"/>
    </row>
    <row r="187" spans="1:10" ht="21.75" hidden="1" customHeight="1">
      <c r="A187" s="303" t="s">
        <v>140</v>
      </c>
      <c r="B187" s="303"/>
      <c r="D187" s="7">
        <v>0</v>
      </c>
      <c r="F187" s="8"/>
      <c r="H187" s="7">
        <v>32350684928</v>
      </c>
      <c r="J187" s="8"/>
    </row>
    <row r="188" spans="1:10" ht="21.75" hidden="1" customHeight="1">
      <c r="A188" s="303" t="s">
        <v>140</v>
      </c>
      <c r="B188" s="303"/>
      <c r="D188" s="7">
        <v>0</v>
      </c>
      <c r="F188" s="8"/>
      <c r="H188" s="7">
        <v>32350684928</v>
      </c>
      <c r="J188" s="8"/>
    </row>
    <row r="189" spans="1:10" ht="21.75" hidden="1" customHeight="1">
      <c r="A189" s="303" t="s">
        <v>140</v>
      </c>
      <c r="B189" s="303"/>
      <c r="D189" s="7">
        <v>0</v>
      </c>
      <c r="F189" s="8"/>
      <c r="H189" s="7">
        <v>15275757204</v>
      </c>
      <c r="J189" s="8"/>
    </row>
    <row r="190" spans="1:10" ht="21.75" hidden="1" customHeight="1">
      <c r="A190" s="303" t="s">
        <v>140</v>
      </c>
      <c r="B190" s="303"/>
      <c r="D190" s="7">
        <v>0</v>
      </c>
      <c r="F190" s="8"/>
      <c r="H190" s="7">
        <v>24539449310</v>
      </c>
      <c r="J190" s="8"/>
    </row>
    <row r="191" spans="1:10" ht="21.75" hidden="1" customHeight="1">
      <c r="A191" s="303" t="s">
        <v>140</v>
      </c>
      <c r="B191" s="303"/>
      <c r="D191" s="7">
        <v>1844178082</v>
      </c>
      <c r="F191" s="8"/>
      <c r="H191" s="7">
        <v>29900342458</v>
      </c>
      <c r="J191" s="8"/>
    </row>
    <row r="192" spans="1:10" ht="21.75" hidden="1" customHeight="1">
      <c r="A192" s="303" t="s">
        <v>140</v>
      </c>
      <c r="B192" s="303"/>
      <c r="D192" s="7">
        <v>4576070378</v>
      </c>
      <c r="F192" s="8"/>
      <c r="H192" s="7">
        <v>37049821328</v>
      </c>
      <c r="J192" s="8"/>
    </row>
    <row r="193" spans="1:10" ht="21.75" hidden="1" customHeight="1">
      <c r="A193" s="303" t="s">
        <v>140</v>
      </c>
      <c r="B193" s="303"/>
      <c r="D193" s="7">
        <v>0</v>
      </c>
      <c r="F193" s="8"/>
      <c r="H193" s="7">
        <v>31530816430</v>
      </c>
      <c r="J193" s="8"/>
    </row>
    <row r="194" spans="1:10" ht="21.75" hidden="1" customHeight="1">
      <c r="A194" s="303" t="s">
        <v>140</v>
      </c>
      <c r="B194" s="303"/>
      <c r="D194" s="7">
        <v>23835616432</v>
      </c>
      <c r="F194" s="8"/>
      <c r="H194" s="7">
        <v>61643835600</v>
      </c>
      <c r="J194" s="8"/>
    </row>
    <row r="195" spans="1:10" ht="21.75" hidden="1" customHeight="1">
      <c r="A195" s="303" t="s">
        <v>140</v>
      </c>
      <c r="B195" s="303"/>
      <c r="D195" s="7">
        <v>0</v>
      </c>
      <c r="F195" s="8"/>
      <c r="H195" s="7">
        <v>6660515058</v>
      </c>
      <c r="J195" s="8"/>
    </row>
    <row r="196" spans="1:10" ht="21.75" hidden="1" customHeight="1">
      <c r="A196" s="303" t="s">
        <v>142</v>
      </c>
      <c r="B196" s="303"/>
      <c r="D196" s="7">
        <v>9248219161</v>
      </c>
      <c r="F196" s="8"/>
      <c r="H196" s="7">
        <v>41204383535</v>
      </c>
      <c r="J196" s="8"/>
    </row>
    <row r="197" spans="1:10" ht="21.75" hidden="1" customHeight="1">
      <c r="A197" s="303" t="s">
        <v>142</v>
      </c>
      <c r="B197" s="303"/>
      <c r="D197" s="7">
        <v>14794520544</v>
      </c>
      <c r="F197" s="8"/>
      <c r="H197" s="7">
        <v>51780821910</v>
      </c>
      <c r="J197" s="8"/>
    </row>
    <row r="198" spans="1:10" ht="21.75" hidden="1" customHeight="1">
      <c r="A198" s="303" t="s">
        <v>142</v>
      </c>
      <c r="B198" s="303"/>
      <c r="D198" s="7">
        <v>23835616432</v>
      </c>
      <c r="F198" s="8"/>
      <c r="H198" s="7">
        <v>60821917798</v>
      </c>
      <c r="J198" s="8"/>
    </row>
    <row r="199" spans="1:10" ht="21.75" hidden="1" customHeight="1">
      <c r="A199" s="303" t="s">
        <v>142</v>
      </c>
      <c r="B199" s="303"/>
      <c r="D199" s="7">
        <v>23835616432</v>
      </c>
      <c r="F199" s="8"/>
      <c r="H199" s="7">
        <v>60821917798</v>
      </c>
      <c r="J199" s="8"/>
    </row>
    <row r="200" spans="1:10" ht="21.75" hidden="1" customHeight="1">
      <c r="A200" s="303" t="s">
        <v>140</v>
      </c>
      <c r="B200" s="303"/>
      <c r="D200" s="7">
        <v>16047212071</v>
      </c>
      <c r="F200" s="8"/>
      <c r="H200" s="7">
        <v>32725494242</v>
      </c>
      <c r="J200" s="8"/>
    </row>
    <row r="201" spans="1:10" ht="21.75" hidden="1" customHeight="1">
      <c r="A201" s="303" t="s">
        <v>140</v>
      </c>
      <c r="B201" s="303"/>
      <c r="D201" s="7">
        <v>73545238387</v>
      </c>
      <c r="F201" s="8"/>
      <c r="H201" s="7">
        <v>252401105783</v>
      </c>
      <c r="J201" s="8"/>
    </row>
    <row r="202" spans="1:10" ht="21.75" hidden="1" customHeight="1">
      <c r="A202" s="303" t="s">
        <v>142</v>
      </c>
      <c r="B202" s="303"/>
      <c r="D202" s="7">
        <v>4931506850</v>
      </c>
      <c r="F202" s="8"/>
      <c r="H202" s="7">
        <v>9698630119</v>
      </c>
      <c r="J202" s="8"/>
    </row>
    <row r="203" spans="1:10" ht="21.75" hidden="1" customHeight="1">
      <c r="A203" s="303" t="s">
        <v>146</v>
      </c>
      <c r="B203" s="303"/>
      <c r="D203" s="7">
        <v>53651589026</v>
      </c>
      <c r="F203" s="8"/>
      <c r="H203" s="7">
        <v>101753013670</v>
      </c>
      <c r="J203" s="8"/>
    </row>
    <row r="204" spans="1:10" ht="21.75" hidden="1" customHeight="1">
      <c r="A204" s="303" t="s">
        <v>142</v>
      </c>
      <c r="B204" s="303"/>
      <c r="D204" s="7">
        <v>48639452056</v>
      </c>
      <c r="F204" s="8"/>
      <c r="H204" s="7">
        <v>89172328756</v>
      </c>
      <c r="J204" s="8"/>
    </row>
    <row r="205" spans="1:10" ht="21.75" hidden="1" customHeight="1">
      <c r="A205" s="303" t="s">
        <v>142</v>
      </c>
      <c r="B205" s="303"/>
      <c r="D205" s="7">
        <v>21466438357</v>
      </c>
      <c r="F205" s="8"/>
      <c r="H205" s="7">
        <v>38085616429</v>
      </c>
      <c r="J205" s="8"/>
    </row>
    <row r="206" spans="1:10" ht="21.75" hidden="1" customHeight="1">
      <c r="A206" s="303" t="s">
        <v>142</v>
      </c>
      <c r="B206" s="303"/>
      <c r="D206" s="7">
        <v>5196164378</v>
      </c>
      <c r="F206" s="8"/>
      <c r="H206" s="7">
        <v>9317260264</v>
      </c>
      <c r="J206" s="8"/>
    </row>
    <row r="207" spans="1:10" ht="21.75" hidden="1" customHeight="1">
      <c r="A207" s="303" t="s">
        <v>152</v>
      </c>
      <c r="B207" s="303"/>
      <c r="D207" s="7">
        <v>47671232864</v>
      </c>
      <c r="F207" s="8"/>
      <c r="H207" s="7">
        <v>83835616416</v>
      </c>
      <c r="J207" s="8"/>
    </row>
    <row r="208" spans="1:10" ht="21.75" hidden="1" customHeight="1">
      <c r="A208" s="303" t="s">
        <v>142</v>
      </c>
      <c r="B208" s="303"/>
      <c r="D208" s="7">
        <v>7336602729</v>
      </c>
      <c r="F208" s="8"/>
      <c r="H208" s="7">
        <v>12902301351</v>
      </c>
      <c r="J208" s="8"/>
    </row>
    <row r="209" spans="1:10" ht="21.75" hidden="1" customHeight="1">
      <c r="A209" s="303" t="s">
        <v>142</v>
      </c>
      <c r="B209" s="303"/>
      <c r="D209" s="7">
        <v>7169753404</v>
      </c>
      <c r="F209" s="8"/>
      <c r="H209" s="7">
        <v>12361643800</v>
      </c>
      <c r="J209" s="8"/>
    </row>
    <row r="210" spans="1:10" ht="21.75" hidden="1" customHeight="1">
      <c r="A210" s="303" t="s">
        <v>156</v>
      </c>
      <c r="B210" s="303"/>
      <c r="D210" s="7">
        <v>22684931498</v>
      </c>
      <c r="F210" s="8"/>
      <c r="H210" s="7">
        <v>38301369850</v>
      </c>
      <c r="J210" s="8"/>
    </row>
    <row r="211" spans="1:10" ht="21.75" hidden="1" customHeight="1">
      <c r="A211" s="303" t="s">
        <v>156</v>
      </c>
      <c r="B211" s="303"/>
      <c r="D211" s="7">
        <v>23835616432</v>
      </c>
      <c r="F211" s="8"/>
      <c r="H211" s="7">
        <v>39452054784</v>
      </c>
      <c r="J211" s="8"/>
    </row>
    <row r="212" spans="1:10" ht="21.75" hidden="1" customHeight="1">
      <c r="A212" s="303" t="s">
        <v>156</v>
      </c>
      <c r="B212" s="303"/>
      <c r="D212" s="7">
        <v>23835616432</v>
      </c>
      <c r="F212" s="8"/>
      <c r="H212" s="7">
        <v>39452054784</v>
      </c>
      <c r="J212" s="8"/>
    </row>
    <row r="213" spans="1:10" ht="21.75" hidden="1" customHeight="1">
      <c r="A213" s="303" t="s">
        <v>156</v>
      </c>
      <c r="B213" s="303"/>
      <c r="D213" s="7">
        <v>23835616432</v>
      </c>
      <c r="F213" s="8"/>
      <c r="H213" s="7">
        <v>39452054784</v>
      </c>
      <c r="J213" s="8"/>
    </row>
    <row r="214" spans="1:10" ht="21.75" hidden="1" customHeight="1">
      <c r="A214" s="303" t="s">
        <v>156</v>
      </c>
      <c r="B214" s="303"/>
      <c r="D214" s="7">
        <v>26651845241</v>
      </c>
      <c r="F214" s="8"/>
      <c r="H214" s="7">
        <v>42799242488</v>
      </c>
      <c r="J214" s="8"/>
    </row>
    <row r="215" spans="1:10" ht="21.75" hidden="1" customHeight="1">
      <c r="A215" s="303" t="s">
        <v>152</v>
      </c>
      <c r="B215" s="303"/>
      <c r="D215" s="7">
        <v>11917808216</v>
      </c>
      <c r="F215" s="8"/>
      <c r="H215" s="7">
        <v>19315068488</v>
      </c>
      <c r="J215" s="8"/>
    </row>
    <row r="216" spans="1:10" ht="21.75" hidden="1" customHeight="1">
      <c r="A216" s="303" t="s">
        <v>152</v>
      </c>
      <c r="B216" s="303"/>
      <c r="D216" s="7">
        <v>223499424648</v>
      </c>
      <c r="F216" s="8"/>
      <c r="H216" s="7">
        <v>354516328752</v>
      </c>
      <c r="J216" s="8"/>
    </row>
    <row r="217" spans="1:10" ht="21.75" hidden="1" customHeight="1">
      <c r="A217" s="303" t="s">
        <v>163</v>
      </c>
      <c r="B217" s="303"/>
      <c r="D217" s="7">
        <v>50794520547</v>
      </c>
      <c r="F217" s="8"/>
      <c r="H217" s="7">
        <v>78739726019</v>
      </c>
      <c r="J217" s="8"/>
    </row>
    <row r="218" spans="1:10" ht="21.75" hidden="1" customHeight="1">
      <c r="A218" s="303" t="s">
        <v>163</v>
      </c>
      <c r="B218" s="303"/>
      <c r="D218" s="7">
        <v>50794520547</v>
      </c>
      <c r="F218" s="8"/>
      <c r="H218" s="7">
        <v>78739726019</v>
      </c>
      <c r="J218" s="8"/>
    </row>
    <row r="219" spans="1:10" ht="21.75" hidden="1" customHeight="1">
      <c r="A219" s="303" t="s">
        <v>163</v>
      </c>
      <c r="B219" s="303"/>
      <c r="D219" s="7">
        <v>50794520547</v>
      </c>
      <c r="F219" s="8"/>
      <c r="H219" s="7">
        <v>78739726019</v>
      </c>
      <c r="J219" s="8"/>
    </row>
    <row r="220" spans="1:10" ht="21.75" hidden="1" customHeight="1">
      <c r="A220" s="303" t="s">
        <v>163</v>
      </c>
      <c r="B220" s="303"/>
      <c r="D220" s="7">
        <v>50794520547</v>
      </c>
      <c r="F220" s="8"/>
      <c r="H220" s="7">
        <v>78739726019</v>
      </c>
      <c r="J220" s="8"/>
    </row>
    <row r="221" spans="1:10" ht="21.75" hidden="1" customHeight="1">
      <c r="A221" s="303" t="s">
        <v>163</v>
      </c>
      <c r="B221" s="303"/>
      <c r="D221" s="7">
        <v>50794520547</v>
      </c>
      <c r="F221" s="8"/>
      <c r="H221" s="7">
        <v>78739726019</v>
      </c>
      <c r="J221" s="8"/>
    </row>
    <row r="222" spans="1:10" ht="21.75" hidden="1" customHeight="1">
      <c r="A222" s="303" t="s">
        <v>156</v>
      </c>
      <c r="B222" s="303"/>
      <c r="D222" s="7">
        <v>25989764392</v>
      </c>
      <c r="F222" s="8"/>
      <c r="H222" s="7">
        <v>43516339728</v>
      </c>
      <c r="J222" s="8"/>
    </row>
    <row r="223" spans="1:10" ht="21.75" hidden="1" customHeight="1">
      <c r="A223" s="303" t="s">
        <v>132</v>
      </c>
      <c r="B223" s="303"/>
      <c r="D223" s="7">
        <v>1668493134</v>
      </c>
      <c r="F223" s="8"/>
      <c r="H223" s="7">
        <v>2243835594</v>
      </c>
      <c r="J223" s="8"/>
    </row>
    <row r="224" spans="1:10" ht="21.75" hidden="1" customHeight="1">
      <c r="A224" s="303" t="s">
        <v>156</v>
      </c>
      <c r="B224" s="303"/>
      <c r="D224" s="7">
        <v>26958904108</v>
      </c>
      <c r="F224" s="8"/>
      <c r="H224" s="7">
        <v>31068493148</v>
      </c>
      <c r="J224" s="8"/>
    </row>
    <row r="225" spans="1:14" ht="21.75" hidden="1" customHeight="1">
      <c r="A225" s="303" t="s">
        <v>156</v>
      </c>
      <c r="B225" s="303"/>
      <c r="D225" s="7">
        <v>26958904108</v>
      </c>
      <c r="F225" s="8"/>
      <c r="H225" s="7">
        <v>31068493148</v>
      </c>
      <c r="J225" s="8"/>
    </row>
    <row r="226" spans="1:14" ht="21.75" hidden="1" customHeight="1">
      <c r="A226" s="303" t="s">
        <v>156</v>
      </c>
      <c r="B226" s="303"/>
      <c r="D226" s="7">
        <v>26958904108</v>
      </c>
      <c r="F226" s="8"/>
      <c r="H226" s="7">
        <v>31068493148</v>
      </c>
      <c r="J226" s="8"/>
    </row>
    <row r="227" spans="1:14" ht="21.75" hidden="1" customHeight="1">
      <c r="A227" s="303" t="s">
        <v>156</v>
      </c>
      <c r="B227" s="303"/>
      <c r="D227" s="7">
        <v>26958904108</v>
      </c>
      <c r="F227" s="8"/>
      <c r="H227" s="7">
        <v>31068493148</v>
      </c>
      <c r="J227" s="8"/>
    </row>
    <row r="228" spans="1:14" ht="21.75" hidden="1" customHeight="1">
      <c r="A228" s="303" t="s">
        <v>156</v>
      </c>
      <c r="B228" s="303"/>
      <c r="D228" s="7">
        <v>26958904108</v>
      </c>
      <c r="F228" s="8"/>
      <c r="H228" s="7">
        <v>31068493148</v>
      </c>
      <c r="J228" s="8"/>
    </row>
    <row r="229" spans="1:14" ht="21.75" hidden="1" customHeight="1">
      <c r="A229" s="303" t="s">
        <v>156</v>
      </c>
      <c r="B229" s="303"/>
      <c r="D229" s="7">
        <v>32313023341</v>
      </c>
      <c r="F229" s="8"/>
      <c r="H229" s="7">
        <v>37238789091</v>
      </c>
      <c r="J229" s="8"/>
    </row>
    <row r="230" spans="1:14" ht="21.75" hidden="1" customHeight="1">
      <c r="A230" s="303" t="s">
        <v>156</v>
      </c>
      <c r="B230" s="303"/>
      <c r="D230" s="7">
        <v>2490075615</v>
      </c>
      <c r="F230" s="8"/>
      <c r="H230" s="7">
        <v>2490075615</v>
      </c>
      <c r="J230" s="8"/>
    </row>
    <row r="231" spans="1:14" ht="21.75" hidden="1" customHeight="1">
      <c r="A231" s="303" t="s">
        <v>156</v>
      </c>
      <c r="B231" s="303"/>
      <c r="D231" s="7">
        <v>2822483826</v>
      </c>
      <c r="F231" s="8"/>
      <c r="H231" s="7">
        <v>2822483826</v>
      </c>
      <c r="J231" s="8"/>
    </row>
    <row r="232" spans="1:14" ht="21.75" hidden="1" customHeight="1">
      <c r="A232" s="303" t="s">
        <v>156</v>
      </c>
      <c r="B232" s="303"/>
      <c r="D232" s="7">
        <v>44862739711</v>
      </c>
      <c r="F232" s="8"/>
      <c r="H232" s="7">
        <v>44862739711</v>
      </c>
      <c r="J232" s="8"/>
    </row>
    <row r="233" spans="1:14" ht="21.75" hidden="1" customHeight="1">
      <c r="A233" s="303" t="s">
        <v>156</v>
      </c>
      <c r="B233" s="303"/>
      <c r="D233" s="7">
        <v>22016698344</v>
      </c>
      <c r="F233" s="8"/>
      <c r="H233" s="7">
        <v>22016698344</v>
      </c>
      <c r="J233" s="8"/>
    </row>
    <row r="234" spans="1:14" ht="21.75" hidden="1" customHeight="1">
      <c r="A234" s="305" t="s">
        <v>142</v>
      </c>
      <c r="B234" s="305"/>
      <c r="D234" s="10">
        <v>802191780</v>
      </c>
      <c r="F234" s="11"/>
      <c r="H234" s="10">
        <v>802191780</v>
      </c>
      <c r="J234" s="11"/>
    </row>
    <row r="235" spans="1:14" ht="21.75" customHeight="1">
      <c r="A235" s="180"/>
      <c r="B235" s="180"/>
      <c r="D235" s="181"/>
      <c r="E235" s="181"/>
      <c r="F235" s="181"/>
      <c r="G235" s="181"/>
      <c r="H235" s="181"/>
      <c r="J235" s="182"/>
    </row>
    <row r="236" spans="1:14" ht="21.75" customHeight="1">
      <c r="A236" s="306" t="s">
        <v>23</v>
      </c>
      <c r="B236" s="306"/>
      <c r="D236" s="13">
        <v>1398464760163</v>
      </c>
      <c r="F236" s="13"/>
      <c r="H236" s="13">
        <v>12839411627921</v>
      </c>
      <c r="J236" s="13"/>
      <c r="M236" s="7"/>
      <c r="N236" s="7"/>
    </row>
  </sheetData>
  <autoFilter ref="A7:J234" xr:uid="{00000000-0001-0000-0C00-000000000000}">
    <filterColumn colId="0" showButton="0">
      <filters>
        <filter val="سپرده کوتاه مدت بانک اقتصاد نوین مطهری(کوتاه مدت)"/>
        <filter val="سپرده کوتاه مدت بانک پاسارگاد هفت تیر ( کوتاه مدت)"/>
        <filter val="سپرده کوتاه مدت بانک تجارت سه راه آذری(کوتاه مدت)"/>
        <filter val="سپرده کوتاه مدت بانک تجارت مرکزی(کوتاه مدت)"/>
        <filter val="سپرده کوتاه مدت بانک خاورمیانه مهستان (کوتاه مدت)"/>
        <filter val="سپرده کوتاه مدت بانک صادرات بورس کالا ( کوتاه مدت)"/>
        <filter val="سپرده کوتاه مدت بانک صادرات بیست متری افسریه( کوتاه مدت)"/>
        <filter val="سپرده کوتاه مدت بانک صادرات شریعتی( کوتاه مدت)"/>
        <filter val="سپرده کوتاه مدت بانک گردشگری قلهک (کوتاه مدت)"/>
        <filter val="سپرده کوتاه مدت بانک گردشگری قیطریه(کوتاه مدت)"/>
        <filter val="سپرده کوتاه مدت بانک گردشگری مرکزی( کوتاه مدت)"/>
        <filter val="سپرده کوتاه مدت بانک ملت پونک ( کوتاه مدت)"/>
        <filter val="سپرده کوتاه مدت بانک ملی 22 بهمن (کوتاه مدت)"/>
        <filter val="سپرده کوتاه مدت موسسه اعتباری ملل بلوار دریا ( کوتاه مدت)"/>
      </filters>
    </filterColumn>
  </autoFilter>
  <mergeCells count="23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36:B236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4"/>
  <sheetViews>
    <sheetView rightToLeft="1" view="pageBreakPreview" zoomScale="85" zoomScaleNormal="100" zoomScaleSheetLayoutView="85" workbookViewId="0">
      <selection activeCell="B5" sqref="B5:F5"/>
    </sheetView>
  </sheetViews>
  <sheetFormatPr defaultRowHeight="12.75"/>
  <cols>
    <col min="1" max="1" width="5.140625" style="36" customWidth="1"/>
    <col min="2" max="2" width="41.5703125" style="36" customWidth="1"/>
    <col min="3" max="3" width="1.28515625" style="36" customWidth="1"/>
    <col min="4" max="4" width="19.42578125" style="36" customWidth="1"/>
    <col min="5" max="5" width="1.28515625" style="36" customWidth="1"/>
    <col min="6" max="6" width="19.42578125" style="36" customWidth="1"/>
    <col min="7" max="7" width="0.28515625" style="36" customWidth="1"/>
    <col min="8" max="10" width="9.140625" style="36"/>
    <col min="11" max="11" width="18.42578125" style="36" bestFit="1" customWidth="1"/>
    <col min="12" max="12" width="9.7109375" style="36" bestFit="1" customWidth="1"/>
    <col min="13" max="16384" width="9.140625" style="36"/>
  </cols>
  <sheetData>
    <row r="1" spans="1:14" ht="29.1" customHeight="1">
      <c r="A1" s="268" t="s">
        <v>0</v>
      </c>
      <c r="B1" s="268"/>
      <c r="C1" s="268"/>
      <c r="D1" s="268"/>
      <c r="E1" s="268"/>
      <c r="F1" s="268"/>
    </row>
    <row r="2" spans="1:14" ht="21.75" customHeight="1">
      <c r="A2" s="268" t="s">
        <v>168</v>
      </c>
      <c r="B2" s="268"/>
      <c r="C2" s="268"/>
      <c r="D2" s="268"/>
      <c r="E2" s="268"/>
      <c r="F2" s="268"/>
    </row>
    <row r="3" spans="1:14" ht="21.75" customHeight="1">
      <c r="A3" s="268" t="s">
        <v>2</v>
      </c>
      <c r="B3" s="268"/>
      <c r="C3" s="268"/>
      <c r="D3" s="268"/>
      <c r="E3" s="268"/>
      <c r="F3" s="268"/>
    </row>
    <row r="4" spans="1:14" ht="14.45" customHeight="1"/>
    <row r="5" spans="1:14" ht="29.1" customHeight="1">
      <c r="A5" s="1" t="s">
        <v>266</v>
      </c>
      <c r="B5" s="284" t="s">
        <v>183</v>
      </c>
      <c r="C5" s="284"/>
      <c r="D5" s="284"/>
      <c r="E5" s="284"/>
      <c r="F5" s="284"/>
    </row>
    <row r="6" spans="1:14" ht="24" customHeight="1">
      <c r="D6" s="2" t="s">
        <v>187</v>
      </c>
      <c r="E6" s="39"/>
      <c r="F6" s="2" t="s">
        <v>9</v>
      </c>
    </row>
    <row r="7" spans="1:14" ht="14.45" customHeight="1">
      <c r="A7" s="285" t="s">
        <v>183</v>
      </c>
      <c r="B7" s="285"/>
      <c r="D7" s="4" t="s">
        <v>108</v>
      </c>
      <c r="E7" s="39"/>
      <c r="F7" s="4" t="s">
        <v>108</v>
      </c>
      <c r="I7" s="261"/>
      <c r="J7" s="261"/>
      <c r="K7" s="261"/>
      <c r="L7" s="261"/>
      <c r="M7" s="261"/>
      <c r="N7" s="261"/>
    </row>
    <row r="8" spans="1:14" ht="21.75" customHeight="1">
      <c r="A8" s="288" t="s">
        <v>183</v>
      </c>
      <c r="B8" s="288"/>
      <c r="D8" s="40">
        <v>0</v>
      </c>
      <c r="E8" s="39"/>
      <c r="F8" s="40">
        <v>42340000000</v>
      </c>
      <c r="I8" s="262" t="s">
        <v>322</v>
      </c>
      <c r="J8" s="261"/>
      <c r="K8" s="261"/>
      <c r="L8" s="261"/>
      <c r="M8" s="261"/>
      <c r="N8" s="261"/>
    </row>
    <row r="9" spans="1:14" ht="21.75" customHeight="1">
      <c r="A9" s="312" t="s">
        <v>267</v>
      </c>
      <c r="B9" s="312"/>
      <c r="D9" s="51">
        <v>0</v>
      </c>
      <c r="E9" s="39"/>
      <c r="F9" s="51">
        <v>1236300200</v>
      </c>
      <c r="I9" s="262" t="s">
        <v>323</v>
      </c>
      <c r="J9" s="261"/>
      <c r="K9" s="261"/>
      <c r="L9" s="261"/>
      <c r="M9" s="261"/>
      <c r="N9" s="261"/>
    </row>
    <row r="10" spans="1:14" ht="21.75" customHeight="1">
      <c r="A10" s="314" t="s">
        <v>268</v>
      </c>
      <c r="B10" s="314"/>
      <c r="D10" s="52">
        <v>166140668</v>
      </c>
      <c r="E10" s="39"/>
      <c r="F10" s="51">
        <v>6186848287</v>
      </c>
      <c r="I10" s="262" t="s">
        <v>324</v>
      </c>
      <c r="J10" s="261"/>
      <c r="K10" s="263"/>
      <c r="L10" s="263"/>
      <c r="M10" s="261"/>
      <c r="N10" s="261"/>
    </row>
    <row r="11" spans="1:14" ht="21.75" customHeight="1" thickBot="1">
      <c r="A11" s="306" t="s">
        <v>23</v>
      </c>
      <c r="B11" s="306"/>
      <c r="D11" s="53">
        <f>SUM(D8:D10)</f>
        <v>166140668</v>
      </c>
      <c r="E11" s="39"/>
      <c r="F11" s="53">
        <f>SUM(F8:F10)</f>
        <v>49763148487</v>
      </c>
      <c r="I11" s="261"/>
      <c r="J11" s="261"/>
      <c r="K11" s="264">
        <v>2598900840678</v>
      </c>
      <c r="L11" s="263"/>
      <c r="M11" s="261"/>
      <c r="N11" s="261"/>
    </row>
    <row r="12" spans="1:14" ht="13.5" thickTop="1">
      <c r="I12" s="261"/>
      <c r="J12" s="261"/>
      <c r="K12" s="261"/>
      <c r="L12" s="261"/>
      <c r="M12" s="261"/>
      <c r="N12" s="261"/>
    </row>
    <row r="13" spans="1:14" ht="14.25">
      <c r="I13" s="261"/>
      <c r="J13" s="261"/>
      <c r="K13" s="264">
        <v>2598900000000</v>
      </c>
      <c r="L13" s="261"/>
      <c r="M13" s="261"/>
      <c r="N13" s="261"/>
    </row>
    <row r="14" spans="1:14">
      <c r="I14" s="261"/>
      <c r="J14" s="261"/>
      <c r="K14" s="261"/>
      <c r="L14" s="261"/>
      <c r="M14" s="261"/>
      <c r="N14" s="261"/>
    </row>
    <row r="15" spans="1:14">
      <c r="I15" s="261"/>
      <c r="J15" s="261"/>
      <c r="K15" s="265">
        <v>2377708535839</v>
      </c>
      <c r="L15" s="261"/>
      <c r="M15" s="261"/>
      <c r="N15" s="261"/>
    </row>
    <row r="16" spans="1:14">
      <c r="I16" s="261"/>
      <c r="J16" s="261"/>
      <c r="K16" s="261"/>
      <c r="L16" s="261"/>
      <c r="M16" s="261"/>
      <c r="N16" s="261"/>
    </row>
    <row r="17" spans="9:14">
      <c r="I17" s="261"/>
      <c r="J17" s="261"/>
      <c r="K17" s="265">
        <v>2377708000000</v>
      </c>
      <c r="L17" s="261"/>
      <c r="M17" s="261"/>
      <c r="N17" s="261"/>
    </row>
    <row r="18" spans="9:14">
      <c r="I18" s="261"/>
      <c r="J18" s="261"/>
      <c r="K18" s="261"/>
      <c r="L18" s="261"/>
      <c r="M18" s="261"/>
      <c r="N18" s="261"/>
    </row>
    <row r="19" spans="9:14">
      <c r="I19" s="261"/>
      <c r="J19" s="261"/>
      <c r="K19" s="261"/>
      <c r="L19" s="261"/>
      <c r="M19" s="261"/>
      <c r="N19" s="261"/>
    </row>
    <row r="20" spans="9:14">
      <c r="I20" s="261"/>
      <c r="J20" s="261"/>
      <c r="K20" s="261"/>
      <c r="L20" s="261"/>
      <c r="M20" s="261"/>
      <c r="N20" s="261"/>
    </row>
    <row r="21" spans="9:14">
      <c r="I21" s="261"/>
      <c r="J21" s="261"/>
      <c r="K21" s="261"/>
      <c r="L21" s="261"/>
      <c r="M21" s="261"/>
      <c r="N21" s="261"/>
    </row>
    <row r="22" spans="9:14">
      <c r="I22" s="261"/>
      <c r="J22" s="261"/>
      <c r="K22" s="261"/>
      <c r="L22" s="261"/>
      <c r="M22" s="261"/>
      <c r="N22" s="261"/>
    </row>
    <row r="23" spans="9:14">
      <c r="I23" s="261"/>
      <c r="J23" s="261"/>
      <c r="K23" s="261"/>
      <c r="L23" s="261"/>
      <c r="M23" s="261"/>
      <c r="N23" s="261"/>
    </row>
    <row r="24" spans="9:14">
      <c r="I24" s="261"/>
      <c r="J24" s="261"/>
      <c r="K24" s="261"/>
      <c r="L24" s="261"/>
      <c r="M24" s="261"/>
      <c r="N24" s="26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1A68-54A9-49AE-99A5-DFBBBF6EAB94}">
  <dimension ref="A20:L25"/>
  <sheetViews>
    <sheetView showGridLines="0" rightToLeft="1" tabSelected="1" view="pageBreakPreview" zoomScale="145" zoomScaleNormal="115" zoomScaleSheetLayoutView="145" workbookViewId="0">
      <selection activeCell="F22" sqref="F22"/>
    </sheetView>
  </sheetViews>
  <sheetFormatPr defaultRowHeight="15"/>
  <cols>
    <col min="1" max="4" width="9.140625" style="23"/>
    <col min="5" max="5" width="15.5703125" style="23" customWidth="1"/>
    <col min="6" max="16384" width="9.140625" style="23"/>
  </cols>
  <sheetData>
    <row r="20" spans="1:12" ht="26.25" customHeight="1">
      <c r="A20" s="271" t="s">
        <v>308</v>
      </c>
      <c r="B20" s="271"/>
      <c r="C20" s="271"/>
      <c r="D20" s="271"/>
      <c r="E20" s="271"/>
      <c r="F20" s="21"/>
      <c r="G20" s="21"/>
      <c r="H20" s="21"/>
      <c r="I20" s="22"/>
      <c r="J20" s="22"/>
      <c r="K20" s="270"/>
      <c r="L20" s="270"/>
    </row>
    <row r="21" spans="1:12" ht="24">
      <c r="A21" s="271" t="s">
        <v>309</v>
      </c>
      <c r="B21" s="271"/>
      <c r="C21" s="271"/>
      <c r="D21" s="271"/>
      <c r="E21" s="271"/>
      <c r="F21" s="21"/>
      <c r="G21" s="21"/>
      <c r="H21" s="21"/>
      <c r="I21" s="22"/>
      <c r="J21" s="22"/>
      <c r="K21" s="270"/>
      <c r="L21" s="270"/>
    </row>
    <row r="22" spans="1:12" ht="24">
      <c r="A22" s="271" t="s">
        <v>369</v>
      </c>
      <c r="B22" s="271"/>
      <c r="C22" s="271"/>
      <c r="D22" s="271"/>
      <c r="E22" s="271"/>
      <c r="F22" s="21"/>
      <c r="G22" s="21"/>
      <c r="H22" s="21"/>
      <c r="I22" s="22"/>
      <c r="J22" s="22"/>
      <c r="K22" s="270"/>
      <c r="L22" s="270"/>
    </row>
    <row r="23" spans="1:12" ht="22.5">
      <c r="B23" s="24"/>
      <c r="C23" s="24"/>
      <c r="D23" s="24"/>
      <c r="E23" s="24"/>
      <c r="F23" s="24"/>
      <c r="G23" s="24"/>
      <c r="H23" s="24"/>
      <c r="I23" s="25"/>
      <c r="J23" s="25"/>
      <c r="K23" s="25"/>
      <c r="L23" s="25"/>
    </row>
    <row r="24" spans="1:12" ht="22.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4">
      <c r="B25" s="22"/>
      <c r="C25" s="22"/>
      <c r="D25" s="22"/>
      <c r="E25" s="22"/>
      <c r="F25" s="22"/>
      <c r="G25" s="22"/>
      <c r="H25" s="22"/>
      <c r="I25" s="22"/>
      <c r="J25" s="22"/>
      <c r="K25" s="270"/>
      <c r="L25" s="270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view="pageBreakPreview" zoomScale="85" zoomScaleNormal="85" zoomScaleSheetLayoutView="85" workbookViewId="0">
      <selection activeCell="A6" sqref="A6:A7"/>
    </sheetView>
  </sheetViews>
  <sheetFormatPr defaultRowHeight="12.75"/>
  <cols>
    <col min="1" max="1" width="39" style="36" customWidth="1"/>
    <col min="2" max="2" width="1.28515625" style="36" customWidth="1"/>
    <col min="3" max="3" width="16.85546875" style="36" customWidth="1"/>
    <col min="4" max="4" width="1.28515625" style="36" customWidth="1"/>
    <col min="5" max="5" width="31.5703125" style="36" customWidth="1"/>
    <col min="6" max="6" width="1.28515625" style="36" customWidth="1"/>
    <col min="7" max="7" width="20.5703125" style="36" customWidth="1"/>
    <col min="8" max="8" width="1.28515625" style="36" customWidth="1"/>
    <col min="9" max="9" width="14.28515625" style="36" customWidth="1"/>
    <col min="10" max="10" width="1.28515625" style="36" customWidth="1"/>
    <col min="11" max="11" width="10.42578125" style="36" customWidth="1"/>
    <col min="12" max="12" width="1.28515625" style="36" customWidth="1"/>
    <col min="13" max="13" width="22.28515625" style="36" customWidth="1"/>
    <col min="14" max="14" width="1.28515625" style="36" customWidth="1"/>
    <col min="15" max="15" width="19" style="36" bestFit="1" customWidth="1"/>
    <col min="16" max="16" width="1.28515625" style="36" customWidth="1"/>
    <col min="17" max="17" width="10.42578125" style="36" customWidth="1"/>
    <col min="18" max="18" width="1.28515625" style="36" customWidth="1"/>
    <col min="19" max="19" width="15.5703125" style="36" customWidth="1"/>
    <col min="20" max="20" width="0.28515625" style="36" customWidth="1"/>
    <col min="21" max="16384" width="9.140625" style="36"/>
  </cols>
  <sheetData>
    <row r="1" spans="1:19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</row>
    <row r="2" spans="1:19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ht="14.45" customHeight="1"/>
    <row r="5" spans="1:19" ht="14.45" customHeight="1">
      <c r="A5" s="284" t="s">
        <v>190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19" ht="18.75" customHeight="1">
      <c r="A6" s="285" t="s">
        <v>25</v>
      </c>
      <c r="C6" s="285" t="s">
        <v>269</v>
      </c>
      <c r="D6" s="285"/>
      <c r="E6" s="285"/>
      <c r="F6" s="285"/>
      <c r="G6" s="285"/>
      <c r="H6" s="39"/>
      <c r="I6" s="285" t="s">
        <v>187</v>
      </c>
      <c r="J6" s="285"/>
      <c r="K6" s="285"/>
      <c r="L6" s="285"/>
      <c r="M6" s="285"/>
      <c r="N6" s="39"/>
      <c r="O6" s="285" t="s">
        <v>188</v>
      </c>
      <c r="P6" s="285"/>
      <c r="Q6" s="285"/>
      <c r="R6" s="285"/>
      <c r="S6" s="285"/>
    </row>
    <row r="7" spans="1:19" ht="39" customHeight="1">
      <c r="A7" s="285"/>
      <c r="C7" s="17" t="s">
        <v>270</v>
      </c>
      <c r="D7" s="43"/>
      <c r="E7" s="17" t="s">
        <v>271</v>
      </c>
      <c r="F7" s="43"/>
      <c r="G7" s="17" t="s">
        <v>272</v>
      </c>
      <c r="H7" s="39"/>
      <c r="I7" s="17" t="s">
        <v>273</v>
      </c>
      <c r="J7" s="43"/>
      <c r="K7" s="17" t="s">
        <v>274</v>
      </c>
      <c r="L7" s="43"/>
      <c r="M7" s="17" t="s">
        <v>275</v>
      </c>
      <c r="N7" s="39"/>
      <c r="O7" s="17" t="s">
        <v>273</v>
      </c>
      <c r="P7" s="43"/>
      <c r="Q7" s="17" t="s">
        <v>274</v>
      </c>
      <c r="R7" s="43"/>
      <c r="S7" s="17" t="s">
        <v>275</v>
      </c>
    </row>
    <row r="8" spans="1:19" ht="21.75" customHeight="1">
      <c r="A8" s="38" t="s">
        <v>22</v>
      </c>
      <c r="C8" s="16" t="s">
        <v>276</v>
      </c>
      <c r="D8" s="39"/>
      <c r="E8" s="40">
        <v>9000000</v>
      </c>
      <c r="F8" s="39"/>
      <c r="G8" s="40">
        <v>1400</v>
      </c>
      <c r="H8" s="39"/>
      <c r="I8" s="40">
        <v>0</v>
      </c>
      <c r="J8" s="39"/>
      <c r="K8" s="40">
        <v>0</v>
      </c>
      <c r="L8" s="39"/>
      <c r="M8" s="40">
        <v>0</v>
      </c>
      <c r="N8" s="39"/>
      <c r="O8" s="40">
        <v>12600000000</v>
      </c>
      <c r="P8" s="39"/>
      <c r="Q8" s="40">
        <v>0</v>
      </c>
      <c r="R8" s="39"/>
      <c r="S8" s="40">
        <f>O8-Q8</f>
        <v>12600000000</v>
      </c>
    </row>
    <row r="9" spans="1:19" ht="21.75" customHeight="1">
      <c r="A9" s="45" t="s">
        <v>202</v>
      </c>
      <c r="C9" s="41" t="s">
        <v>277</v>
      </c>
      <c r="D9" s="39"/>
      <c r="E9" s="51">
        <v>67180</v>
      </c>
      <c r="F9" s="39"/>
      <c r="G9" s="51">
        <v>38000</v>
      </c>
      <c r="H9" s="39"/>
      <c r="I9" s="51">
        <v>0</v>
      </c>
      <c r="J9" s="39"/>
      <c r="K9" s="51">
        <v>0</v>
      </c>
      <c r="L9" s="39"/>
      <c r="M9" s="51">
        <v>0</v>
      </c>
      <c r="N9" s="39"/>
      <c r="O9" s="51">
        <v>2552840000</v>
      </c>
      <c r="P9" s="39"/>
      <c r="Q9" s="51">
        <v>0</v>
      </c>
      <c r="R9" s="39"/>
      <c r="S9" s="51">
        <f>O9-Q9</f>
        <v>2552840000</v>
      </c>
    </row>
    <row r="10" spans="1:19" ht="21.75" customHeight="1">
      <c r="A10" s="45" t="s">
        <v>21</v>
      </c>
      <c r="C10" s="41" t="s">
        <v>278</v>
      </c>
      <c r="D10" s="39"/>
      <c r="E10" s="51">
        <v>3000000</v>
      </c>
      <c r="F10" s="39"/>
      <c r="G10" s="51">
        <v>800</v>
      </c>
      <c r="H10" s="39"/>
      <c r="I10" s="51">
        <v>0</v>
      </c>
      <c r="J10" s="39"/>
      <c r="K10" s="51">
        <v>0</v>
      </c>
      <c r="L10" s="39"/>
      <c r="M10" s="51">
        <v>0</v>
      </c>
      <c r="N10" s="39"/>
      <c r="O10" s="51">
        <v>2400000000</v>
      </c>
      <c r="P10" s="39"/>
      <c r="Q10" s="51">
        <v>0</v>
      </c>
      <c r="R10" s="39"/>
      <c r="S10" s="51">
        <f t="shared" ref="S10:S11" si="0">O10-Q10</f>
        <v>2400000000</v>
      </c>
    </row>
    <row r="11" spans="1:19" ht="21.75" customHeight="1">
      <c r="A11" s="47" t="s">
        <v>19</v>
      </c>
      <c r="C11" s="41" t="s">
        <v>279</v>
      </c>
      <c r="D11" s="39"/>
      <c r="E11" s="51">
        <v>236000000</v>
      </c>
      <c r="F11" s="39"/>
      <c r="G11" s="51">
        <v>15</v>
      </c>
      <c r="H11" s="39"/>
      <c r="I11" s="52">
        <v>0</v>
      </c>
      <c r="J11" s="39"/>
      <c r="K11" s="52">
        <v>0</v>
      </c>
      <c r="L11" s="39"/>
      <c r="M11" s="52">
        <v>0</v>
      </c>
      <c r="N11" s="39"/>
      <c r="O11" s="52">
        <v>3540000000</v>
      </c>
      <c r="P11" s="39"/>
      <c r="Q11" s="52">
        <v>0</v>
      </c>
      <c r="R11" s="39"/>
      <c r="S11" s="51">
        <f t="shared" si="0"/>
        <v>3540000000</v>
      </c>
    </row>
    <row r="12" spans="1:19" ht="21.75" customHeight="1">
      <c r="A12" s="12" t="s">
        <v>23</v>
      </c>
      <c r="C12" s="51"/>
      <c r="D12" s="39"/>
      <c r="E12" s="51"/>
      <c r="F12" s="39"/>
      <c r="G12" s="51"/>
      <c r="H12" s="39"/>
      <c r="I12" s="53">
        <f>SUM(I8:I11)</f>
        <v>0</v>
      </c>
      <c r="J12" s="39"/>
      <c r="K12" s="53">
        <f>SUM(K8:K11)</f>
        <v>0</v>
      </c>
      <c r="L12" s="39"/>
      <c r="M12" s="53">
        <f>SUM(M8:M11)</f>
        <v>0</v>
      </c>
      <c r="N12" s="39"/>
      <c r="O12" s="53">
        <f>SUM(O8:O11)</f>
        <v>21092840000</v>
      </c>
      <c r="P12" s="39"/>
      <c r="Q12" s="53">
        <f>SUM(Q8:Q11)</f>
        <v>0</v>
      </c>
      <c r="R12" s="39"/>
      <c r="S12" s="53">
        <f>SUM(S8:S11)</f>
        <v>21092840000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14.45" customHeight="1"/>
    <row r="5" spans="1:11" ht="14.45" customHeight="1">
      <c r="A5" s="284" t="s">
        <v>210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1" ht="14.45" customHeight="1">
      <c r="I6" s="2" t="s">
        <v>187</v>
      </c>
      <c r="K6" s="2" t="s">
        <v>188</v>
      </c>
    </row>
    <row r="7" spans="1:11" ht="29.1" customHeight="1">
      <c r="A7" s="2" t="s">
        <v>280</v>
      </c>
      <c r="C7" s="15" t="s">
        <v>281</v>
      </c>
      <c r="E7" s="15" t="s">
        <v>282</v>
      </c>
      <c r="G7" s="15" t="s">
        <v>283</v>
      </c>
      <c r="I7" s="17" t="s">
        <v>284</v>
      </c>
      <c r="K7" s="17" t="s">
        <v>284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3"/>
  <sheetViews>
    <sheetView rightToLeft="1" view="pageBreakPreview" zoomScale="70" zoomScaleNormal="85" zoomScaleSheetLayoutView="70" workbookViewId="0">
      <selection activeCell="A5" sqref="A5"/>
    </sheetView>
  </sheetViews>
  <sheetFormatPr defaultRowHeight="12.75"/>
  <cols>
    <col min="1" max="1" width="39" style="36" customWidth="1"/>
    <col min="2" max="2" width="1.28515625" style="36" customWidth="1"/>
    <col min="3" max="3" width="20.7109375" style="36" customWidth="1"/>
    <col min="4" max="4" width="0.5703125" style="36" customWidth="1"/>
    <col min="5" max="5" width="17.28515625" style="36" bestFit="1" customWidth="1"/>
    <col min="6" max="6" width="1.28515625" style="36" customWidth="1"/>
    <col min="7" max="7" width="11" style="36" bestFit="1" customWidth="1"/>
    <col min="8" max="8" width="1.28515625" style="36" customWidth="1"/>
    <col min="9" max="9" width="21.140625" style="36" bestFit="1" customWidth="1"/>
    <col min="10" max="10" width="1.28515625" style="36" customWidth="1"/>
    <col min="11" max="11" width="18.5703125" style="36" bestFit="1" customWidth="1"/>
    <col min="12" max="12" width="1.28515625" style="36" customWidth="1"/>
    <col min="13" max="13" width="11" style="36" bestFit="1" customWidth="1"/>
    <col min="14" max="14" width="1.28515625" style="36" customWidth="1"/>
    <col min="15" max="15" width="18.5703125" style="36" bestFit="1" customWidth="1"/>
    <col min="16" max="16" width="0.28515625" style="36" customWidth="1"/>
    <col min="17" max="17" width="15" style="36" bestFit="1" customWidth="1"/>
    <col min="18" max="19" width="14.85546875" style="36" bestFit="1" customWidth="1"/>
    <col min="20" max="20" width="13.42578125" style="36" bestFit="1" customWidth="1"/>
    <col min="21" max="16384" width="9.140625" style="36"/>
  </cols>
  <sheetData>
    <row r="1" spans="1:20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20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20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20" ht="14.45" customHeight="1"/>
    <row r="5" spans="1:20" ht="30" customHeight="1">
      <c r="A5" s="183" t="s">
        <v>285</v>
      </c>
      <c r="B5" s="183"/>
      <c r="C5" s="183"/>
      <c r="D5" s="183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33"/>
      <c r="Q5" s="233"/>
    </row>
    <row r="6" spans="1:20" ht="30" customHeight="1">
      <c r="A6" s="285" t="s">
        <v>171</v>
      </c>
      <c r="E6" s="319" t="s">
        <v>187</v>
      </c>
      <c r="F6" s="319"/>
      <c r="G6" s="319"/>
      <c r="H6" s="319"/>
      <c r="I6" s="319"/>
      <c r="J6" s="229"/>
      <c r="K6" s="319" t="s">
        <v>188</v>
      </c>
      <c r="L6" s="319"/>
      <c r="M6" s="319"/>
      <c r="N6" s="319"/>
      <c r="O6" s="319"/>
      <c r="P6" s="233"/>
      <c r="Q6" s="233"/>
    </row>
    <row r="7" spans="1:20" ht="29.1" customHeight="1">
      <c r="A7" s="285"/>
      <c r="C7" s="104" t="s">
        <v>62</v>
      </c>
      <c r="D7" s="105"/>
      <c r="E7" s="267" t="s">
        <v>286</v>
      </c>
      <c r="F7" s="249"/>
      <c r="G7" s="267" t="s">
        <v>274</v>
      </c>
      <c r="H7" s="249"/>
      <c r="I7" s="267" t="s">
        <v>287</v>
      </c>
      <c r="J7" s="229"/>
      <c r="K7" s="267" t="s">
        <v>286</v>
      </c>
      <c r="L7" s="249"/>
      <c r="M7" s="267" t="s">
        <v>274</v>
      </c>
      <c r="N7" s="249"/>
      <c r="O7" s="267" t="s">
        <v>287</v>
      </c>
      <c r="P7" s="233"/>
      <c r="Q7" s="233"/>
    </row>
    <row r="8" spans="1:20" ht="21.75" customHeight="1">
      <c r="A8" s="38" t="s">
        <v>91</v>
      </c>
      <c r="C8" s="16" t="s">
        <v>93</v>
      </c>
      <c r="E8" s="184">
        <v>168735292086</v>
      </c>
      <c r="F8" s="229"/>
      <c r="G8" s="184">
        <v>0</v>
      </c>
      <c r="H8" s="229"/>
      <c r="I8" s="185">
        <f>E8-G8</f>
        <v>168735292086</v>
      </c>
      <c r="J8" s="229"/>
      <c r="K8" s="184">
        <v>345148255886</v>
      </c>
      <c r="L8" s="229"/>
      <c r="M8" s="184">
        <v>0</v>
      </c>
      <c r="N8" s="229"/>
      <c r="O8" s="185">
        <f>K8-M8</f>
        <v>345148255886</v>
      </c>
      <c r="P8" s="233"/>
      <c r="Q8" s="237"/>
      <c r="R8" s="91"/>
      <c r="S8" s="91"/>
      <c r="T8" s="91"/>
    </row>
    <row r="9" spans="1:20" ht="21.75" customHeight="1">
      <c r="A9" s="45" t="s">
        <v>88</v>
      </c>
      <c r="C9" s="41" t="s">
        <v>90</v>
      </c>
      <c r="E9" s="185">
        <v>219485908440</v>
      </c>
      <c r="F9" s="229"/>
      <c r="G9" s="185">
        <v>0</v>
      </c>
      <c r="H9" s="229"/>
      <c r="I9" s="185">
        <f>E9-G9</f>
        <v>219485908440</v>
      </c>
      <c r="J9" s="229"/>
      <c r="K9" s="185">
        <v>444683342790</v>
      </c>
      <c r="L9" s="229"/>
      <c r="M9" s="185">
        <v>0</v>
      </c>
      <c r="N9" s="229"/>
      <c r="O9" s="185">
        <f>K9-M9</f>
        <v>444683342790</v>
      </c>
      <c r="P9" s="233"/>
      <c r="Q9" s="237"/>
      <c r="R9" s="91"/>
      <c r="S9" s="91"/>
    </row>
    <row r="10" spans="1:20" ht="21.75" customHeight="1">
      <c r="A10" s="45" t="s">
        <v>85</v>
      </c>
      <c r="C10" s="41" t="s">
        <v>87</v>
      </c>
      <c r="E10" s="185">
        <v>34853643320</v>
      </c>
      <c r="F10" s="229"/>
      <c r="G10" s="185">
        <v>0</v>
      </c>
      <c r="H10" s="229"/>
      <c r="I10" s="185">
        <f t="shared" ref="I10:I20" si="0">E10-G10</f>
        <v>34853643320</v>
      </c>
      <c r="J10" s="229"/>
      <c r="K10" s="185">
        <v>90751929650</v>
      </c>
      <c r="L10" s="229"/>
      <c r="M10" s="185">
        <v>0</v>
      </c>
      <c r="N10" s="229"/>
      <c r="O10" s="185">
        <f t="shared" ref="O10:O20" si="1">K10-M10</f>
        <v>90751929650</v>
      </c>
      <c r="P10" s="233"/>
      <c r="Q10" s="237"/>
      <c r="R10" s="91"/>
    </row>
    <row r="11" spans="1:20" ht="21.75" customHeight="1">
      <c r="A11" s="45" t="s">
        <v>83</v>
      </c>
      <c r="C11" s="41" t="s">
        <v>84</v>
      </c>
      <c r="E11" s="185">
        <v>11872420753</v>
      </c>
      <c r="F11" s="229"/>
      <c r="G11" s="185">
        <v>0</v>
      </c>
      <c r="H11" s="229"/>
      <c r="I11" s="185">
        <f t="shared" si="0"/>
        <v>11872420753</v>
      </c>
      <c r="J11" s="229"/>
      <c r="K11" s="185">
        <v>43781730535</v>
      </c>
      <c r="L11" s="229"/>
      <c r="M11" s="185">
        <v>0</v>
      </c>
      <c r="N11" s="229"/>
      <c r="O11" s="185">
        <f t="shared" si="1"/>
        <v>43781730535</v>
      </c>
      <c r="P11" s="233"/>
      <c r="Q11" s="237"/>
      <c r="R11" s="91"/>
    </row>
    <row r="12" spans="1:20" ht="21.75" customHeight="1">
      <c r="A12" s="45" t="s">
        <v>80</v>
      </c>
      <c r="C12" s="41" t="s">
        <v>82</v>
      </c>
      <c r="E12" s="185">
        <v>47052236910</v>
      </c>
      <c r="F12" s="229"/>
      <c r="G12" s="185">
        <v>0</v>
      </c>
      <c r="H12" s="229"/>
      <c r="I12" s="185">
        <f t="shared" si="0"/>
        <v>47052236910</v>
      </c>
      <c r="J12" s="229"/>
      <c r="K12" s="185">
        <v>186838966981</v>
      </c>
      <c r="L12" s="229"/>
      <c r="M12" s="185">
        <v>0</v>
      </c>
      <c r="N12" s="229"/>
      <c r="O12" s="185">
        <f t="shared" si="1"/>
        <v>186838966981</v>
      </c>
      <c r="P12" s="233"/>
      <c r="Q12" s="237"/>
      <c r="R12" s="91"/>
    </row>
    <row r="13" spans="1:20" ht="21.75" customHeight="1">
      <c r="A13" s="45" t="s">
        <v>74</v>
      </c>
      <c r="C13" s="41" t="s">
        <v>76</v>
      </c>
      <c r="E13" s="185">
        <v>64768301685</v>
      </c>
      <c r="F13" s="229"/>
      <c r="G13" s="185">
        <v>0</v>
      </c>
      <c r="H13" s="229"/>
      <c r="I13" s="185">
        <f t="shared" si="0"/>
        <v>64768301685</v>
      </c>
      <c r="J13" s="229"/>
      <c r="K13" s="185">
        <v>358751012976</v>
      </c>
      <c r="L13" s="229"/>
      <c r="M13" s="185">
        <v>0</v>
      </c>
      <c r="N13" s="229"/>
      <c r="O13" s="185">
        <f t="shared" si="1"/>
        <v>358751012976</v>
      </c>
      <c r="P13" s="233"/>
      <c r="Q13" s="237"/>
      <c r="R13" s="91"/>
    </row>
    <row r="14" spans="1:20" ht="21.75" customHeight="1">
      <c r="A14" s="45" t="s">
        <v>94</v>
      </c>
      <c r="C14" s="41" t="s">
        <v>96</v>
      </c>
      <c r="E14" s="185">
        <v>68968208362</v>
      </c>
      <c r="F14" s="229"/>
      <c r="G14" s="185">
        <v>0</v>
      </c>
      <c r="H14" s="229"/>
      <c r="I14" s="185">
        <f t="shared" si="0"/>
        <v>68968208362</v>
      </c>
      <c r="J14" s="229"/>
      <c r="K14" s="185">
        <v>806533743872</v>
      </c>
      <c r="L14" s="229"/>
      <c r="M14" s="185">
        <v>0</v>
      </c>
      <c r="N14" s="229"/>
      <c r="O14" s="185">
        <f t="shared" si="1"/>
        <v>806533743872</v>
      </c>
      <c r="P14" s="233"/>
      <c r="Q14" s="237"/>
      <c r="R14" s="91"/>
    </row>
    <row r="15" spans="1:20" ht="21.75" customHeight="1">
      <c r="A15" s="45" t="s">
        <v>231</v>
      </c>
      <c r="C15" s="41" t="s">
        <v>325</v>
      </c>
      <c r="E15" s="185">
        <v>0</v>
      </c>
      <c r="F15" s="229"/>
      <c r="G15" s="185">
        <v>0</v>
      </c>
      <c r="H15" s="229"/>
      <c r="I15" s="185">
        <f t="shared" si="0"/>
        <v>0</v>
      </c>
      <c r="J15" s="229"/>
      <c r="K15" s="185">
        <v>950955544569</v>
      </c>
      <c r="L15" s="229"/>
      <c r="M15" s="185">
        <v>0</v>
      </c>
      <c r="N15" s="229"/>
      <c r="O15" s="185">
        <f t="shared" si="1"/>
        <v>950955544569</v>
      </c>
      <c r="P15" s="233"/>
      <c r="Q15" s="237"/>
      <c r="R15" s="91"/>
    </row>
    <row r="16" spans="1:20" ht="21.75" customHeight="1">
      <c r="A16" s="45" t="s">
        <v>232</v>
      </c>
      <c r="C16" s="41" t="s">
        <v>326</v>
      </c>
      <c r="E16" s="185">
        <v>0</v>
      </c>
      <c r="F16" s="229"/>
      <c r="G16" s="185">
        <v>0</v>
      </c>
      <c r="H16" s="229"/>
      <c r="I16" s="185">
        <f t="shared" si="0"/>
        <v>0</v>
      </c>
      <c r="J16" s="229"/>
      <c r="K16" s="185">
        <v>31364282767</v>
      </c>
      <c r="L16" s="229"/>
      <c r="M16" s="185">
        <v>0</v>
      </c>
      <c r="N16" s="229"/>
      <c r="O16" s="185">
        <f t="shared" si="1"/>
        <v>31364282767</v>
      </c>
      <c r="P16" s="233"/>
      <c r="Q16" s="237"/>
      <c r="R16" s="91"/>
    </row>
    <row r="17" spans="1:18" ht="21.75" customHeight="1">
      <c r="A17" s="45" t="s">
        <v>233</v>
      </c>
      <c r="C17" s="41" t="s">
        <v>327</v>
      </c>
      <c r="E17" s="185">
        <v>0</v>
      </c>
      <c r="F17" s="229"/>
      <c r="G17" s="185">
        <v>0</v>
      </c>
      <c r="H17" s="229"/>
      <c r="I17" s="185">
        <f t="shared" si="0"/>
        <v>0</v>
      </c>
      <c r="J17" s="229"/>
      <c r="K17" s="185">
        <v>183163672938</v>
      </c>
      <c r="L17" s="229"/>
      <c r="M17" s="185">
        <v>0</v>
      </c>
      <c r="N17" s="229"/>
      <c r="O17" s="185">
        <f t="shared" si="1"/>
        <v>183163672938</v>
      </c>
      <c r="P17" s="233"/>
      <c r="Q17" s="237"/>
      <c r="R17" s="91"/>
    </row>
    <row r="18" spans="1:18" ht="21.75" customHeight="1">
      <c r="A18" s="45" t="s">
        <v>71</v>
      </c>
      <c r="C18" s="41" t="s">
        <v>73</v>
      </c>
      <c r="E18" s="185">
        <v>38384329982</v>
      </c>
      <c r="F18" s="229"/>
      <c r="G18" s="185">
        <v>0</v>
      </c>
      <c r="H18" s="229"/>
      <c r="I18" s="185">
        <f t="shared" si="0"/>
        <v>38384329982</v>
      </c>
      <c r="J18" s="229"/>
      <c r="K18" s="185">
        <v>472115744109</v>
      </c>
      <c r="L18" s="229"/>
      <c r="M18" s="185">
        <v>0</v>
      </c>
      <c r="N18" s="229"/>
      <c r="O18" s="185">
        <f t="shared" si="1"/>
        <v>472115744109</v>
      </c>
      <c r="P18" s="233"/>
      <c r="Q18" s="237"/>
      <c r="R18" s="91"/>
    </row>
    <row r="19" spans="1:18" ht="21.75" customHeight="1">
      <c r="A19" s="45" t="s">
        <v>230</v>
      </c>
      <c r="C19" s="41" t="s">
        <v>328</v>
      </c>
      <c r="E19" s="185">
        <v>0</v>
      </c>
      <c r="F19" s="229"/>
      <c r="G19" s="185">
        <v>0</v>
      </c>
      <c r="H19" s="229"/>
      <c r="I19" s="185">
        <f t="shared" si="0"/>
        <v>0</v>
      </c>
      <c r="J19" s="229"/>
      <c r="K19" s="185">
        <v>203684296320</v>
      </c>
      <c r="L19" s="229"/>
      <c r="M19" s="185">
        <v>0</v>
      </c>
      <c r="N19" s="229"/>
      <c r="O19" s="185">
        <f t="shared" si="1"/>
        <v>203684296320</v>
      </c>
      <c r="P19" s="233"/>
      <c r="Q19" s="237"/>
      <c r="R19" s="91"/>
    </row>
    <row r="20" spans="1:18" ht="21.75" customHeight="1">
      <c r="A20" s="47" t="s">
        <v>77</v>
      </c>
      <c r="C20" s="41" t="s">
        <v>79</v>
      </c>
      <c r="E20" s="186">
        <v>21182997263</v>
      </c>
      <c r="F20" s="229"/>
      <c r="G20" s="186">
        <v>0</v>
      </c>
      <c r="H20" s="229"/>
      <c r="I20" s="185">
        <f t="shared" si="0"/>
        <v>21182997263</v>
      </c>
      <c r="J20" s="229"/>
      <c r="K20" s="186">
        <v>243384220225</v>
      </c>
      <c r="L20" s="229"/>
      <c r="M20" s="186">
        <v>0</v>
      </c>
      <c r="N20" s="229"/>
      <c r="O20" s="185">
        <f t="shared" si="1"/>
        <v>243384220225</v>
      </c>
      <c r="P20" s="233"/>
      <c r="Q20" s="237"/>
      <c r="R20" s="91"/>
    </row>
    <row r="21" spans="1:18" ht="21.75" customHeight="1" thickBot="1">
      <c r="A21" s="12" t="s">
        <v>23</v>
      </c>
      <c r="C21" s="106"/>
      <c r="E21" s="187">
        <f>SUM(E8:E20)</f>
        <v>675303338801</v>
      </c>
      <c r="F21" s="229"/>
      <c r="G21" s="187">
        <f>SUM(G8:G20)</f>
        <v>0</v>
      </c>
      <c r="H21" s="229"/>
      <c r="I21" s="187">
        <f>SUM(I8:I20)</f>
        <v>675303338801</v>
      </c>
      <c r="J21" s="229"/>
      <c r="K21" s="187">
        <f>SUM(K8:K20)</f>
        <v>4361156743618</v>
      </c>
      <c r="L21" s="229"/>
      <c r="M21" s="187">
        <f>SUM(M8:M20)</f>
        <v>0</v>
      </c>
      <c r="N21" s="229"/>
      <c r="O21" s="187">
        <f>SUM(O8:O20)</f>
        <v>4361156743618</v>
      </c>
      <c r="P21" s="233"/>
      <c r="Q21" s="233"/>
    </row>
    <row r="22" spans="1:18" ht="13.5" thickTop="1"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33"/>
      <c r="Q22" s="233"/>
    </row>
    <row r="23" spans="1:18">
      <c r="E23" s="236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33"/>
      <c r="Q23" s="233"/>
    </row>
    <row r="24" spans="1:18">
      <c r="E24" s="248"/>
      <c r="F24" s="243"/>
      <c r="G24" s="243"/>
      <c r="H24" s="243"/>
      <c r="I24" s="243" t="s">
        <v>329</v>
      </c>
      <c r="J24" s="243"/>
      <c r="K24" s="243"/>
      <c r="L24" s="243"/>
      <c r="M24" s="243"/>
      <c r="N24" s="233"/>
      <c r="O24" s="233"/>
      <c r="P24" s="233"/>
      <c r="Q24" s="233"/>
    </row>
    <row r="25" spans="1:18">
      <c r="E25" s="243"/>
      <c r="F25" s="243"/>
      <c r="G25" s="243"/>
      <c r="H25" s="243"/>
      <c r="I25" s="243"/>
      <c r="J25" s="243"/>
      <c r="K25" s="243"/>
      <c r="L25" s="243"/>
      <c r="M25" s="243"/>
      <c r="N25" s="233"/>
      <c r="O25" s="233"/>
      <c r="P25" s="233"/>
      <c r="Q25" s="233"/>
    </row>
    <row r="26" spans="1:18">
      <c r="E26" s="243"/>
      <c r="F26" s="243"/>
      <c r="G26" s="243"/>
      <c r="H26" s="243"/>
      <c r="I26" s="243"/>
      <c r="J26" s="243"/>
      <c r="K26" s="243"/>
      <c r="L26" s="243"/>
      <c r="M26" s="243"/>
      <c r="N26" s="233"/>
      <c r="O26" s="233"/>
      <c r="P26" s="233"/>
      <c r="Q26" s="233"/>
    </row>
    <row r="27" spans="1:18" ht="21">
      <c r="E27" s="245" t="s">
        <v>367</v>
      </c>
      <c r="F27" s="243"/>
      <c r="G27" s="243"/>
      <c r="H27" s="243"/>
      <c r="I27" s="243"/>
      <c r="J27" s="243"/>
      <c r="K27" s="243"/>
      <c r="L27" s="243"/>
      <c r="M27" s="243"/>
      <c r="N27" s="233"/>
      <c r="O27" s="233"/>
      <c r="P27" s="233"/>
      <c r="Q27" s="233"/>
    </row>
    <row r="28" spans="1:18" ht="21">
      <c r="E28" s="253" t="s">
        <v>368</v>
      </c>
      <c r="F28" s="238"/>
      <c r="G28" s="238"/>
      <c r="H28" s="238"/>
      <c r="I28" s="238"/>
      <c r="J28" s="238"/>
      <c r="K28" s="238"/>
      <c r="L28" s="238"/>
      <c r="M28" s="238"/>
    </row>
    <row r="29" spans="1:18">
      <c r="E29" s="238"/>
      <c r="F29" s="238"/>
      <c r="G29" s="238"/>
      <c r="H29" s="238"/>
      <c r="I29" s="238"/>
      <c r="J29" s="238"/>
      <c r="K29" s="238"/>
      <c r="L29" s="238"/>
      <c r="M29" s="238"/>
    </row>
    <row r="30" spans="1:18">
      <c r="E30" s="238"/>
      <c r="F30" s="238"/>
      <c r="G30" s="238"/>
      <c r="H30" s="238"/>
      <c r="I30" s="238"/>
      <c r="J30" s="238"/>
      <c r="K30" s="238"/>
      <c r="L30" s="238"/>
      <c r="M30" s="238"/>
    </row>
    <row r="31" spans="1:18">
      <c r="E31" s="238"/>
      <c r="F31" s="238"/>
      <c r="G31" s="238"/>
      <c r="H31" s="238"/>
      <c r="I31" s="238"/>
      <c r="J31" s="238"/>
      <c r="K31" s="238"/>
      <c r="L31" s="238"/>
      <c r="M31" s="238"/>
    </row>
    <row r="32" spans="1:18">
      <c r="E32" s="238"/>
      <c r="F32" s="238"/>
      <c r="G32" s="238"/>
      <c r="H32" s="238"/>
      <c r="I32" s="238"/>
      <c r="J32" s="238"/>
      <c r="K32" s="238"/>
      <c r="L32" s="238"/>
      <c r="M32" s="238"/>
    </row>
    <row r="33" spans="5:13">
      <c r="E33" s="238"/>
      <c r="F33" s="238"/>
      <c r="G33" s="238"/>
      <c r="H33" s="238"/>
      <c r="I33" s="238"/>
      <c r="J33" s="238"/>
      <c r="K33" s="238"/>
      <c r="L33" s="238"/>
      <c r="M33" s="238"/>
    </row>
  </sheetData>
  <mergeCells count="6">
    <mergeCell ref="A6:A7"/>
    <mergeCell ref="E6:I6"/>
    <mergeCell ref="K6:O6"/>
    <mergeCell ref="A1:O1"/>
    <mergeCell ref="A2:O2"/>
    <mergeCell ref="A3:O3"/>
  </mergeCells>
  <pageMargins left="0.39" right="0.39" top="0.39" bottom="0.39" header="0" footer="0"/>
  <pageSetup paperSize="9" scale="85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D979-9A1A-42FC-9F78-4440D322C7E9}">
  <sheetPr>
    <pageSetUpPr fitToPage="1"/>
  </sheetPr>
  <dimension ref="A1:T50"/>
  <sheetViews>
    <sheetView rightToLeft="1" view="pageBreakPreview" zoomScale="70" zoomScaleNormal="85" zoomScaleSheetLayoutView="70" workbookViewId="0">
      <selection activeCell="A6" sqref="A6:A7"/>
    </sheetView>
  </sheetViews>
  <sheetFormatPr defaultRowHeight="15.75"/>
  <cols>
    <col min="1" max="1" width="48" style="157" bestFit="1" customWidth="1"/>
    <col min="2" max="2" width="1.28515625" style="157" customWidth="1"/>
    <col min="3" max="3" width="20.85546875" style="157" bestFit="1" customWidth="1"/>
    <col min="4" max="4" width="1.28515625" style="157" customWidth="1"/>
    <col min="5" max="5" width="22.7109375" style="157" bestFit="1" customWidth="1"/>
    <col min="6" max="6" width="1.28515625" style="157" customWidth="1"/>
    <col min="7" max="7" width="20.85546875" style="157" bestFit="1" customWidth="1"/>
    <col min="8" max="8" width="1.28515625" style="157" customWidth="1"/>
    <col min="9" max="9" width="22.85546875" style="157" bestFit="1" customWidth="1"/>
    <col min="10" max="10" width="1.28515625" style="157" customWidth="1"/>
    <col min="11" max="11" width="17.7109375" style="157" bestFit="1" customWidth="1"/>
    <col min="12" max="12" width="1.28515625" style="157" customWidth="1"/>
    <col min="13" max="13" width="22.85546875" style="157" bestFit="1" customWidth="1"/>
    <col min="14" max="14" width="0.28515625" style="157" customWidth="1"/>
    <col min="15" max="16" width="9.140625" style="157"/>
    <col min="17" max="17" width="18.42578125" style="157" bestFit="1" customWidth="1"/>
    <col min="18" max="18" width="15.5703125" style="157" bestFit="1" customWidth="1"/>
    <col min="19" max="16384" width="9.140625" style="157"/>
  </cols>
  <sheetData>
    <row r="1" spans="1:17" ht="29.1" customHeight="1">
      <c r="A1" s="332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7" ht="21.75" customHeight="1">
      <c r="A2" s="332" t="s">
        <v>168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7" ht="21.75" customHeight="1">
      <c r="A3" s="332" t="s">
        <v>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17" ht="14.45" customHeight="1"/>
    <row r="5" spans="1:17" ht="40.5" customHeight="1">
      <c r="A5" s="333" t="s">
        <v>288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</row>
    <row r="6" spans="1:17" ht="38.25" customHeight="1">
      <c r="A6" s="334" t="s">
        <v>171</v>
      </c>
      <c r="C6" s="334" t="s">
        <v>187</v>
      </c>
      <c r="D6" s="334"/>
      <c r="E6" s="334"/>
      <c r="F6" s="334"/>
      <c r="G6" s="334"/>
      <c r="H6" s="158"/>
      <c r="I6" s="334" t="s">
        <v>188</v>
      </c>
      <c r="J6" s="334"/>
      <c r="K6" s="334"/>
      <c r="L6" s="334"/>
      <c r="M6" s="334"/>
      <c r="N6" s="158"/>
      <c r="O6" s="158"/>
      <c r="P6" s="158"/>
      <c r="Q6" s="158"/>
    </row>
    <row r="7" spans="1:17" ht="39.75" customHeight="1">
      <c r="A7" s="334"/>
      <c r="C7" s="159" t="s">
        <v>286</v>
      </c>
      <c r="D7" s="160"/>
      <c r="E7" s="159" t="s">
        <v>274</v>
      </c>
      <c r="F7" s="160"/>
      <c r="G7" s="159" t="s">
        <v>287</v>
      </c>
      <c r="H7" s="158"/>
      <c r="I7" s="159" t="s">
        <v>286</v>
      </c>
      <c r="J7" s="160"/>
      <c r="K7" s="159" t="s">
        <v>274</v>
      </c>
      <c r="L7" s="160"/>
      <c r="M7" s="159" t="s">
        <v>287</v>
      </c>
      <c r="N7" s="158"/>
      <c r="O7" s="158"/>
      <c r="P7" s="158"/>
      <c r="Q7" s="158"/>
    </row>
    <row r="8" spans="1:17" ht="29.1" customHeight="1">
      <c r="A8" s="161" t="s">
        <v>346</v>
      </c>
      <c r="C8" s="115">
        <v>38818881154</v>
      </c>
      <c r="D8" s="115">
        <v>0</v>
      </c>
      <c r="E8" s="162">
        <v>-1743227</v>
      </c>
      <c r="F8" s="115">
        <v>0</v>
      </c>
      <c r="G8" s="115">
        <v>38820624381</v>
      </c>
      <c r="H8" s="115">
        <v>0</v>
      </c>
      <c r="I8" s="115">
        <v>1963690383593</v>
      </c>
      <c r="J8" s="115">
        <v>0</v>
      </c>
      <c r="K8" s="115">
        <v>215498066</v>
      </c>
      <c r="L8" s="115">
        <v>0</v>
      </c>
      <c r="M8" s="115">
        <v>1963474885527</v>
      </c>
      <c r="N8" s="158"/>
      <c r="O8" s="158"/>
      <c r="P8" s="158"/>
      <c r="Q8" s="158"/>
    </row>
    <row r="9" spans="1:17" ht="29.1" customHeight="1">
      <c r="A9" s="163" t="s">
        <v>347</v>
      </c>
      <c r="C9" s="115">
        <v>523918687686</v>
      </c>
      <c r="D9" s="115">
        <v>0</v>
      </c>
      <c r="E9" s="162">
        <v>-368760033</v>
      </c>
      <c r="F9" s="115">
        <v>0</v>
      </c>
      <c r="G9" s="115">
        <v>524287447719</v>
      </c>
      <c r="H9" s="115">
        <v>0</v>
      </c>
      <c r="I9" s="115">
        <v>4269860366002</v>
      </c>
      <c r="J9" s="115">
        <v>0</v>
      </c>
      <c r="K9" s="115">
        <v>1395783510</v>
      </c>
      <c r="L9" s="115">
        <v>0</v>
      </c>
      <c r="M9" s="115">
        <v>4268464582492</v>
      </c>
      <c r="N9" s="158"/>
      <c r="O9" s="158"/>
      <c r="P9" s="158"/>
      <c r="Q9" s="158"/>
    </row>
    <row r="10" spans="1:17" s="164" customFormat="1" ht="29.1" customHeight="1">
      <c r="A10" s="163" t="s">
        <v>348</v>
      </c>
      <c r="C10" s="115">
        <v>298664286627</v>
      </c>
      <c r="D10" s="115">
        <v>0</v>
      </c>
      <c r="E10" s="162">
        <v>-285049024</v>
      </c>
      <c r="F10" s="115">
        <v>0</v>
      </c>
      <c r="G10" s="115">
        <v>298949335651</v>
      </c>
      <c r="H10" s="115">
        <v>0</v>
      </c>
      <c r="I10" s="115">
        <v>5590668340180</v>
      </c>
      <c r="J10" s="115">
        <v>0</v>
      </c>
      <c r="K10" s="115">
        <v>649392952</v>
      </c>
      <c r="L10" s="115">
        <v>0</v>
      </c>
      <c r="M10" s="115">
        <v>5590018947228</v>
      </c>
      <c r="N10" s="165">
        <v>0</v>
      </c>
      <c r="O10" s="165"/>
      <c r="P10" s="165"/>
      <c r="Q10" s="165"/>
    </row>
    <row r="11" spans="1:17" s="164" customFormat="1" ht="29.1" customHeight="1">
      <c r="A11" s="163" t="s">
        <v>349</v>
      </c>
      <c r="C11" s="115">
        <v>283088465728</v>
      </c>
      <c r="D11" s="115">
        <v>0</v>
      </c>
      <c r="E11" s="115">
        <v>0</v>
      </c>
      <c r="F11" s="115">
        <v>0</v>
      </c>
      <c r="G11" s="115">
        <v>283088465728</v>
      </c>
      <c r="H11" s="115">
        <v>0</v>
      </c>
      <c r="I11" s="115">
        <v>457667013656</v>
      </c>
      <c r="J11" s="115">
        <v>0</v>
      </c>
      <c r="K11" s="115">
        <v>0</v>
      </c>
      <c r="L11" s="115">
        <v>0</v>
      </c>
      <c r="M11" s="115">
        <v>457667013656</v>
      </c>
      <c r="N11" s="165"/>
      <c r="O11" s="165"/>
      <c r="P11" s="165"/>
      <c r="Q11" s="166"/>
    </row>
    <row r="12" spans="1:17" s="164" customFormat="1" ht="29.1" customHeight="1">
      <c r="A12" s="163" t="s">
        <v>350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80320635553</v>
      </c>
      <c r="J12" s="115">
        <v>0</v>
      </c>
      <c r="K12" s="115">
        <v>14207609</v>
      </c>
      <c r="L12" s="115">
        <v>0</v>
      </c>
      <c r="M12" s="115">
        <v>80306427944</v>
      </c>
      <c r="N12" s="165">
        <v>0</v>
      </c>
      <c r="O12" s="165"/>
      <c r="P12" s="165"/>
      <c r="Q12" s="165"/>
    </row>
    <row r="13" spans="1:17" s="164" customFormat="1" ht="29.1" customHeight="1">
      <c r="A13" s="163" t="s">
        <v>351</v>
      </c>
      <c r="C13" s="115">
        <v>1836233</v>
      </c>
      <c r="D13" s="115">
        <v>0</v>
      </c>
      <c r="E13" s="115">
        <v>0</v>
      </c>
      <c r="F13" s="115">
        <v>0</v>
      </c>
      <c r="G13" s="115">
        <v>1836233</v>
      </c>
      <c r="H13" s="115">
        <v>0</v>
      </c>
      <c r="I13" s="115">
        <v>3732450</v>
      </c>
      <c r="J13" s="115">
        <v>0</v>
      </c>
      <c r="K13" s="115">
        <v>0</v>
      </c>
      <c r="L13" s="115">
        <v>0</v>
      </c>
      <c r="M13" s="115">
        <v>3732450</v>
      </c>
      <c r="N13" s="165"/>
      <c r="O13" s="165"/>
      <c r="P13" s="165"/>
      <c r="Q13" s="166"/>
    </row>
    <row r="14" spans="1:17" s="164" customFormat="1" ht="29.1" customHeight="1">
      <c r="A14" s="163" t="s">
        <v>352</v>
      </c>
      <c r="C14" s="115">
        <v>253972602735</v>
      </c>
      <c r="D14" s="115">
        <v>0</v>
      </c>
      <c r="E14" s="115">
        <v>-86892910</v>
      </c>
      <c r="F14" s="115">
        <v>0</v>
      </c>
      <c r="G14" s="115">
        <v>254059495645</v>
      </c>
      <c r="H14" s="115">
        <v>0</v>
      </c>
      <c r="I14" s="115">
        <v>477201105798</v>
      </c>
      <c r="J14" s="115">
        <v>0</v>
      </c>
      <c r="K14" s="115">
        <v>1390286560</v>
      </c>
      <c r="L14" s="115">
        <v>0</v>
      </c>
      <c r="M14" s="115">
        <v>475810819238</v>
      </c>
      <c r="N14" s="165"/>
      <c r="O14" s="165"/>
      <c r="P14" s="165"/>
      <c r="Q14" s="165"/>
    </row>
    <row r="15" spans="1:17" s="164" customFormat="1" ht="29.1" customHeight="1">
      <c r="A15" s="163" t="s">
        <v>353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40212</v>
      </c>
      <c r="J15" s="115">
        <v>0</v>
      </c>
      <c r="K15" s="115">
        <v>0</v>
      </c>
      <c r="L15" s="115">
        <v>0</v>
      </c>
      <c r="M15" s="115">
        <v>40212</v>
      </c>
      <c r="N15" s="165"/>
      <c r="O15" s="165"/>
      <c r="P15" s="165"/>
      <c r="Q15" s="165"/>
    </row>
    <row r="16" spans="1:17" s="164" customFormat="1" ht="29.1" customHeight="1">
      <c r="A16" s="163" t="s">
        <v>354</v>
      </c>
      <c r="C16" s="115">
        <v>0</v>
      </c>
      <c r="D16" s="115"/>
      <c r="E16" s="115">
        <v>0</v>
      </c>
      <c r="F16" s="115"/>
      <c r="G16" s="115">
        <v>0</v>
      </c>
      <c r="H16" s="115"/>
      <c r="I16" s="115">
        <v>2272</v>
      </c>
      <c r="J16" s="115"/>
      <c r="K16" s="115">
        <v>0</v>
      </c>
      <c r="L16" s="115"/>
      <c r="M16" s="115">
        <v>2272</v>
      </c>
      <c r="N16" s="167"/>
      <c r="O16" s="167"/>
      <c r="P16" s="167"/>
      <c r="Q16" s="166"/>
    </row>
    <row r="17" spans="1:20" s="164" customFormat="1" ht="29.1" customHeight="1">
      <c r="A17" s="163" t="s">
        <v>355</v>
      </c>
      <c r="C17" s="115">
        <v>0</v>
      </c>
      <c r="D17" s="115"/>
      <c r="E17" s="115">
        <v>0</v>
      </c>
      <c r="F17" s="115"/>
      <c r="G17" s="115">
        <v>0</v>
      </c>
      <c r="H17" s="115"/>
      <c r="I17" s="115">
        <v>8205</v>
      </c>
      <c r="J17" s="115"/>
      <c r="K17" s="115">
        <v>0</v>
      </c>
      <c r="L17" s="115"/>
      <c r="M17" s="115">
        <v>8205</v>
      </c>
      <c r="N17" s="167"/>
      <c r="O17" s="167"/>
      <c r="P17" s="167"/>
      <c r="Q17" s="165"/>
    </row>
    <row r="18" spans="1:20" s="164" customFormat="1" ht="29.1" customHeight="1" thickBot="1">
      <c r="A18" s="168" t="s">
        <v>23</v>
      </c>
      <c r="C18" s="119">
        <f t="shared" ref="C18:M18" si="0">SUM(C8:C17)</f>
        <v>1398464760163</v>
      </c>
      <c r="D18" s="169">
        <f t="shared" si="0"/>
        <v>0</v>
      </c>
      <c r="E18" s="119">
        <f t="shared" si="0"/>
        <v>-742445194</v>
      </c>
      <c r="F18" s="169">
        <f t="shared" si="0"/>
        <v>0</v>
      </c>
      <c r="G18" s="119">
        <f t="shared" si="0"/>
        <v>1399207205357</v>
      </c>
      <c r="H18" s="169">
        <f t="shared" si="0"/>
        <v>0</v>
      </c>
      <c r="I18" s="119">
        <f t="shared" si="0"/>
        <v>12839411627921</v>
      </c>
      <c r="J18" s="169">
        <f t="shared" si="0"/>
        <v>0</v>
      </c>
      <c r="K18" s="119">
        <f t="shared" si="0"/>
        <v>3665168697</v>
      </c>
      <c r="L18" s="115">
        <f t="shared" si="0"/>
        <v>0</v>
      </c>
      <c r="M18" s="119">
        <f t="shared" si="0"/>
        <v>12835746459224</v>
      </c>
      <c r="N18" s="167"/>
      <c r="O18" s="167"/>
      <c r="P18" s="167"/>
      <c r="Q18" s="165"/>
    </row>
    <row r="19" spans="1:20" ht="21.75" thickTop="1">
      <c r="C19" s="170"/>
      <c r="D19" s="170"/>
      <c r="E19" s="170"/>
      <c r="F19" s="170"/>
      <c r="G19" s="170"/>
      <c r="H19" s="170"/>
      <c r="I19" s="170"/>
      <c r="J19" s="170"/>
      <c r="K19" s="170"/>
      <c r="L19" s="167"/>
      <c r="M19" s="170"/>
      <c r="N19" s="170"/>
      <c r="O19" s="170"/>
      <c r="P19" s="170"/>
      <c r="Q19" s="115"/>
      <c r="R19" s="115"/>
      <c r="S19" s="115"/>
      <c r="T19" s="115"/>
    </row>
    <row r="20" spans="1:20" ht="21">
      <c r="C20" s="169"/>
      <c r="D20" s="170"/>
      <c r="E20" s="169"/>
      <c r="F20" s="170"/>
      <c r="G20" s="170"/>
      <c r="H20" s="170"/>
      <c r="I20" s="169"/>
      <c r="J20" s="170"/>
      <c r="K20" s="169"/>
      <c r="L20" s="170"/>
      <c r="M20" s="170"/>
      <c r="N20" s="170"/>
      <c r="O20" s="170"/>
      <c r="P20" s="170"/>
      <c r="S20" s="115"/>
      <c r="T20" s="115"/>
    </row>
    <row r="21" spans="1:20" ht="21">
      <c r="C21" s="170"/>
      <c r="D21" s="170"/>
      <c r="E21" s="115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S21" s="115"/>
      <c r="T21" s="115"/>
    </row>
    <row r="22" spans="1:20" ht="21"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15"/>
      <c r="S22" s="115"/>
      <c r="T22" s="115"/>
    </row>
    <row r="23" spans="1:20" ht="21"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70"/>
      <c r="O23" s="170"/>
      <c r="P23" s="170"/>
      <c r="Q23" s="115"/>
      <c r="R23" s="115"/>
      <c r="S23" s="115"/>
      <c r="T23" s="115"/>
    </row>
    <row r="24" spans="1:20" ht="21"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70"/>
      <c r="O24" s="170"/>
      <c r="P24" s="170"/>
      <c r="Q24" s="115"/>
      <c r="R24" s="115"/>
      <c r="S24" s="115"/>
      <c r="T24" s="115"/>
    </row>
    <row r="25" spans="1:20" ht="21"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70"/>
      <c r="O25" s="170"/>
      <c r="P25" s="170"/>
      <c r="Q25" s="115"/>
      <c r="R25" s="115"/>
      <c r="S25" s="115"/>
      <c r="T25" s="115"/>
    </row>
    <row r="26" spans="1:20" ht="21"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58"/>
      <c r="O26" s="158"/>
      <c r="P26" s="158"/>
      <c r="Q26" s="115"/>
      <c r="R26" s="115"/>
      <c r="S26" s="115"/>
      <c r="T26" s="115"/>
    </row>
    <row r="27" spans="1:20" ht="21"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58"/>
      <c r="O27" s="158"/>
      <c r="P27" s="158"/>
      <c r="Q27" s="158"/>
    </row>
    <row r="28" spans="1:20" ht="21"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58"/>
      <c r="O28" s="158"/>
      <c r="P28" s="158"/>
      <c r="Q28" s="158"/>
    </row>
    <row r="29" spans="1:20" ht="21"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58"/>
      <c r="O29" s="158"/>
      <c r="P29" s="158"/>
      <c r="Q29" s="158"/>
    </row>
    <row r="30" spans="1:20"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</row>
    <row r="31" spans="1:20"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</row>
    <row r="32" spans="1:20"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3:17"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3:17"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3:17"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3:17"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3:17"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3:17"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3:17"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3:17"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3:17"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3:17"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3:17"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3:17"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3:17"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3:17"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3:17"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3:17"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3:17"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3:17"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7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658B-632D-4E8F-B150-73DACEC8A236}">
  <sheetPr>
    <pageSetUpPr fitToPage="1"/>
  </sheetPr>
  <dimension ref="A1:O244"/>
  <sheetViews>
    <sheetView rightToLeft="1" zoomScale="85" zoomScaleNormal="85" workbookViewId="0">
      <selection activeCell="C14" sqref="C14:M14"/>
    </sheetView>
  </sheetViews>
  <sheetFormatPr defaultRowHeight="12.75"/>
  <cols>
    <col min="1" max="1" width="53.28515625" style="36" customWidth="1"/>
    <col min="2" max="2" width="1.28515625" style="36" customWidth="1"/>
    <col min="3" max="3" width="18.42578125" style="36" bestFit="1" customWidth="1"/>
    <col min="4" max="4" width="1.28515625" style="36" customWidth="1"/>
    <col min="5" max="5" width="16.28515625" style="36" customWidth="1"/>
    <col min="6" max="6" width="1.28515625" style="36" customWidth="1"/>
    <col min="7" max="7" width="18.85546875" style="36" bestFit="1" customWidth="1"/>
    <col min="8" max="8" width="1.28515625" style="36" customWidth="1"/>
    <col min="9" max="9" width="19.140625" style="36" bestFit="1" customWidth="1"/>
    <col min="10" max="10" width="1.28515625" style="36" customWidth="1"/>
    <col min="11" max="11" width="23.140625" style="36" customWidth="1"/>
    <col min="12" max="12" width="1.28515625" style="36" customWidth="1"/>
    <col min="13" max="13" width="20.42578125" style="36" bestFit="1" customWidth="1"/>
    <col min="14" max="14" width="0.28515625" style="36" customWidth="1"/>
    <col min="15" max="16384" width="9.140625" style="36"/>
  </cols>
  <sheetData>
    <row r="1" spans="1:13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 ht="14.45" customHeight="1"/>
    <row r="5" spans="1:13" ht="14.45" customHeight="1">
      <c r="A5" s="284" t="s">
        <v>288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6" spans="1:13" ht="19.5" customHeight="1">
      <c r="A6" s="285" t="s">
        <v>171</v>
      </c>
      <c r="C6" s="285" t="s">
        <v>187</v>
      </c>
      <c r="D6" s="285"/>
      <c r="E6" s="285"/>
      <c r="F6" s="285"/>
      <c r="G6" s="285"/>
      <c r="I6" s="285" t="s">
        <v>188</v>
      </c>
      <c r="J6" s="285"/>
      <c r="K6" s="285"/>
      <c r="L6" s="285"/>
      <c r="M6" s="285"/>
    </row>
    <row r="7" spans="1:13" ht="29.1" customHeight="1">
      <c r="A7" s="285"/>
      <c r="C7" s="84" t="s">
        <v>286</v>
      </c>
      <c r="D7" s="37"/>
      <c r="E7" s="84" t="s">
        <v>274</v>
      </c>
      <c r="F7" s="37"/>
      <c r="G7" s="84" t="s">
        <v>287</v>
      </c>
      <c r="I7" s="84" t="s">
        <v>286</v>
      </c>
      <c r="J7" s="37"/>
      <c r="K7" s="84" t="s">
        <v>274</v>
      </c>
      <c r="L7" s="37"/>
      <c r="M7" s="84" t="s">
        <v>287</v>
      </c>
    </row>
    <row r="8" spans="1:13" ht="21.75" customHeight="1">
      <c r="A8" s="79"/>
      <c r="C8" s="44"/>
      <c r="E8" s="44"/>
      <c r="G8" s="44"/>
      <c r="I8" s="44"/>
      <c r="K8" s="44"/>
      <c r="M8" s="44"/>
    </row>
    <row r="9" spans="1:13" ht="21.75" customHeight="1">
      <c r="A9" s="81"/>
      <c r="C9" s="46"/>
      <c r="E9" s="46"/>
      <c r="G9" s="46"/>
      <c r="I9" s="46"/>
      <c r="K9" s="46"/>
      <c r="M9" s="46"/>
    </row>
    <row r="10" spans="1:13" ht="21.75" customHeight="1">
      <c r="A10" s="81"/>
      <c r="C10" s="46"/>
      <c r="E10" s="46"/>
      <c r="G10" s="46"/>
      <c r="I10" s="46"/>
      <c r="K10" s="46"/>
      <c r="M10" s="46"/>
    </row>
    <row r="11" spans="1:13" ht="21.75" customHeight="1">
      <c r="A11" s="81"/>
      <c r="C11" s="46"/>
      <c r="E11" s="46"/>
      <c r="G11" s="46"/>
      <c r="I11" s="46"/>
      <c r="K11" s="46"/>
      <c r="M11" s="46"/>
    </row>
    <row r="12" spans="1:13" ht="21.75" customHeight="1">
      <c r="A12" s="81"/>
      <c r="C12" s="46"/>
      <c r="E12" s="46"/>
      <c r="G12" s="46"/>
      <c r="I12" s="46"/>
      <c r="K12" s="46"/>
      <c r="M12" s="46"/>
    </row>
    <row r="13" spans="1:13" ht="21.75" customHeight="1">
      <c r="A13" s="81" t="s">
        <v>247</v>
      </c>
      <c r="C13" s="46">
        <v>0</v>
      </c>
      <c r="E13" s="46">
        <v>0</v>
      </c>
      <c r="G13" s="46">
        <v>0</v>
      </c>
      <c r="I13" s="46">
        <v>2272</v>
      </c>
      <c r="K13" s="46">
        <v>0</v>
      </c>
      <c r="M13" s="46">
        <v>2272</v>
      </c>
    </row>
    <row r="14" spans="1:13" ht="21.75" customHeight="1">
      <c r="A14" s="81" t="s">
        <v>119</v>
      </c>
      <c r="C14" s="46">
        <v>0</v>
      </c>
      <c r="E14" s="46">
        <v>0</v>
      </c>
      <c r="G14" s="46">
        <v>0</v>
      </c>
      <c r="I14" s="46">
        <v>8205</v>
      </c>
      <c r="K14" s="46">
        <v>0</v>
      </c>
      <c r="M14" s="46">
        <v>8205</v>
      </c>
    </row>
    <row r="15" spans="1:13" ht="21.75" customHeight="1">
      <c r="A15" s="81"/>
      <c r="C15" s="46"/>
      <c r="E15" s="46"/>
      <c r="G15" s="46"/>
      <c r="I15" s="46"/>
      <c r="K15" s="46"/>
      <c r="M15" s="46"/>
    </row>
    <row r="16" spans="1:13" ht="21.75" customHeight="1">
      <c r="A16" s="81"/>
      <c r="C16" s="46"/>
      <c r="E16" s="46"/>
      <c r="G16" s="46"/>
      <c r="I16" s="46"/>
      <c r="K16" s="46"/>
      <c r="M16" s="46"/>
    </row>
    <row r="17" spans="1:13" ht="21.75" customHeight="1">
      <c r="A17" s="81"/>
      <c r="C17" s="46"/>
      <c r="E17" s="46"/>
      <c r="G17" s="46"/>
      <c r="I17" s="46"/>
      <c r="K17" s="46"/>
      <c r="M17" s="46"/>
    </row>
    <row r="18" spans="1:13" ht="21.75" customHeight="1">
      <c r="A18" s="81"/>
      <c r="C18" s="46"/>
      <c r="E18" s="46"/>
      <c r="G18" s="46"/>
      <c r="I18" s="46"/>
      <c r="K18" s="46"/>
      <c r="M18" s="46"/>
    </row>
    <row r="19" spans="1:13" ht="21.75" customHeight="1">
      <c r="A19" s="81"/>
      <c r="C19" s="46"/>
      <c r="E19" s="46"/>
      <c r="G19" s="46"/>
      <c r="I19" s="46"/>
      <c r="K19" s="46"/>
      <c r="M19" s="46"/>
    </row>
    <row r="20" spans="1:13" ht="21.75" customHeight="1">
      <c r="A20" s="81"/>
      <c r="C20" s="46"/>
      <c r="E20" s="46"/>
      <c r="G20" s="46"/>
      <c r="I20" s="46"/>
      <c r="K20" s="46"/>
      <c r="M20" s="46"/>
    </row>
    <row r="21" spans="1:13" ht="21.75" customHeight="1">
      <c r="A21" s="81"/>
      <c r="C21" s="46"/>
      <c r="E21" s="46"/>
      <c r="G21" s="46"/>
      <c r="I21" s="46"/>
      <c r="K21" s="46"/>
      <c r="M21" s="46"/>
    </row>
    <row r="22" spans="1:13" ht="21.75" customHeight="1">
      <c r="A22" s="81"/>
      <c r="C22" s="46"/>
      <c r="E22" s="46"/>
      <c r="G22" s="46"/>
      <c r="I22" s="46"/>
      <c r="K22" s="46"/>
      <c r="M22" s="46"/>
    </row>
    <row r="23" spans="1:13" ht="21.75" customHeight="1">
      <c r="A23" s="81"/>
      <c r="C23" s="46"/>
      <c r="E23" s="46"/>
      <c r="G23" s="46"/>
      <c r="I23" s="46"/>
      <c r="K23" s="46"/>
      <c r="M23" s="46"/>
    </row>
    <row r="24" spans="1:13" ht="21.75" customHeight="1">
      <c r="A24" s="81"/>
      <c r="C24" s="46"/>
      <c r="E24" s="46"/>
      <c r="G24" s="46"/>
      <c r="I24" s="46"/>
      <c r="K24" s="46"/>
      <c r="M24" s="46"/>
    </row>
    <row r="25" spans="1:13" ht="21.75" customHeight="1">
      <c r="A25" s="81"/>
      <c r="C25" s="46"/>
      <c r="E25" s="46"/>
      <c r="G25" s="46"/>
      <c r="I25" s="46"/>
      <c r="K25" s="46"/>
      <c r="M25" s="46"/>
    </row>
    <row r="26" spans="1:13" ht="21.75" customHeight="1">
      <c r="A26" s="81"/>
      <c r="C26" s="46"/>
      <c r="E26" s="46"/>
      <c r="G26" s="46"/>
      <c r="I26" s="46"/>
      <c r="K26" s="46"/>
      <c r="M26" s="46"/>
    </row>
    <row r="27" spans="1:13" ht="21.75" customHeight="1">
      <c r="A27" s="81"/>
      <c r="C27" s="46"/>
      <c r="E27" s="46"/>
      <c r="G27" s="46"/>
      <c r="I27" s="46"/>
      <c r="K27" s="46"/>
      <c r="M27" s="46"/>
    </row>
    <row r="28" spans="1:13" ht="21.75" customHeight="1">
      <c r="A28" s="81"/>
      <c r="C28" s="46"/>
      <c r="E28" s="46"/>
      <c r="G28" s="46"/>
      <c r="I28" s="46"/>
      <c r="K28" s="46"/>
      <c r="M28" s="46"/>
    </row>
    <row r="29" spans="1:13" ht="21.75" customHeight="1">
      <c r="A29" s="81"/>
      <c r="C29" s="46"/>
      <c r="E29" s="46"/>
      <c r="G29" s="46"/>
      <c r="I29" s="46"/>
      <c r="K29" s="46"/>
      <c r="M29" s="46"/>
    </row>
    <row r="30" spans="1:13" ht="21.75" customHeight="1">
      <c r="A30" s="81"/>
      <c r="C30" s="46"/>
      <c r="E30" s="46"/>
      <c r="G30" s="46"/>
      <c r="I30" s="46"/>
      <c r="K30" s="46"/>
      <c r="M30" s="46"/>
    </row>
    <row r="31" spans="1:13" ht="21.75" customHeight="1">
      <c r="A31" s="81"/>
      <c r="C31" s="46"/>
      <c r="E31" s="46"/>
      <c r="G31" s="46"/>
      <c r="I31" s="46"/>
      <c r="K31" s="46"/>
      <c r="M31" s="46"/>
    </row>
    <row r="32" spans="1:13" ht="21.75" customHeight="1">
      <c r="A32" s="81"/>
      <c r="C32" s="46"/>
      <c r="E32" s="46"/>
      <c r="G32" s="46"/>
      <c r="I32" s="46"/>
      <c r="K32" s="46"/>
      <c r="M32" s="46"/>
    </row>
    <row r="33" spans="1:13" ht="21.75" customHeight="1">
      <c r="A33" s="81"/>
      <c r="C33" s="46"/>
      <c r="E33" s="46"/>
      <c r="G33" s="46"/>
      <c r="I33" s="46"/>
      <c r="K33" s="46"/>
      <c r="M33" s="46"/>
    </row>
    <row r="34" spans="1:13" ht="21.75" customHeight="1">
      <c r="A34" s="81"/>
      <c r="C34" s="46"/>
      <c r="E34" s="46"/>
      <c r="G34" s="46"/>
      <c r="I34" s="46"/>
      <c r="K34" s="46"/>
      <c r="M34" s="46"/>
    </row>
    <row r="35" spans="1:13" ht="21.75" customHeight="1">
      <c r="A35" s="81"/>
      <c r="C35" s="46"/>
      <c r="E35" s="46"/>
      <c r="G35" s="46"/>
      <c r="I35" s="46"/>
      <c r="K35" s="46"/>
      <c r="M35" s="46"/>
    </row>
    <row r="36" spans="1:13" ht="21.75" customHeight="1">
      <c r="A36" s="81"/>
      <c r="C36" s="46"/>
      <c r="E36" s="46"/>
      <c r="G36" s="46"/>
      <c r="I36" s="46"/>
      <c r="K36" s="46"/>
      <c r="M36" s="46"/>
    </row>
    <row r="37" spans="1:13" ht="21.75" customHeight="1">
      <c r="A37" s="81"/>
      <c r="C37" s="46"/>
      <c r="E37" s="46"/>
      <c r="G37" s="46"/>
      <c r="I37" s="46"/>
      <c r="K37" s="46"/>
      <c r="M37" s="46"/>
    </row>
    <row r="38" spans="1:13" ht="21.75" customHeight="1">
      <c r="A38" s="81"/>
      <c r="C38" s="46"/>
      <c r="E38" s="46"/>
      <c r="G38" s="46"/>
      <c r="I38" s="46"/>
      <c r="K38" s="46"/>
      <c r="M38" s="46"/>
    </row>
    <row r="39" spans="1:13" ht="21.75" customHeight="1">
      <c r="A39" s="81"/>
      <c r="C39" s="46"/>
      <c r="E39" s="46"/>
      <c r="G39" s="46"/>
      <c r="I39" s="46"/>
      <c r="K39" s="46"/>
      <c r="M39" s="46"/>
    </row>
    <row r="40" spans="1:13" ht="21.75" customHeight="1">
      <c r="A40" s="81"/>
      <c r="C40" s="46"/>
      <c r="E40" s="46"/>
      <c r="G40" s="46"/>
      <c r="I40" s="46"/>
      <c r="K40" s="46"/>
      <c r="M40" s="46"/>
    </row>
    <row r="41" spans="1:13" ht="21.75" customHeight="1">
      <c r="A41" s="81"/>
      <c r="C41" s="46"/>
      <c r="E41" s="46"/>
      <c r="G41" s="46"/>
      <c r="I41" s="46"/>
      <c r="K41" s="46"/>
      <c r="M41" s="46"/>
    </row>
    <row r="42" spans="1:13" ht="21.75" customHeight="1">
      <c r="A42" s="81"/>
      <c r="C42" s="46"/>
      <c r="E42" s="46"/>
      <c r="G42" s="46"/>
      <c r="I42" s="46"/>
      <c r="K42" s="46"/>
      <c r="M42" s="46"/>
    </row>
    <row r="43" spans="1:13" ht="21.75" customHeight="1">
      <c r="A43" s="81"/>
      <c r="C43" s="46"/>
      <c r="E43" s="46"/>
      <c r="G43" s="46"/>
      <c r="I43" s="46"/>
      <c r="K43" s="46"/>
      <c r="M43" s="46"/>
    </row>
    <row r="44" spans="1:13" ht="21.75" customHeight="1">
      <c r="A44" s="81"/>
      <c r="C44" s="46"/>
      <c r="E44" s="46"/>
      <c r="G44" s="46"/>
      <c r="I44" s="46"/>
      <c r="K44" s="46"/>
      <c r="M44" s="46"/>
    </row>
    <row r="45" spans="1:13" ht="21.75" customHeight="1">
      <c r="A45" s="81"/>
      <c r="C45" s="46"/>
      <c r="E45" s="46"/>
      <c r="G45" s="46"/>
      <c r="I45" s="46"/>
      <c r="K45" s="46"/>
      <c r="M45" s="46"/>
    </row>
    <row r="46" spans="1:13" ht="21.75" customHeight="1">
      <c r="A46" s="81"/>
      <c r="C46" s="46"/>
      <c r="E46" s="46"/>
      <c r="G46" s="46"/>
      <c r="I46" s="46"/>
      <c r="K46" s="46"/>
      <c r="M46" s="46"/>
    </row>
    <row r="47" spans="1:13" ht="21.75" customHeight="1">
      <c r="A47" s="81"/>
      <c r="C47" s="46"/>
      <c r="E47" s="46"/>
      <c r="G47" s="46"/>
      <c r="I47" s="46"/>
      <c r="K47" s="46"/>
      <c r="M47" s="46"/>
    </row>
    <row r="48" spans="1:13" ht="21.75" customHeight="1">
      <c r="A48" s="81"/>
      <c r="C48" s="46"/>
      <c r="E48" s="46"/>
      <c r="G48" s="46"/>
      <c r="I48" s="46"/>
      <c r="K48" s="46"/>
      <c r="M48" s="46"/>
    </row>
    <row r="49" spans="1:13" ht="21.75" customHeight="1">
      <c r="A49" s="81"/>
      <c r="C49" s="46"/>
      <c r="E49" s="46"/>
      <c r="G49" s="46"/>
      <c r="I49" s="46"/>
      <c r="K49" s="46"/>
      <c r="M49" s="46"/>
    </row>
    <row r="50" spans="1:13" ht="21.75" customHeight="1">
      <c r="A50" s="81"/>
      <c r="C50" s="46"/>
      <c r="E50" s="46"/>
      <c r="G50" s="46"/>
      <c r="I50" s="46"/>
      <c r="K50" s="46"/>
      <c r="M50" s="46"/>
    </row>
    <row r="51" spans="1:13" ht="21.75" customHeight="1">
      <c r="A51" s="81"/>
      <c r="C51" s="46"/>
      <c r="E51" s="46"/>
      <c r="G51" s="46"/>
      <c r="I51" s="46"/>
      <c r="K51" s="46"/>
      <c r="M51" s="46"/>
    </row>
    <row r="52" spans="1:13" ht="21.75" customHeight="1">
      <c r="A52" s="81"/>
      <c r="C52" s="46"/>
      <c r="E52" s="46"/>
      <c r="G52" s="46"/>
      <c r="I52" s="46"/>
      <c r="K52" s="46"/>
      <c r="M52" s="46"/>
    </row>
    <row r="53" spans="1:13" ht="21.75" customHeight="1">
      <c r="A53" s="81"/>
      <c r="C53" s="46"/>
      <c r="E53" s="46"/>
      <c r="G53" s="46"/>
      <c r="I53" s="46"/>
      <c r="K53" s="46"/>
      <c r="M53" s="46"/>
    </row>
    <row r="54" spans="1:13" ht="21.75" customHeight="1">
      <c r="A54" s="81"/>
      <c r="C54" s="46"/>
      <c r="E54" s="46"/>
      <c r="G54" s="46"/>
      <c r="I54" s="46"/>
      <c r="K54" s="46"/>
      <c r="M54" s="46"/>
    </row>
    <row r="55" spans="1:13" ht="21.75" customHeight="1">
      <c r="A55" s="81"/>
      <c r="C55" s="46"/>
      <c r="E55" s="46"/>
      <c r="G55" s="46"/>
      <c r="I55" s="46"/>
      <c r="K55" s="46"/>
      <c r="M55" s="46"/>
    </row>
    <row r="56" spans="1:13" ht="21.75" customHeight="1">
      <c r="A56" s="81"/>
      <c r="C56" s="46"/>
      <c r="E56" s="46"/>
      <c r="G56" s="46"/>
      <c r="I56" s="46"/>
      <c r="K56" s="46"/>
      <c r="M56" s="46"/>
    </row>
    <row r="57" spans="1:13" ht="21.75" customHeight="1">
      <c r="A57" s="81"/>
      <c r="C57" s="46"/>
      <c r="E57" s="46"/>
      <c r="G57" s="46"/>
      <c r="I57" s="46"/>
      <c r="K57" s="46"/>
      <c r="M57" s="46"/>
    </row>
    <row r="58" spans="1:13" ht="21.75" customHeight="1">
      <c r="A58" s="81"/>
      <c r="C58" s="46"/>
      <c r="E58" s="46"/>
      <c r="G58" s="46"/>
      <c r="I58" s="46"/>
      <c r="K58" s="46"/>
      <c r="M58" s="46"/>
    </row>
    <row r="59" spans="1:13" ht="21.75" customHeight="1">
      <c r="A59" s="81"/>
      <c r="C59" s="46"/>
      <c r="E59" s="46"/>
      <c r="G59" s="46"/>
      <c r="I59" s="46"/>
      <c r="K59" s="46"/>
      <c r="M59" s="46"/>
    </row>
    <row r="60" spans="1:13" ht="21.75" customHeight="1">
      <c r="A60" s="81"/>
      <c r="C60" s="46"/>
      <c r="E60" s="46"/>
      <c r="G60" s="46"/>
      <c r="I60" s="46"/>
      <c r="K60" s="46"/>
      <c r="M60" s="46"/>
    </row>
    <row r="61" spans="1:13" ht="21.75" customHeight="1">
      <c r="A61" s="81"/>
      <c r="C61" s="46"/>
      <c r="E61" s="46"/>
      <c r="G61" s="46"/>
      <c r="I61" s="46"/>
      <c r="K61" s="46"/>
      <c r="M61" s="46"/>
    </row>
    <row r="62" spans="1:13" ht="21.75" customHeight="1">
      <c r="A62" s="81"/>
      <c r="C62" s="46"/>
      <c r="E62" s="46"/>
      <c r="G62" s="46"/>
      <c r="I62" s="46"/>
      <c r="K62" s="46"/>
      <c r="M62" s="46"/>
    </row>
    <row r="63" spans="1:13" ht="21.75" customHeight="1">
      <c r="A63" s="81"/>
      <c r="C63" s="46"/>
      <c r="E63" s="46"/>
      <c r="G63" s="46"/>
      <c r="I63" s="46"/>
      <c r="K63" s="46"/>
      <c r="M63" s="46"/>
    </row>
    <row r="64" spans="1:13" ht="21.75" customHeight="1">
      <c r="A64" s="81"/>
      <c r="C64" s="46"/>
      <c r="E64" s="46"/>
      <c r="G64" s="46"/>
      <c r="I64" s="46"/>
      <c r="K64" s="46"/>
      <c r="M64" s="46"/>
    </row>
    <row r="65" spans="1:13" ht="21.75" customHeight="1">
      <c r="A65" s="81"/>
      <c r="C65" s="46"/>
      <c r="E65" s="46"/>
      <c r="G65" s="46"/>
      <c r="I65" s="46"/>
      <c r="K65" s="46"/>
      <c r="M65" s="46"/>
    </row>
    <row r="66" spans="1:13" ht="21.75" customHeight="1">
      <c r="A66" s="81"/>
      <c r="C66" s="46"/>
      <c r="E66" s="46"/>
      <c r="G66" s="46"/>
      <c r="I66" s="46"/>
      <c r="K66" s="46"/>
      <c r="M66" s="46"/>
    </row>
    <row r="67" spans="1:13" ht="21.75" customHeight="1">
      <c r="A67" s="81"/>
      <c r="C67" s="46"/>
      <c r="E67" s="46"/>
      <c r="G67" s="46"/>
      <c r="I67" s="46"/>
      <c r="K67" s="46"/>
      <c r="M67" s="46"/>
    </row>
    <row r="68" spans="1:13" ht="21.75" customHeight="1">
      <c r="A68" s="81"/>
      <c r="C68" s="46"/>
      <c r="E68" s="46"/>
      <c r="G68" s="46"/>
      <c r="I68" s="46"/>
      <c r="K68" s="46"/>
      <c r="M68" s="46"/>
    </row>
    <row r="69" spans="1:13" ht="21.75" customHeight="1">
      <c r="A69" s="81"/>
      <c r="C69" s="46"/>
      <c r="E69" s="46"/>
      <c r="G69" s="46"/>
      <c r="I69" s="46"/>
      <c r="K69" s="46"/>
      <c r="M69" s="46"/>
    </row>
    <row r="70" spans="1:13" ht="21.75" customHeight="1">
      <c r="A70" s="81"/>
      <c r="C70" s="46"/>
      <c r="E70" s="46"/>
      <c r="G70" s="46"/>
      <c r="I70" s="46"/>
      <c r="K70" s="46"/>
      <c r="M70" s="46"/>
    </row>
    <row r="71" spans="1:13" ht="21.75" customHeight="1">
      <c r="A71" s="81"/>
      <c r="C71" s="46"/>
      <c r="E71" s="46"/>
      <c r="G71" s="46"/>
      <c r="I71" s="46"/>
      <c r="K71" s="46"/>
      <c r="M71" s="46"/>
    </row>
    <row r="72" spans="1:13" ht="21.75" customHeight="1">
      <c r="A72" s="81"/>
      <c r="C72" s="46"/>
      <c r="E72" s="46"/>
      <c r="G72" s="46"/>
      <c r="I72" s="46"/>
      <c r="K72" s="46"/>
      <c r="M72" s="46"/>
    </row>
    <row r="73" spans="1:13" ht="21.75" customHeight="1">
      <c r="A73" s="81"/>
      <c r="C73" s="46"/>
      <c r="E73" s="46"/>
      <c r="G73" s="46"/>
      <c r="I73" s="46"/>
      <c r="K73" s="46"/>
      <c r="M73" s="46"/>
    </row>
    <row r="74" spans="1:13" ht="21.75" customHeight="1">
      <c r="A74" s="81"/>
      <c r="C74" s="46"/>
      <c r="E74" s="46"/>
      <c r="G74" s="46"/>
      <c r="I74" s="46"/>
      <c r="K74" s="46"/>
      <c r="M74" s="46"/>
    </row>
    <row r="75" spans="1:13" ht="21.75" customHeight="1">
      <c r="A75" s="81"/>
      <c r="C75" s="46"/>
      <c r="E75" s="46"/>
      <c r="G75" s="46"/>
      <c r="I75" s="46"/>
      <c r="K75" s="46"/>
      <c r="M75" s="46"/>
    </row>
    <row r="76" spans="1:13" ht="21.75" customHeight="1">
      <c r="A76" s="81"/>
      <c r="C76" s="46"/>
      <c r="E76" s="46"/>
      <c r="G76" s="46"/>
      <c r="I76" s="46"/>
      <c r="K76" s="46"/>
      <c r="M76" s="46"/>
    </row>
    <row r="77" spans="1:13" ht="21.75" customHeight="1">
      <c r="A77" s="81"/>
      <c r="C77" s="46"/>
      <c r="E77" s="46"/>
      <c r="G77" s="46"/>
      <c r="I77" s="46"/>
      <c r="K77" s="46"/>
      <c r="M77" s="46"/>
    </row>
    <row r="78" spans="1:13" ht="21.75" customHeight="1">
      <c r="A78" s="81"/>
      <c r="C78" s="46"/>
      <c r="E78" s="46"/>
      <c r="G78" s="46"/>
      <c r="I78" s="46"/>
      <c r="K78" s="46"/>
      <c r="M78" s="46"/>
    </row>
    <row r="79" spans="1:13" ht="21.75" customHeight="1">
      <c r="A79" s="81"/>
      <c r="C79" s="46"/>
      <c r="E79" s="46"/>
      <c r="G79" s="46"/>
      <c r="I79" s="46"/>
      <c r="K79" s="46"/>
      <c r="M79" s="46"/>
    </row>
    <row r="80" spans="1:13" ht="21.75" customHeight="1">
      <c r="A80" s="81"/>
      <c r="C80" s="46"/>
      <c r="E80" s="46"/>
      <c r="G80" s="46"/>
      <c r="I80" s="46"/>
      <c r="K80" s="46"/>
      <c r="M80" s="46"/>
    </row>
    <row r="81" spans="1:13" ht="21.75" customHeight="1">
      <c r="A81" s="81"/>
      <c r="C81" s="46"/>
      <c r="E81" s="46"/>
      <c r="G81" s="46"/>
      <c r="I81" s="46"/>
      <c r="K81" s="46"/>
      <c r="M81" s="46"/>
    </row>
    <row r="82" spans="1:13" ht="21.75" customHeight="1">
      <c r="A82" s="81"/>
      <c r="C82" s="46"/>
      <c r="E82" s="46"/>
      <c r="G82" s="46"/>
      <c r="I82" s="46"/>
      <c r="K82" s="46"/>
      <c r="M82" s="46"/>
    </row>
    <row r="83" spans="1:13" ht="21.75" customHeight="1">
      <c r="A83" s="81"/>
      <c r="C83" s="46"/>
      <c r="E83" s="46"/>
      <c r="G83" s="46"/>
      <c r="I83" s="46"/>
      <c r="K83" s="46"/>
      <c r="M83" s="46"/>
    </row>
    <row r="84" spans="1:13" ht="21.75" customHeight="1">
      <c r="A84" s="81"/>
      <c r="C84" s="46"/>
      <c r="E84" s="46"/>
      <c r="G84" s="46"/>
      <c r="I84" s="46"/>
      <c r="K84" s="46"/>
      <c r="M84" s="46"/>
    </row>
    <row r="85" spans="1:13" ht="21.75" customHeight="1">
      <c r="A85" s="81"/>
      <c r="C85" s="46"/>
      <c r="E85" s="46"/>
      <c r="G85" s="46"/>
      <c r="I85" s="46"/>
      <c r="K85" s="46"/>
      <c r="M85" s="46"/>
    </row>
    <row r="86" spans="1:13" ht="21.75" customHeight="1">
      <c r="A86" s="81"/>
      <c r="C86" s="46"/>
      <c r="E86" s="46"/>
      <c r="G86" s="46"/>
      <c r="I86" s="46"/>
      <c r="K86" s="46"/>
      <c r="M86" s="46"/>
    </row>
    <row r="87" spans="1:13" ht="21.75" customHeight="1">
      <c r="A87" s="81"/>
      <c r="C87" s="46"/>
      <c r="E87" s="46"/>
      <c r="G87" s="46"/>
      <c r="I87" s="46"/>
      <c r="K87" s="46"/>
      <c r="M87" s="46"/>
    </row>
    <row r="88" spans="1:13" ht="21.75" customHeight="1">
      <c r="A88" s="81"/>
      <c r="C88" s="46"/>
      <c r="E88" s="46"/>
      <c r="G88" s="46"/>
      <c r="I88" s="46"/>
      <c r="K88" s="46"/>
      <c r="M88" s="46"/>
    </row>
    <row r="89" spans="1:13" ht="21.75" customHeight="1">
      <c r="A89" s="81"/>
      <c r="C89" s="46"/>
      <c r="E89" s="46"/>
      <c r="G89" s="46"/>
      <c r="I89" s="46"/>
      <c r="K89" s="46"/>
      <c r="M89" s="46"/>
    </row>
    <row r="90" spans="1:13" ht="21.75" customHeight="1">
      <c r="A90" s="81"/>
      <c r="C90" s="46"/>
      <c r="E90" s="46"/>
      <c r="G90" s="46"/>
      <c r="I90" s="46"/>
      <c r="K90" s="46"/>
      <c r="M90" s="46"/>
    </row>
    <row r="91" spans="1:13" ht="21.75" customHeight="1">
      <c r="A91" s="81"/>
      <c r="C91" s="46"/>
      <c r="E91" s="46"/>
      <c r="G91" s="46"/>
      <c r="I91" s="46"/>
      <c r="K91" s="46"/>
      <c r="M91" s="46"/>
    </row>
    <row r="92" spans="1:13" ht="21.75" customHeight="1">
      <c r="A92" s="81"/>
      <c r="C92" s="46"/>
      <c r="E92" s="46"/>
      <c r="G92" s="46"/>
      <c r="I92" s="46"/>
      <c r="K92" s="46"/>
      <c r="M92" s="46"/>
    </row>
    <row r="93" spans="1:13" ht="21.75" customHeight="1">
      <c r="A93" s="81"/>
      <c r="C93" s="46"/>
      <c r="E93" s="46"/>
      <c r="G93" s="46"/>
      <c r="I93" s="46"/>
      <c r="K93" s="46"/>
      <c r="M93" s="46"/>
    </row>
    <row r="94" spans="1:13" ht="21.75" customHeight="1">
      <c r="A94" s="81"/>
      <c r="C94" s="46"/>
      <c r="E94" s="46"/>
      <c r="G94" s="46"/>
      <c r="I94" s="46"/>
      <c r="K94" s="46"/>
      <c r="M94" s="46"/>
    </row>
    <row r="95" spans="1:13" ht="21.75" customHeight="1">
      <c r="A95" s="81"/>
      <c r="C95" s="46"/>
      <c r="E95" s="46"/>
      <c r="G95" s="46"/>
      <c r="I95" s="46"/>
      <c r="K95" s="46"/>
      <c r="M95" s="46"/>
    </row>
    <row r="96" spans="1:13" ht="21.75" customHeight="1">
      <c r="A96" s="81"/>
      <c r="C96" s="46"/>
      <c r="E96" s="46"/>
      <c r="G96" s="46"/>
      <c r="I96" s="46"/>
      <c r="K96" s="46"/>
      <c r="M96" s="46"/>
    </row>
    <row r="97" spans="1:13" ht="21.75" customHeight="1">
      <c r="A97" s="81"/>
      <c r="C97" s="46"/>
      <c r="E97" s="46"/>
      <c r="G97" s="46"/>
      <c r="I97" s="46"/>
      <c r="K97" s="46"/>
      <c r="M97" s="46"/>
    </row>
    <row r="98" spans="1:13" ht="21.75" customHeight="1">
      <c r="A98" s="81"/>
      <c r="C98" s="46"/>
      <c r="E98" s="46"/>
      <c r="G98" s="46"/>
      <c r="I98" s="46"/>
      <c r="K98" s="46"/>
      <c r="M98" s="46"/>
    </row>
    <row r="99" spans="1:13" ht="21.75" customHeight="1">
      <c r="A99" s="81"/>
      <c r="C99" s="46"/>
      <c r="E99" s="46"/>
      <c r="G99" s="46"/>
      <c r="I99" s="46"/>
      <c r="K99" s="46"/>
      <c r="M99" s="46"/>
    </row>
    <row r="100" spans="1:13" ht="21.75" customHeight="1">
      <c r="A100" s="81"/>
      <c r="C100" s="46"/>
      <c r="E100" s="46"/>
      <c r="G100" s="46"/>
      <c r="I100" s="46"/>
      <c r="K100" s="46"/>
      <c r="M100" s="46"/>
    </row>
    <row r="101" spans="1:13" ht="21.75" customHeight="1">
      <c r="A101" s="81"/>
      <c r="C101" s="46"/>
      <c r="E101" s="46"/>
      <c r="G101" s="46"/>
      <c r="I101" s="46"/>
      <c r="K101" s="46"/>
      <c r="M101" s="46"/>
    </row>
    <row r="102" spans="1:13" ht="21.75" customHeight="1">
      <c r="A102" s="81"/>
      <c r="C102" s="46"/>
      <c r="E102" s="46"/>
      <c r="G102" s="46"/>
      <c r="I102" s="46"/>
      <c r="K102" s="46"/>
      <c r="M102" s="46"/>
    </row>
    <row r="103" spans="1:13" ht="21.75" customHeight="1">
      <c r="A103" s="81"/>
      <c r="C103" s="46"/>
      <c r="E103" s="46"/>
      <c r="G103" s="46"/>
      <c r="I103" s="46"/>
      <c r="K103" s="46"/>
      <c r="M103" s="46"/>
    </row>
    <row r="104" spans="1:13" ht="21.75" customHeight="1">
      <c r="A104" s="81"/>
      <c r="C104" s="46"/>
      <c r="E104" s="46"/>
      <c r="G104" s="46"/>
      <c r="I104" s="46"/>
      <c r="K104" s="46"/>
      <c r="M104" s="46"/>
    </row>
    <row r="105" spans="1:13" ht="21.75" customHeight="1">
      <c r="A105" s="81"/>
      <c r="C105" s="46"/>
      <c r="E105" s="46"/>
      <c r="G105" s="46"/>
      <c r="I105" s="46"/>
      <c r="K105" s="46"/>
      <c r="M105" s="46"/>
    </row>
    <row r="106" spans="1:13" ht="21.75" customHeight="1">
      <c r="A106" s="81"/>
      <c r="C106" s="46"/>
      <c r="E106" s="46"/>
      <c r="G106" s="46"/>
      <c r="I106" s="46"/>
      <c r="K106" s="46"/>
      <c r="M106" s="46"/>
    </row>
    <row r="107" spans="1:13" ht="21.75" customHeight="1">
      <c r="A107" s="81"/>
      <c r="C107" s="46"/>
      <c r="E107" s="46"/>
      <c r="G107" s="46"/>
      <c r="I107" s="46"/>
      <c r="K107" s="46"/>
      <c r="M107" s="46"/>
    </row>
    <row r="108" spans="1:13" ht="21.75" customHeight="1">
      <c r="A108" s="81"/>
      <c r="C108" s="46"/>
      <c r="E108" s="46"/>
      <c r="G108" s="46"/>
      <c r="I108" s="46"/>
      <c r="K108" s="46"/>
      <c r="M108" s="46"/>
    </row>
    <row r="109" spans="1:13" ht="21.75" customHeight="1">
      <c r="A109" s="81"/>
      <c r="C109" s="46"/>
      <c r="E109" s="46"/>
      <c r="G109" s="46"/>
      <c r="I109" s="46"/>
      <c r="K109" s="46"/>
      <c r="M109" s="46"/>
    </row>
    <row r="110" spans="1:13" ht="21.75" customHeight="1">
      <c r="A110" s="81"/>
      <c r="C110" s="46"/>
      <c r="E110" s="46"/>
      <c r="G110" s="46"/>
      <c r="I110" s="46"/>
      <c r="K110" s="46"/>
      <c r="M110" s="46"/>
    </row>
    <row r="111" spans="1:13" ht="21.75" customHeight="1">
      <c r="A111" s="81"/>
      <c r="C111" s="46"/>
      <c r="E111" s="46"/>
      <c r="G111" s="46"/>
      <c r="I111" s="46"/>
      <c r="K111" s="46"/>
      <c r="M111" s="46"/>
    </row>
    <row r="112" spans="1:13" ht="21.75" customHeight="1">
      <c r="A112" s="81"/>
      <c r="C112" s="46"/>
      <c r="E112" s="46"/>
      <c r="G112" s="46"/>
      <c r="I112" s="46"/>
      <c r="K112" s="46"/>
      <c r="M112" s="46"/>
    </row>
    <row r="113" spans="1:13" ht="21.75" customHeight="1">
      <c r="A113" s="81"/>
      <c r="C113" s="46"/>
      <c r="E113" s="46"/>
      <c r="G113" s="46"/>
      <c r="I113" s="46"/>
      <c r="K113" s="46"/>
      <c r="M113" s="46"/>
    </row>
    <row r="114" spans="1:13" ht="21.75" customHeight="1">
      <c r="A114" s="81"/>
      <c r="C114" s="46"/>
      <c r="E114" s="46"/>
      <c r="G114" s="46"/>
      <c r="I114" s="46"/>
      <c r="K114" s="46"/>
      <c r="M114" s="46"/>
    </row>
    <row r="115" spans="1:13" ht="21.75" customHeight="1">
      <c r="A115" s="81"/>
      <c r="C115" s="46"/>
      <c r="E115" s="46"/>
      <c r="G115" s="46"/>
      <c r="I115" s="46"/>
      <c r="K115" s="46"/>
      <c r="M115" s="46"/>
    </row>
    <row r="116" spans="1:13" ht="21.75" customHeight="1">
      <c r="A116" s="81"/>
      <c r="C116" s="46"/>
      <c r="E116" s="46"/>
      <c r="G116" s="46"/>
      <c r="I116" s="46"/>
      <c r="K116" s="46"/>
      <c r="M116" s="46"/>
    </row>
    <row r="117" spans="1:13" ht="21.75" customHeight="1">
      <c r="A117" s="81"/>
      <c r="C117" s="46"/>
      <c r="E117" s="46"/>
      <c r="G117" s="46"/>
      <c r="I117" s="46"/>
      <c r="K117" s="46"/>
      <c r="M117" s="46"/>
    </row>
    <row r="118" spans="1:13" ht="21.75" customHeight="1">
      <c r="A118" s="81"/>
      <c r="C118" s="46"/>
      <c r="E118" s="46"/>
      <c r="G118" s="46"/>
      <c r="I118" s="46"/>
      <c r="K118" s="46"/>
      <c r="M118" s="46"/>
    </row>
    <row r="119" spans="1:13" ht="21.75" customHeight="1">
      <c r="A119" s="81"/>
      <c r="C119" s="46"/>
      <c r="E119" s="46"/>
      <c r="G119" s="46"/>
      <c r="I119" s="46"/>
      <c r="K119" s="46"/>
      <c r="M119" s="46"/>
    </row>
    <row r="120" spans="1:13" ht="21.75" customHeight="1">
      <c r="A120" s="81"/>
      <c r="C120" s="46"/>
      <c r="E120" s="46"/>
      <c r="G120" s="46"/>
      <c r="I120" s="46"/>
      <c r="K120" s="46"/>
      <c r="M120" s="46"/>
    </row>
    <row r="121" spans="1:13" ht="21.75" customHeight="1">
      <c r="A121" s="81"/>
      <c r="C121" s="46"/>
      <c r="E121" s="46"/>
      <c r="G121" s="46"/>
      <c r="I121" s="46"/>
      <c r="K121" s="46"/>
      <c r="M121" s="46"/>
    </row>
    <row r="122" spans="1:13" ht="21.75" customHeight="1">
      <c r="A122" s="81"/>
      <c r="C122" s="46"/>
      <c r="E122" s="46"/>
      <c r="G122" s="46"/>
      <c r="I122" s="46"/>
      <c r="K122" s="46"/>
      <c r="M122" s="46"/>
    </row>
    <row r="123" spans="1:13" ht="21.75" customHeight="1">
      <c r="A123" s="81"/>
      <c r="C123" s="46"/>
      <c r="E123" s="46"/>
      <c r="G123" s="46"/>
      <c r="I123" s="46"/>
      <c r="K123" s="46"/>
      <c r="M123" s="46"/>
    </row>
    <row r="124" spans="1:13" ht="21.75" customHeight="1">
      <c r="A124" s="81"/>
      <c r="C124" s="46"/>
      <c r="E124" s="46"/>
      <c r="G124" s="46"/>
      <c r="I124" s="46"/>
      <c r="K124" s="46"/>
      <c r="M124" s="46"/>
    </row>
    <row r="125" spans="1:13" ht="21.75" customHeight="1">
      <c r="A125" s="81"/>
      <c r="C125" s="46"/>
      <c r="E125" s="46"/>
      <c r="G125" s="46"/>
      <c r="I125" s="46"/>
      <c r="K125" s="46"/>
      <c r="M125" s="46"/>
    </row>
    <row r="126" spans="1:13" ht="21.75" customHeight="1">
      <c r="A126" s="81"/>
      <c r="C126" s="46"/>
      <c r="E126" s="46"/>
      <c r="G126" s="46"/>
      <c r="I126" s="46"/>
      <c r="K126" s="46"/>
      <c r="M126" s="46"/>
    </row>
    <row r="127" spans="1:13" ht="21.75" customHeight="1">
      <c r="A127" s="81"/>
      <c r="C127" s="46"/>
      <c r="E127" s="46"/>
      <c r="G127" s="46"/>
      <c r="I127" s="46"/>
      <c r="K127" s="46"/>
      <c r="M127" s="46"/>
    </row>
    <row r="128" spans="1:13" ht="21.75" customHeight="1">
      <c r="A128" s="81"/>
      <c r="C128" s="46"/>
      <c r="E128" s="46"/>
      <c r="G128" s="46"/>
      <c r="I128" s="46"/>
      <c r="K128" s="46"/>
      <c r="M128" s="46"/>
    </row>
    <row r="129" spans="1:13" ht="21.75" customHeight="1">
      <c r="A129" s="81"/>
      <c r="C129" s="46"/>
      <c r="E129" s="46"/>
      <c r="G129" s="46"/>
      <c r="I129" s="46"/>
      <c r="K129" s="46"/>
      <c r="M129" s="46"/>
    </row>
    <row r="130" spans="1:13" ht="21.75" customHeight="1">
      <c r="A130" s="81"/>
      <c r="C130" s="46"/>
      <c r="E130" s="46"/>
      <c r="G130" s="46"/>
      <c r="I130" s="46"/>
      <c r="K130" s="46"/>
      <c r="M130" s="46"/>
    </row>
    <row r="131" spans="1:13" ht="21.75" customHeight="1">
      <c r="A131" s="81"/>
      <c r="C131" s="46"/>
      <c r="E131" s="46"/>
      <c r="G131" s="46"/>
      <c r="I131" s="46"/>
      <c r="K131" s="46"/>
      <c r="M131" s="46"/>
    </row>
    <row r="132" spans="1:13" ht="21.75" customHeight="1">
      <c r="A132" s="81"/>
      <c r="C132" s="46"/>
      <c r="E132" s="46"/>
      <c r="G132" s="46"/>
      <c r="I132" s="46"/>
      <c r="K132" s="46"/>
      <c r="M132" s="46"/>
    </row>
    <row r="133" spans="1:13" ht="21.75" customHeight="1">
      <c r="A133" s="81"/>
      <c r="C133" s="46"/>
      <c r="E133" s="46"/>
      <c r="G133" s="46"/>
      <c r="I133" s="46"/>
      <c r="K133" s="46"/>
      <c r="M133" s="46"/>
    </row>
    <row r="134" spans="1:13" ht="21.75" customHeight="1">
      <c r="A134" s="81"/>
      <c r="C134" s="46"/>
      <c r="E134" s="46"/>
      <c r="G134" s="46"/>
      <c r="I134" s="46"/>
      <c r="K134" s="46"/>
      <c r="M134" s="46"/>
    </row>
    <row r="135" spans="1:13" ht="21.75" customHeight="1">
      <c r="A135" s="81"/>
      <c r="C135" s="46"/>
      <c r="E135" s="46"/>
      <c r="G135" s="46"/>
      <c r="I135" s="46"/>
      <c r="K135" s="46"/>
      <c r="M135" s="46"/>
    </row>
    <row r="136" spans="1:13" ht="21.75" customHeight="1">
      <c r="A136" s="81"/>
      <c r="C136" s="46"/>
      <c r="E136" s="46"/>
      <c r="G136" s="46"/>
      <c r="I136" s="46"/>
      <c r="K136" s="46"/>
      <c r="M136" s="46"/>
    </row>
    <row r="137" spans="1:13" ht="21.75" customHeight="1">
      <c r="A137" s="81"/>
      <c r="C137" s="46"/>
      <c r="E137" s="46"/>
      <c r="G137" s="46"/>
      <c r="I137" s="46"/>
      <c r="K137" s="46"/>
      <c r="M137" s="46"/>
    </row>
    <row r="138" spans="1:13" ht="21.75" customHeight="1">
      <c r="A138" s="81"/>
      <c r="C138" s="46"/>
      <c r="E138" s="46"/>
      <c r="G138" s="46"/>
      <c r="I138" s="46"/>
      <c r="K138" s="46"/>
      <c r="M138" s="46"/>
    </row>
    <row r="139" spans="1:13" ht="21.75" customHeight="1">
      <c r="A139" s="81"/>
      <c r="C139" s="46"/>
      <c r="E139" s="46"/>
      <c r="G139" s="46"/>
      <c r="I139" s="46"/>
      <c r="K139" s="46"/>
      <c r="M139" s="46"/>
    </row>
    <row r="140" spans="1:13" ht="21.75" customHeight="1">
      <c r="A140" s="81"/>
      <c r="C140" s="46"/>
      <c r="E140" s="46"/>
      <c r="G140" s="46"/>
      <c r="I140" s="46"/>
      <c r="K140" s="46"/>
      <c r="M140" s="46"/>
    </row>
    <row r="141" spans="1:13" ht="21.75" customHeight="1">
      <c r="A141" s="81"/>
      <c r="C141" s="46"/>
      <c r="E141" s="46"/>
      <c r="G141" s="46"/>
      <c r="I141" s="46"/>
      <c r="K141" s="46"/>
      <c r="M141" s="46"/>
    </row>
    <row r="142" spans="1:13" ht="21.75" customHeight="1">
      <c r="A142" s="81"/>
      <c r="C142" s="46"/>
      <c r="E142" s="46"/>
      <c r="G142" s="46"/>
      <c r="I142" s="46"/>
      <c r="K142" s="46"/>
      <c r="M142" s="46"/>
    </row>
    <row r="143" spans="1:13" ht="21.75" customHeight="1">
      <c r="A143" s="81"/>
      <c r="C143" s="46"/>
      <c r="E143" s="46"/>
      <c r="G143" s="46"/>
      <c r="I143" s="46"/>
      <c r="K143" s="46"/>
      <c r="M143" s="46"/>
    </row>
    <row r="144" spans="1:13" ht="21.75" customHeight="1">
      <c r="A144" s="81"/>
      <c r="C144" s="46"/>
      <c r="E144" s="46"/>
      <c r="G144" s="46"/>
      <c r="I144" s="46"/>
      <c r="K144" s="46"/>
      <c r="M144" s="46"/>
    </row>
    <row r="145" spans="1:13" ht="21.75" customHeight="1">
      <c r="A145" s="81"/>
      <c r="C145" s="46"/>
      <c r="E145" s="46"/>
      <c r="G145" s="46"/>
      <c r="I145" s="46"/>
      <c r="K145" s="46"/>
      <c r="M145" s="46"/>
    </row>
    <row r="146" spans="1:13" ht="21.75" customHeight="1">
      <c r="A146" s="81"/>
      <c r="C146" s="46"/>
      <c r="E146" s="46"/>
      <c r="G146" s="46"/>
      <c r="I146" s="46"/>
      <c r="K146" s="46"/>
      <c r="M146" s="46"/>
    </row>
    <row r="147" spans="1:13" ht="21.75" customHeight="1">
      <c r="A147" s="81"/>
      <c r="C147" s="46"/>
      <c r="E147" s="46"/>
      <c r="G147" s="46"/>
      <c r="I147" s="46"/>
      <c r="K147" s="46"/>
      <c r="M147" s="46"/>
    </row>
    <row r="148" spans="1:13" ht="21.75" customHeight="1">
      <c r="A148" s="81"/>
      <c r="C148" s="46"/>
      <c r="E148" s="46"/>
      <c r="G148" s="46"/>
      <c r="I148" s="46"/>
      <c r="K148" s="46"/>
      <c r="M148" s="46"/>
    </row>
    <row r="149" spans="1:13" ht="21.75" customHeight="1">
      <c r="A149" s="81"/>
      <c r="C149" s="46"/>
      <c r="E149" s="46"/>
      <c r="G149" s="46"/>
      <c r="I149" s="46"/>
      <c r="K149" s="46"/>
      <c r="M149" s="46"/>
    </row>
    <row r="150" spans="1:13" ht="21.75" customHeight="1">
      <c r="A150" s="81"/>
      <c r="C150" s="46"/>
      <c r="E150" s="46"/>
      <c r="G150" s="46"/>
      <c r="I150" s="46"/>
      <c r="K150" s="46"/>
      <c r="M150" s="46"/>
    </row>
    <row r="151" spans="1:13" ht="21.75" customHeight="1">
      <c r="A151" s="81"/>
      <c r="C151" s="46"/>
      <c r="E151" s="46"/>
      <c r="G151" s="46"/>
      <c r="I151" s="46"/>
      <c r="K151" s="46"/>
      <c r="M151" s="46"/>
    </row>
    <row r="152" spans="1:13" ht="21.75" customHeight="1">
      <c r="A152" s="81"/>
      <c r="C152" s="46"/>
      <c r="E152" s="46"/>
      <c r="G152" s="46"/>
      <c r="I152" s="46"/>
      <c r="K152" s="46"/>
      <c r="M152" s="46"/>
    </row>
    <row r="153" spans="1:13" ht="21.75" customHeight="1">
      <c r="A153" s="81"/>
      <c r="C153" s="46"/>
      <c r="E153" s="46"/>
      <c r="G153" s="46"/>
      <c r="I153" s="46"/>
      <c r="K153" s="46"/>
      <c r="M153" s="46"/>
    </row>
    <row r="154" spans="1:13" ht="21.75" customHeight="1">
      <c r="A154" s="81"/>
      <c r="C154" s="46"/>
      <c r="E154" s="46"/>
      <c r="G154" s="46"/>
      <c r="I154" s="46"/>
      <c r="K154" s="46"/>
      <c r="M154" s="46"/>
    </row>
    <row r="155" spans="1:13" ht="21.75" customHeight="1">
      <c r="A155" s="81"/>
      <c r="C155" s="46"/>
      <c r="E155" s="46"/>
      <c r="G155" s="46"/>
      <c r="I155" s="46"/>
      <c r="K155" s="46"/>
      <c r="M155" s="46"/>
    </row>
    <row r="156" spans="1:13" ht="21.75" customHeight="1">
      <c r="A156" s="81"/>
      <c r="C156" s="46"/>
      <c r="E156" s="46"/>
      <c r="G156" s="46"/>
      <c r="I156" s="46"/>
      <c r="K156" s="46"/>
      <c r="M156" s="46"/>
    </row>
    <row r="157" spans="1:13" ht="21.75" customHeight="1">
      <c r="A157" s="81"/>
      <c r="C157" s="46"/>
      <c r="E157" s="46"/>
      <c r="G157" s="46"/>
      <c r="I157" s="46"/>
      <c r="K157" s="46"/>
      <c r="M157" s="46"/>
    </row>
    <row r="158" spans="1:13" ht="21.75" customHeight="1">
      <c r="A158" s="81"/>
      <c r="C158" s="46"/>
      <c r="E158" s="46"/>
      <c r="G158" s="46"/>
      <c r="I158" s="46"/>
      <c r="K158" s="46"/>
      <c r="M158" s="46"/>
    </row>
    <row r="159" spans="1:13" ht="21.75" customHeight="1">
      <c r="A159" s="81"/>
      <c r="C159" s="46"/>
      <c r="E159" s="46"/>
      <c r="G159" s="46"/>
      <c r="I159" s="46"/>
      <c r="K159" s="46"/>
      <c r="M159" s="46"/>
    </row>
    <row r="160" spans="1:13" ht="21.75" customHeight="1">
      <c r="A160" s="81"/>
      <c r="C160" s="46"/>
      <c r="E160" s="46"/>
      <c r="G160" s="46"/>
      <c r="I160" s="46"/>
      <c r="K160" s="46"/>
      <c r="M160" s="46"/>
    </row>
    <row r="161" spans="1:13" ht="21.75" customHeight="1">
      <c r="A161" s="81"/>
      <c r="C161" s="46"/>
      <c r="E161" s="46"/>
      <c r="G161" s="46"/>
      <c r="I161" s="46"/>
      <c r="K161" s="46"/>
      <c r="M161" s="46"/>
    </row>
    <row r="162" spans="1:13" ht="21.75" customHeight="1">
      <c r="A162" s="81"/>
      <c r="C162" s="46"/>
      <c r="E162" s="46"/>
      <c r="G162" s="46"/>
      <c r="I162" s="46"/>
      <c r="K162" s="46"/>
      <c r="M162" s="46"/>
    </row>
    <row r="163" spans="1:13" ht="21.75" customHeight="1">
      <c r="A163" s="81"/>
      <c r="C163" s="46"/>
      <c r="E163" s="46"/>
      <c r="G163" s="46"/>
      <c r="I163" s="46"/>
      <c r="K163" s="46"/>
      <c r="M163" s="46"/>
    </row>
    <row r="164" spans="1:13" ht="21.75" customHeight="1">
      <c r="A164" s="81"/>
      <c r="C164" s="46"/>
      <c r="E164" s="46"/>
      <c r="G164" s="46"/>
      <c r="I164" s="46"/>
      <c r="K164" s="46"/>
      <c r="M164" s="46"/>
    </row>
    <row r="165" spans="1:13" ht="21.75" customHeight="1">
      <c r="A165" s="81"/>
      <c r="C165" s="46"/>
      <c r="E165" s="46"/>
      <c r="G165" s="46"/>
      <c r="I165" s="46"/>
      <c r="K165" s="46"/>
      <c r="M165" s="46"/>
    </row>
    <row r="166" spans="1:13" ht="21.75" customHeight="1">
      <c r="A166" s="81"/>
      <c r="C166" s="46"/>
      <c r="E166" s="46"/>
      <c r="G166" s="46"/>
      <c r="I166" s="46"/>
      <c r="K166" s="46"/>
      <c r="M166" s="46"/>
    </row>
    <row r="167" spans="1:13" ht="21.75" customHeight="1">
      <c r="A167" s="81"/>
      <c r="C167" s="46"/>
      <c r="E167" s="46"/>
      <c r="G167" s="46"/>
      <c r="I167" s="46"/>
      <c r="K167" s="46"/>
      <c r="M167" s="46"/>
    </row>
    <row r="168" spans="1:13" ht="21.75" customHeight="1">
      <c r="A168" s="81"/>
      <c r="C168" s="46"/>
      <c r="E168" s="46"/>
      <c r="G168" s="46"/>
      <c r="I168" s="46"/>
      <c r="K168" s="46"/>
      <c r="M168" s="46"/>
    </row>
    <row r="169" spans="1:13" ht="21.75" customHeight="1">
      <c r="A169" s="81"/>
      <c r="C169" s="46"/>
      <c r="E169" s="46"/>
      <c r="G169" s="46"/>
      <c r="I169" s="46"/>
      <c r="K169" s="46"/>
      <c r="M169" s="46"/>
    </row>
    <row r="170" spans="1:13" ht="21.75" customHeight="1">
      <c r="A170" s="81"/>
      <c r="C170" s="46"/>
      <c r="E170" s="46"/>
      <c r="G170" s="46"/>
      <c r="I170" s="46"/>
      <c r="K170" s="46"/>
      <c r="M170" s="46"/>
    </row>
    <row r="171" spans="1:13" ht="21.75" customHeight="1">
      <c r="A171" s="81"/>
      <c r="C171" s="46"/>
      <c r="E171" s="46"/>
      <c r="G171" s="46"/>
      <c r="I171" s="46"/>
      <c r="K171" s="46"/>
      <c r="M171" s="46"/>
    </row>
    <row r="172" spans="1:13" ht="21.75" customHeight="1">
      <c r="A172" s="81"/>
      <c r="C172" s="46"/>
      <c r="E172" s="46"/>
      <c r="G172" s="46"/>
      <c r="I172" s="46"/>
      <c r="K172" s="46"/>
      <c r="M172" s="46"/>
    </row>
    <row r="173" spans="1:13" ht="21.75" customHeight="1">
      <c r="A173" s="81"/>
      <c r="C173" s="46"/>
      <c r="E173" s="46"/>
      <c r="G173" s="46"/>
      <c r="I173" s="46"/>
      <c r="K173" s="46"/>
      <c r="M173" s="46"/>
    </row>
    <row r="174" spans="1:13" ht="21.75" customHeight="1">
      <c r="A174" s="81"/>
      <c r="C174" s="46"/>
      <c r="E174" s="46"/>
      <c r="G174" s="46"/>
      <c r="I174" s="46"/>
      <c r="K174" s="46"/>
      <c r="M174" s="46"/>
    </row>
    <row r="175" spans="1:13" ht="21.75" customHeight="1">
      <c r="A175" s="81"/>
      <c r="C175" s="46"/>
      <c r="E175" s="46"/>
      <c r="G175" s="46"/>
      <c r="I175" s="46"/>
      <c r="K175" s="46"/>
      <c r="M175" s="46"/>
    </row>
    <row r="176" spans="1:13" ht="21.75" customHeight="1">
      <c r="A176" s="81"/>
      <c r="C176" s="46"/>
      <c r="E176" s="46"/>
      <c r="G176" s="46"/>
      <c r="I176" s="46"/>
      <c r="K176" s="46"/>
      <c r="M176" s="46"/>
    </row>
    <row r="177" spans="1:13" ht="21.75" customHeight="1">
      <c r="A177" s="81"/>
      <c r="C177" s="46"/>
      <c r="E177" s="46"/>
      <c r="G177" s="46"/>
      <c r="I177" s="46"/>
      <c r="K177" s="46"/>
      <c r="M177" s="46"/>
    </row>
    <row r="178" spans="1:13" ht="21.75" customHeight="1">
      <c r="A178" s="81"/>
      <c r="C178" s="46"/>
      <c r="E178" s="46"/>
      <c r="G178" s="46"/>
      <c r="I178" s="46"/>
      <c r="K178" s="46"/>
      <c r="M178" s="46"/>
    </row>
    <row r="179" spans="1:13" ht="21.75" customHeight="1">
      <c r="A179" s="81"/>
      <c r="C179" s="46"/>
      <c r="E179" s="46"/>
      <c r="G179" s="46"/>
      <c r="I179" s="46"/>
      <c r="K179" s="46"/>
      <c r="M179" s="46"/>
    </row>
    <row r="180" spans="1:13" ht="21.75" customHeight="1">
      <c r="A180" s="81"/>
      <c r="C180" s="46"/>
      <c r="E180" s="46"/>
      <c r="G180" s="46"/>
      <c r="I180" s="46"/>
      <c r="K180" s="46"/>
      <c r="M180" s="46"/>
    </row>
    <row r="181" spans="1:13" ht="21.75" customHeight="1">
      <c r="A181" s="81"/>
      <c r="C181" s="46"/>
      <c r="E181" s="46"/>
      <c r="G181" s="46"/>
      <c r="I181" s="46"/>
      <c r="K181" s="46"/>
      <c r="M181" s="46"/>
    </row>
    <row r="182" spans="1:13" ht="21.75" customHeight="1">
      <c r="A182" s="81"/>
      <c r="C182" s="46"/>
      <c r="E182" s="46"/>
      <c r="G182" s="46"/>
      <c r="I182" s="46"/>
      <c r="K182" s="46"/>
      <c r="M182" s="46"/>
    </row>
    <row r="183" spans="1:13" ht="21.75" customHeight="1">
      <c r="A183" s="81"/>
      <c r="C183" s="46"/>
      <c r="E183" s="46"/>
      <c r="G183" s="46"/>
      <c r="I183" s="46"/>
      <c r="K183" s="46"/>
      <c r="M183" s="46"/>
    </row>
    <row r="184" spans="1:13" ht="21.75" customHeight="1">
      <c r="A184" s="81"/>
      <c r="C184" s="46"/>
      <c r="E184" s="46"/>
      <c r="G184" s="46"/>
      <c r="I184" s="46"/>
      <c r="K184" s="46"/>
      <c r="M184" s="46"/>
    </row>
    <row r="185" spans="1:13" ht="21.75" customHeight="1">
      <c r="A185" s="81"/>
      <c r="C185" s="46"/>
      <c r="E185" s="46"/>
      <c r="G185" s="46"/>
      <c r="I185" s="46"/>
      <c r="K185" s="46"/>
      <c r="M185" s="46"/>
    </row>
    <row r="186" spans="1:13" ht="21.75" customHeight="1">
      <c r="A186" s="81"/>
      <c r="C186" s="46"/>
      <c r="E186" s="46"/>
      <c r="G186" s="46"/>
      <c r="I186" s="46"/>
      <c r="K186" s="46"/>
      <c r="M186" s="46"/>
    </row>
    <row r="187" spans="1:13" ht="21.75" customHeight="1">
      <c r="A187" s="81"/>
      <c r="C187" s="46"/>
      <c r="E187" s="46"/>
      <c r="G187" s="46"/>
      <c r="I187" s="46"/>
      <c r="K187" s="46"/>
      <c r="M187" s="46"/>
    </row>
    <row r="188" spans="1:13" ht="21.75" customHeight="1">
      <c r="A188" s="81"/>
      <c r="C188" s="46"/>
      <c r="E188" s="46"/>
      <c r="G188" s="46"/>
      <c r="I188" s="46"/>
      <c r="K188" s="46"/>
      <c r="M188" s="46"/>
    </row>
    <row r="189" spans="1:13" ht="21.75" customHeight="1">
      <c r="A189" s="81"/>
      <c r="C189" s="46"/>
      <c r="E189" s="46"/>
      <c r="G189" s="46"/>
      <c r="I189" s="46"/>
      <c r="K189" s="46"/>
      <c r="M189" s="46"/>
    </row>
    <row r="190" spans="1:13" ht="21.75" customHeight="1">
      <c r="A190" s="81"/>
      <c r="C190" s="46"/>
      <c r="E190" s="46"/>
      <c r="G190" s="46"/>
      <c r="I190" s="46"/>
      <c r="K190" s="46"/>
      <c r="M190" s="46"/>
    </row>
    <row r="191" spans="1:13" ht="21.75" customHeight="1">
      <c r="A191" s="81"/>
      <c r="C191" s="46"/>
      <c r="E191" s="46"/>
      <c r="G191" s="46"/>
      <c r="I191" s="46"/>
      <c r="K191" s="46"/>
      <c r="M191" s="46"/>
    </row>
    <row r="192" spans="1:13" ht="21.75" customHeight="1">
      <c r="A192" s="81"/>
      <c r="C192" s="46"/>
      <c r="E192" s="46"/>
      <c r="G192" s="46"/>
      <c r="I192" s="46"/>
      <c r="K192" s="46"/>
      <c r="M192" s="46"/>
    </row>
    <row r="193" spans="1:13" ht="21.75" customHeight="1">
      <c r="A193" s="81"/>
      <c r="C193" s="46"/>
      <c r="E193" s="46"/>
      <c r="G193" s="46"/>
      <c r="I193" s="46"/>
      <c r="K193" s="46"/>
      <c r="M193" s="46"/>
    </row>
    <row r="194" spans="1:13" ht="21.75" customHeight="1">
      <c r="A194" s="81"/>
      <c r="C194" s="46"/>
      <c r="E194" s="46"/>
      <c r="G194" s="46"/>
      <c r="I194" s="46"/>
      <c r="K194" s="46"/>
      <c r="M194" s="46"/>
    </row>
    <row r="195" spans="1:13" ht="21.75" customHeight="1">
      <c r="A195" s="81"/>
      <c r="C195" s="46"/>
      <c r="E195" s="46"/>
      <c r="G195" s="46"/>
      <c r="I195" s="46"/>
      <c r="K195" s="46"/>
      <c r="M195" s="46"/>
    </row>
    <row r="196" spans="1:13" ht="21.75" customHeight="1">
      <c r="A196" s="81"/>
      <c r="C196" s="46"/>
      <c r="E196" s="46"/>
      <c r="G196" s="46"/>
      <c r="I196" s="46"/>
      <c r="K196" s="46"/>
      <c r="M196" s="46"/>
    </row>
    <row r="197" spans="1:13" ht="21.75" customHeight="1">
      <c r="A197" s="81"/>
      <c r="C197" s="46"/>
      <c r="E197" s="46"/>
      <c r="G197" s="46"/>
      <c r="I197" s="46"/>
      <c r="K197" s="46"/>
      <c r="M197" s="46"/>
    </row>
    <row r="198" spans="1:13" ht="21.75" customHeight="1">
      <c r="A198" s="81"/>
      <c r="C198" s="46"/>
      <c r="E198" s="46"/>
      <c r="G198" s="46"/>
      <c r="I198" s="46"/>
      <c r="K198" s="46"/>
      <c r="M198" s="46"/>
    </row>
    <row r="199" spans="1:13" ht="21.75" customHeight="1">
      <c r="A199" s="81"/>
      <c r="C199" s="46"/>
      <c r="E199" s="46"/>
      <c r="G199" s="46"/>
      <c r="I199" s="46"/>
      <c r="K199" s="46"/>
      <c r="M199" s="46"/>
    </row>
    <row r="200" spans="1:13" ht="21.75" customHeight="1">
      <c r="A200" s="81"/>
      <c r="C200" s="46"/>
      <c r="E200" s="46"/>
      <c r="G200" s="46"/>
      <c r="I200" s="46"/>
      <c r="K200" s="46"/>
      <c r="M200" s="46"/>
    </row>
    <row r="201" spans="1:13" ht="21.75" customHeight="1">
      <c r="A201" s="81"/>
      <c r="C201" s="46"/>
      <c r="E201" s="46"/>
      <c r="G201" s="46"/>
      <c r="I201" s="46"/>
      <c r="K201" s="46"/>
      <c r="M201" s="46"/>
    </row>
    <row r="202" spans="1:13" ht="21.75" customHeight="1">
      <c r="A202" s="81"/>
      <c r="C202" s="46"/>
      <c r="E202" s="46"/>
      <c r="G202" s="46"/>
      <c r="I202" s="46"/>
      <c r="K202" s="46"/>
      <c r="M202" s="46"/>
    </row>
    <row r="203" spans="1:13" ht="21.75" customHeight="1">
      <c r="A203" s="81"/>
      <c r="C203" s="46"/>
      <c r="E203" s="46"/>
      <c r="G203" s="46"/>
      <c r="I203" s="46"/>
      <c r="K203" s="46"/>
      <c r="M203" s="46"/>
    </row>
    <row r="204" spans="1:13" ht="21.75" customHeight="1">
      <c r="A204" s="81"/>
      <c r="C204" s="46"/>
      <c r="E204" s="46"/>
      <c r="G204" s="46"/>
      <c r="I204" s="46"/>
      <c r="K204" s="46"/>
      <c r="M204" s="46"/>
    </row>
    <row r="205" spans="1:13" ht="21.75" customHeight="1">
      <c r="A205" s="81"/>
      <c r="C205" s="46"/>
      <c r="E205" s="46"/>
      <c r="G205" s="46"/>
      <c r="I205" s="46"/>
      <c r="K205" s="46"/>
      <c r="M205" s="46"/>
    </row>
    <row r="206" spans="1:13" ht="21.75" customHeight="1">
      <c r="A206" s="81"/>
      <c r="C206" s="46"/>
      <c r="E206" s="46"/>
      <c r="G206" s="46"/>
      <c r="I206" s="46"/>
      <c r="K206" s="46"/>
      <c r="M206" s="46"/>
    </row>
    <row r="207" spans="1:13" ht="21.75" customHeight="1">
      <c r="A207" s="81"/>
      <c r="C207" s="46"/>
      <c r="E207" s="46"/>
      <c r="G207" s="46"/>
      <c r="I207" s="46"/>
      <c r="K207" s="46"/>
      <c r="M207" s="46"/>
    </row>
    <row r="208" spans="1:13" ht="21.75" customHeight="1">
      <c r="A208" s="81"/>
      <c r="C208" s="46"/>
      <c r="E208" s="46"/>
      <c r="G208" s="46"/>
      <c r="I208" s="46"/>
      <c r="K208" s="46"/>
      <c r="M208" s="46"/>
    </row>
    <row r="209" spans="1:13" ht="21.75" customHeight="1">
      <c r="A209" s="81"/>
      <c r="C209" s="46"/>
      <c r="E209" s="46"/>
      <c r="G209" s="46"/>
      <c r="I209" s="46"/>
      <c r="K209" s="46"/>
      <c r="M209" s="46"/>
    </row>
    <row r="210" spans="1:13" ht="21.75" customHeight="1">
      <c r="A210" s="81"/>
      <c r="C210" s="46"/>
      <c r="E210" s="46"/>
      <c r="G210" s="46"/>
      <c r="I210" s="46"/>
      <c r="K210" s="46"/>
      <c r="M210" s="46"/>
    </row>
    <row r="211" spans="1:13" ht="21.75" customHeight="1">
      <c r="A211" s="81"/>
      <c r="C211" s="46"/>
      <c r="E211" s="46"/>
      <c r="G211" s="46"/>
      <c r="I211" s="46"/>
      <c r="K211" s="46"/>
      <c r="M211" s="46"/>
    </row>
    <row r="212" spans="1:13" ht="21.75" customHeight="1">
      <c r="A212" s="81"/>
      <c r="C212" s="46"/>
      <c r="E212" s="46"/>
      <c r="G212" s="46"/>
      <c r="I212" s="46"/>
      <c r="K212" s="46"/>
      <c r="M212" s="46"/>
    </row>
    <row r="213" spans="1:13" ht="21.75" customHeight="1">
      <c r="A213" s="81"/>
      <c r="C213" s="46"/>
      <c r="E213" s="46"/>
      <c r="G213" s="46"/>
      <c r="I213" s="46"/>
      <c r="K213" s="46"/>
      <c r="M213" s="46"/>
    </row>
    <row r="214" spans="1:13" ht="21.75" customHeight="1">
      <c r="A214" s="81"/>
      <c r="C214" s="46"/>
      <c r="E214" s="46"/>
      <c r="G214" s="46"/>
      <c r="I214" s="46"/>
      <c r="K214" s="46"/>
      <c r="M214" s="46"/>
    </row>
    <row r="215" spans="1:13" ht="21.75" customHeight="1">
      <c r="A215" s="81"/>
      <c r="C215" s="46"/>
      <c r="E215" s="46"/>
      <c r="G215" s="46"/>
      <c r="I215" s="46"/>
      <c r="K215" s="46"/>
      <c r="M215" s="46"/>
    </row>
    <row r="216" spans="1:13" ht="21.75" customHeight="1">
      <c r="A216" s="81"/>
      <c r="C216" s="46"/>
      <c r="E216" s="46"/>
      <c r="G216" s="46"/>
      <c r="I216" s="46"/>
      <c r="K216" s="46"/>
      <c r="M216" s="46"/>
    </row>
    <row r="217" spans="1:13" ht="21.75" customHeight="1">
      <c r="A217" s="81"/>
      <c r="C217" s="46"/>
      <c r="E217" s="46"/>
      <c r="G217" s="46"/>
      <c r="I217" s="46"/>
      <c r="K217" s="46"/>
      <c r="M217" s="46"/>
    </row>
    <row r="218" spans="1:13" ht="21.75" customHeight="1">
      <c r="A218" s="81"/>
      <c r="C218" s="46"/>
      <c r="E218" s="46"/>
      <c r="G218" s="46"/>
      <c r="I218" s="46"/>
      <c r="K218" s="46"/>
      <c r="M218" s="46"/>
    </row>
    <row r="219" spans="1:13" ht="21.75" customHeight="1">
      <c r="A219" s="81"/>
      <c r="C219" s="46"/>
      <c r="E219" s="46"/>
      <c r="G219" s="46"/>
      <c r="I219" s="46"/>
      <c r="K219" s="46"/>
      <c r="M219" s="46"/>
    </row>
    <row r="220" spans="1:13" ht="21.75" customHeight="1">
      <c r="A220" s="81"/>
      <c r="C220" s="46"/>
      <c r="E220" s="46"/>
      <c r="G220" s="46"/>
      <c r="I220" s="46"/>
      <c r="K220" s="46"/>
      <c r="M220" s="46"/>
    </row>
    <row r="221" spans="1:13" ht="21.75" customHeight="1">
      <c r="A221" s="81"/>
      <c r="C221" s="46"/>
      <c r="E221" s="46"/>
      <c r="G221" s="46"/>
      <c r="I221" s="46"/>
      <c r="K221" s="46"/>
      <c r="M221" s="46"/>
    </row>
    <row r="222" spans="1:13" ht="21.75" customHeight="1">
      <c r="A222" s="81"/>
      <c r="C222" s="46"/>
      <c r="E222" s="46"/>
      <c r="G222" s="46"/>
      <c r="I222" s="46"/>
      <c r="K222" s="46"/>
      <c r="M222" s="46"/>
    </row>
    <row r="223" spans="1:13" ht="21.75" customHeight="1">
      <c r="A223" s="81"/>
      <c r="C223" s="46"/>
      <c r="E223" s="46"/>
      <c r="G223" s="46"/>
      <c r="I223" s="46"/>
      <c r="K223" s="46"/>
      <c r="M223" s="46"/>
    </row>
    <row r="224" spans="1:13" ht="21.75" customHeight="1">
      <c r="A224" s="81"/>
      <c r="C224" s="46"/>
      <c r="E224" s="46"/>
      <c r="G224" s="46"/>
      <c r="I224" s="46"/>
      <c r="K224" s="46"/>
      <c r="M224" s="46"/>
    </row>
    <row r="225" spans="1:15" ht="21.75" customHeight="1">
      <c r="A225" s="81"/>
      <c r="C225" s="46"/>
      <c r="E225" s="46"/>
      <c r="G225" s="46"/>
      <c r="I225" s="46"/>
      <c r="K225" s="46"/>
      <c r="M225" s="46"/>
    </row>
    <row r="226" spans="1:15" ht="21.75" customHeight="1">
      <c r="A226" s="81"/>
      <c r="C226" s="46"/>
      <c r="E226" s="46"/>
      <c r="G226" s="46"/>
      <c r="I226" s="46"/>
      <c r="K226" s="46"/>
      <c r="M226" s="46"/>
    </row>
    <row r="227" spans="1:15" ht="21.75" customHeight="1">
      <c r="A227" s="81"/>
      <c r="C227" s="46"/>
      <c r="E227" s="46"/>
      <c r="G227" s="46"/>
      <c r="I227" s="46"/>
      <c r="K227" s="46"/>
      <c r="M227" s="46"/>
    </row>
    <row r="228" spans="1:15" ht="21.75" customHeight="1">
      <c r="A228" s="81"/>
      <c r="C228" s="46"/>
      <c r="E228" s="46"/>
      <c r="G228" s="46"/>
      <c r="I228" s="46"/>
      <c r="K228" s="46"/>
      <c r="M228" s="46"/>
    </row>
    <row r="229" spans="1:15" ht="21.75" customHeight="1">
      <c r="A229" s="81"/>
      <c r="C229" s="46"/>
      <c r="E229" s="46"/>
      <c r="G229" s="46"/>
      <c r="I229" s="46"/>
      <c r="K229" s="46"/>
      <c r="M229" s="46"/>
    </row>
    <row r="230" spans="1:15" ht="21.75" customHeight="1">
      <c r="A230" s="81"/>
      <c r="C230" s="46"/>
      <c r="E230" s="46"/>
      <c r="G230" s="46"/>
      <c r="I230" s="46"/>
      <c r="K230" s="46"/>
      <c r="M230" s="46"/>
    </row>
    <row r="231" spans="1:15" ht="21.75" customHeight="1">
      <c r="A231" s="81"/>
      <c r="C231" s="46"/>
      <c r="E231" s="46"/>
      <c r="G231" s="46"/>
      <c r="I231" s="46"/>
      <c r="K231" s="46"/>
      <c r="M231" s="46"/>
    </row>
    <row r="232" spans="1:15" ht="21.75" customHeight="1">
      <c r="A232" s="81"/>
      <c r="C232" s="46"/>
      <c r="E232" s="46"/>
      <c r="G232" s="46"/>
      <c r="I232" s="46"/>
      <c r="K232" s="46"/>
      <c r="M232" s="46"/>
    </row>
    <row r="233" spans="1:15" ht="21.75" customHeight="1">
      <c r="A233" s="81"/>
      <c r="C233" s="46"/>
      <c r="E233" s="46"/>
      <c r="G233" s="46"/>
      <c r="I233" s="46"/>
      <c r="K233" s="46"/>
      <c r="M233" s="46"/>
    </row>
    <row r="234" spans="1:15" ht="21.75" customHeight="1">
      <c r="A234" s="83"/>
      <c r="C234" s="48"/>
      <c r="E234" s="48"/>
      <c r="G234" s="48"/>
      <c r="I234" s="48"/>
      <c r="K234" s="48"/>
      <c r="M234" s="48"/>
    </row>
    <row r="235" spans="1:15" ht="21.75" customHeight="1" thickBot="1">
      <c r="A235" s="80" t="s">
        <v>23</v>
      </c>
      <c r="C235" s="49">
        <v>1398464760163</v>
      </c>
      <c r="E235" s="49">
        <v>-742445194</v>
      </c>
      <c r="G235" s="49">
        <v>1399207205357</v>
      </c>
      <c r="I235" s="49">
        <v>12839411627921</v>
      </c>
      <c r="K235" s="49">
        <v>3665168697</v>
      </c>
      <c r="M235" s="49">
        <v>12835746459224</v>
      </c>
    </row>
    <row r="236" spans="1:15" ht="21.75" thickTop="1">
      <c r="C236" s="46">
        <f>SUBTOTAL(9,C8:C235)</f>
        <v>1398464760163</v>
      </c>
      <c r="D236" s="46">
        <f t="shared" ref="D236:M236" si="0">SUBTOTAL(9,D8:D235)</f>
        <v>0</v>
      </c>
      <c r="E236" s="46">
        <f t="shared" si="0"/>
        <v>-742445194</v>
      </c>
      <c r="F236" s="46">
        <f t="shared" si="0"/>
        <v>0</v>
      </c>
      <c r="G236" s="46">
        <f t="shared" si="0"/>
        <v>1399207205357</v>
      </c>
      <c r="H236" s="46">
        <f t="shared" si="0"/>
        <v>0</v>
      </c>
      <c r="I236" s="46">
        <f>SUBTOTAL(9,I8:I235)</f>
        <v>12839411638398</v>
      </c>
      <c r="J236" s="46">
        <f t="shared" si="0"/>
        <v>0</v>
      </c>
      <c r="K236" s="46">
        <f t="shared" si="0"/>
        <v>3665168697</v>
      </c>
      <c r="L236" s="46">
        <f t="shared" si="0"/>
        <v>0</v>
      </c>
      <c r="M236" s="46">
        <f t="shared" si="0"/>
        <v>12835746469701</v>
      </c>
      <c r="N236" s="46"/>
      <c r="O236" s="46"/>
    </row>
    <row r="237" spans="1:15" ht="21"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</row>
    <row r="238" spans="1:15" ht="21"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</row>
    <row r="239" spans="1:15" ht="21"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</row>
    <row r="240" spans="1:15" ht="21"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</row>
    <row r="241" spans="3:15" ht="21"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</row>
    <row r="242" spans="3:15" ht="21"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</row>
    <row r="243" spans="3:15" ht="21"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</row>
    <row r="244" spans="3:15" ht="21"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</row>
  </sheetData>
  <autoFilter ref="A7:M235" xr:uid="{00000000-0001-0000-1100-000000000000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35"/>
  <sheetViews>
    <sheetView rightToLeft="1" topLeftCell="A207" zoomScale="85" zoomScaleNormal="85" workbookViewId="0">
      <selection activeCell="C226" sqref="C226"/>
    </sheetView>
  </sheetViews>
  <sheetFormatPr defaultRowHeight="12.75"/>
  <cols>
    <col min="1" max="1" width="53.28515625" style="36" customWidth="1"/>
    <col min="2" max="2" width="1.28515625" style="36" customWidth="1"/>
    <col min="3" max="3" width="18.42578125" style="36" bestFit="1" customWidth="1"/>
    <col min="4" max="4" width="1.28515625" style="36" customWidth="1"/>
    <col min="5" max="5" width="16.28515625" style="36" customWidth="1"/>
    <col min="6" max="6" width="1.28515625" style="36" customWidth="1"/>
    <col min="7" max="7" width="18.85546875" style="36" bestFit="1" customWidth="1"/>
    <col min="8" max="8" width="1.28515625" style="36" customWidth="1"/>
    <col min="9" max="9" width="19.140625" style="36" bestFit="1" customWidth="1"/>
    <col min="10" max="10" width="1.28515625" style="36" customWidth="1"/>
    <col min="11" max="11" width="23.140625" style="36" customWidth="1"/>
    <col min="12" max="12" width="1.28515625" style="36" customWidth="1"/>
    <col min="13" max="13" width="20.42578125" style="36" bestFit="1" customWidth="1"/>
    <col min="14" max="14" width="0.28515625" style="36" customWidth="1"/>
    <col min="15" max="16384" width="9.140625" style="36"/>
  </cols>
  <sheetData>
    <row r="1" spans="1:13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 ht="14.45" customHeight="1"/>
    <row r="5" spans="1:13" ht="14.45" customHeight="1">
      <c r="A5" s="284" t="s">
        <v>288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6" spans="1:13" ht="19.5" customHeight="1">
      <c r="A6" s="285" t="s">
        <v>171</v>
      </c>
      <c r="C6" s="285" t="s">
        <v>187</v>
      </c>
      <c r="D6" s="285"/>
      <c r="E6" s="285"/>
      <c r="F6" s="285"/>
      <c r="G6" s="285"/>
      <c r="I6" s="285" t="s">
        <v>188</v>
      </c>
      <c r="J6" s="285"/>
      <c r="K6" s="285"/>
      <c r="L6" s="285"/>
      <c r="M6" s="285"/>
    </row>
    <row r="7" spans="1:13" ht="29.1" customHeight="1">
      <c r="A7" s="285"/>
      <c r="C7" s="17" t="s">
        <v>286</v>
      </c>
      <c r="D7" s="37"/>
      <c r="E7" s="17" t="s">
        <v>274</v>
      </c>
      <c r="F7" s="37"/>
      <c r="G7" s="17" t="s">
        <v>287</v>
      </c>
      <c r="I7" s="17" t="s">
        <v>286</v>
      </c>
      <c r="J7" s="37"/>
      <c r="K7" s="17" t="s">
        <v>274</v>
      </c>
      <c r="L7" s="37"/>
      <c r="M7" s="17" t="s">
        <v>287</v>
      </c>
    </row>
    <row r="8" spans="1:13" ht="21.75" customHeight="1">
      <c r="A8" s="38" t="s">
        <v>111</v>
      </c>
      <c r="C8" s="44">
        <v>0</v>
      </c>
      <c r="E8" s="44">
        <v>0</v>
      </c>
      <c r="G8" s="44">
        <v>0</v>
      </c>
      <c r="I8" s="44">
        <v>1998818714</v>
      </c>
      <c r="K8" s="44">
        <v>0</v>
      </c>
      <c r="M8" s="44">
        <v>1998818714</v>
      </c>
    </row>
    <row r="9" spans="1:13" ht="21.75" customHeight="1">
      <c r="A9" s="45" t="s">
        <v>113</v>
      </c>
      <c r="C9" s="46">
        <v>17937368377</v>
      </c>
      <c r="E9" s="46">
        <v>0</v>
      </c>
      <c r="G9" s="46">
        <v>17937368377</v>
      </c>
      <c r="I9" s="46">
        <v>55168583956</v>
      </c>
      <c r="K9" s="46">
        <v>0</v>
      </c>
      <c r="M9" s="46">
        <v>55168583956</v>
      </c>
    </row>
    <row r="10" spans="1:13" ht="21.75" customHeight="1">
      <c r="A10" s="45" t="s">
        <v>115</v>
      </c>
      <c r="C10" s="46">
        <v>38175</v>
      </c>
      <c r="E10" s="46">
        <v>0</v>
      </c>
      <c r="G10" s="46">
        <v>38175</v>
      </c>
      <c r="I10" s="46">
        <v>492300</v>
      </c>
      <c r="K10" s="46">
        <v>0</v>
      </c>
      <c r="M10" s="46">
        <v>492300</v>
      </c>
    </row>
    <row r="11" spans="1:13" ht="21.75" customHeight="1">
      <c r="A11" s="45" t="s">
        <v>116</v>
      </c>
      <c r="C11" s="46">
        <v>0</v>
      </c>
      <c r="E11" s="46">
        <v>0</v>
      </c>
      <c r="G11" s="46">
        <v>0</v>
      </c>
      <c r="I11" s="46">
        <v>509850</v>
      </c>
      <c r="K11" s="46">
        <v>0</v>
      </c>
      <c r="M11" s="46">
        <v>509850</v>
      </c>
    </row>
    <row r="12" spans="1:13" ht="21.75" customHeight="1">
      <c r="A12" s="45" t="s">
        <v>117</v>
      </c>
      <c r="C12" s="46">
        <v>1836233</v>
      </c>
      <c r="E12" s="46">
        <v>0</v>
      </c>
      <c r="G12" s="46">
        <v>1836233</v>
      </c>
      <c r="I12" s="46">
        <v>3732450</v>
      </c>
      <c r="K12" s="46">
        <v>0</v>
      </c>
      <c r="M12" s="46">
        <v>3732450</v>
      </c>
    </row>
    <row r="13" spans="1:13" ht="21.75" customHeight="1">
      <c r="A13" s="45" t="s">
        <v>247</v>
      </c>
      <c r="C13" s="46">
        <v>0</v>
      </c>
      <c r="E13" s="46">
        <v>0</v>
      </c>
      <c r="G13" s="46">
        <v>0</v>
      </c>
      <c r="I13" s="46">
        <v>2272</v>
      </c>
      <c r="K13" s="46">
        <v>0</v>
      </c>
      <c r="M13" s="46">
        <v>2272</v>
      </c>
    </row>
    <row r="14" spans="1:13" ht="21.75" customHeight="1">
      <c r="A14" s="45" t="s">
        <v>119</v>
      </c>
      <c r="C14" s="46">
        <v>0</v>
      </c>
      <c r="E14" s="46">
        <v>0</v>
      </c>
      <c r="G14" s="46">
        <v>0</v>
      </c>
      <c r="I14" s="46">
        <v>8205</v>
      </c>
      <c r="K14" s="46">
        <v>0</v>
      </c>
      <c r="M14" s="46">
        <v>8205</v>
      </c>
    </row>
    <row r="15" spans="1:13" ht="21.75" customHeight="1">
      <c r="A15" s="45" t="s">
        <v>123</v>
      </c>
      <c r="C15" s="46">
        <v>0</v>
      </c>
      <c r="E15" s="46">
        <v>0</v>
      </c>
      <c r="G15" s="46">
        <v>0</v>
      </c>
      <c r="I15" s="46">
        <v>13746</v>
      </c>
      <c r="K15" s="46">
        <v>0</v>
      </c>
      <c r="M15" s="46">
        <v>13746</v>
      </c>
    </row>
    <row r="16" spans="1:13" ht="21.75" customHeight="1">
      <c r="A16" s="45" t="s">
        <v>248</v>
      </c>
      <c r="C16" s="46">
        <v>0</v>
      </c>
      <c r="E16" s="46">
        <v>0</v>
      </c>
      <c r="G16" s="46">
        <v>0</v>
      </c>
      <c r="I16" s="46">
        <v>40212</v>
      </c>
      <c r="K16" s="46">
        <v>0</v>
      </c>
      <c r="M16" s="46">
        <v>40212</v>
      </c>
    </row>
    <row r="17" spans="1:13" ht="21.75" customHeight="1">
      <c r="A17" s="45" t="s">
        <v>124</v>
      </c>
      <c r="C17" s="46">
        <v>33980</v>
      </c>
      <c r="E17" s="46">
        <v>0</v>
      </c>
      <c r="G17" s="46">
        <v>33980</v>
      </c>
      <c r="I17" s="46">
        <v>405318</v>
      </c>
      <c r="K17" s="46">
        <v>0</v>
      </c>
      <c r="M17" s="46">
        <v>405318</v>
      </c>
    </row>
    <row r="18" spans="1:13" ht="21.75" customHeight="1">
      <c r="A18" s="45" t="s">
        <v>125</v>
      </c>
      <c r="C18" s="46">
        <v>0</v>
      </c>
      <c r="E18" s="46">
        <v>0</v>
      </c>
      <c r="G18" s="46">
        <v>0</v>
      </c>
      <c r="I18" s="46">
        <v>9965</v>
      </c>
      <c r="K18" s="46">
        <v>0</v>
      </c>
      <c r="M18" s="46">
        <v>9965</v>
      </c>
    </row>
    <row r="19" spans="1:13" ht="21.75" customHeight="1">
      <c r="A19" s="45" t="s">
        <v>249</v>
      </c>
      <c r="C19" s="46">
        <v>0</v>
      </c>
      <c r="E19" s="46">
        <v>0</v>
      </c>
      <c r="G19" s="46">
        <v>0</v>
      </c>
      <c r="I19" s="46">
        <v>83502465738</v>
      </c>
      <c r="K19" s="46">
        <v>0</v>
      </c>
      <c r="M19" s="46">
        <v>83502465738</v>
      </c>
    </row>
    <row r="20" spans="1:13" ht="21.75" customHeight="1">
      <c r="A20" s="45" t="s">
        <v>140</v>
      </c>
      <c r="C20" s="46">
        <v>0</v>
      </c>
      <c r="E20" s="46">
        <v>0</v>
      </c>
      <c r="G20" s="46">
        <v>0</v>
      </c>
      <c r="I20" s="46">
        <v>3528124991</v>
      </c>
      <c r="K20" s="46">
        <v>0</v>
      </c>
      <c r="M20" s="46">
        <v>3528124991</v>
      </c>
    </row>
    <row r="21" spans="1:13" ht="21.75" customHeight="1">
      <c r="A21" s="45" t="s">
        <v>140</v>
      </c>
      <c r="C21" s="46">
        <v>0</v>
      </c>
      <c r="E21" s="46">
        <v>0</v>
      </c>
      <c r="G21" s="46">
        <v>0</v>
      </c>
      <c r="I21" s="46">
        <v>7262755337</v>
      </c>
      <c r="K21" s="46">
        <v>0</v>
      </c>
      <c r="M21" s="46">
        <v>7262755337</v>
      </c>
    </row>
    <row r="22" spans="1:13" ht="21.75" customHeight="1">
      <c r="A22" s="45" t="s">
        <v>127</v>
      </c>
      <c r="C22" s="46">
        <v>0</v>
      </c>
      <c r="E22" s="46">
        <v>0</v>
      </c>
      <c r="G22" s="46">
        <v>0</v>
      </c>
      <c r="I22" s="46">
        <v>37146</v>
      </c>
      <c r="K22" s="46">
        <v>0</v>
      </c>
      <c r="M22" s="46">
        <v>37146</v>
      </c>
    </row>
    <row r="23" spans="1:13" ht="21.75" customHeight="1">
      <c r="A23" s="45" t="s">
        <v>140</v>
      </c>
      <c r="C23" s="46">
        <v>0</v>
      </c>
      <c r="E23" s="46">
        <v>0</v>
      </c>
      <c r="G23" s="46">
        <v>0</v>
      </c>
      <c r="I23" s="46">
        <v>6106902322</v>
      </c>
      <c r="K23" s="46">
        <v>0</v>
      </c>
      <c r="M23" s="46">
        <v>6106902322</v>
      </c>
    </row>
    <row r="24" spans="1:13" ht="21.75" customHeight="1">
      <c r="A24" s="45" t="s">
        <v>250</v>
      </c>
      <c r="C24" s="46">
        <v>0</v>
      </c>
      <c r="E24" s="46">
        <v>0</v>
      </c>
      <c r="G24" s="46">
        <v>0</v>
      </c>
      <c r="I24" s="46">
        <v>8995652811</v>
      </c>
      <c r="K24" s="46">
        <v>0</v>
      </c>
      <c r="M24" s="46">
        <v>8995652811</v>
      </c>
    </row>
    <row r="25" spans="1:13" ht="21.75" customHeight="1">
      <c r="A25" s="45" t="s">
        <v>138</v>
      </c>
      <c r="C25" s="46">
        <v>0</v>
      </c>
      <c r="E25" s="46">
        <v>0</v>
      </c>
      <c r="G25" s="46">
        <v>0</v>
      </c>
      <c r="I25" s="46">
        <v>30293584541</v>
      </c>
      <c r="K25" s="46">
        <v>0</v>
      </c>
      <c r="M25" s="46">
        <v>30293584541</v>
      </c>
    </row>
    <row r="26" spans="1:13" ht="21.75" customHeight="1">
      <c r="A26" s="45" t="s">
        <v>140</v>
      </c>
      <c r="C26" s="46">
        <v>0</v>
      </c>
      <c r="E26" s="46">
        <v>0</v>
      </c>
      <c r="G26" s="46">
        <v>0</v>
      </c>
      <c r="I26" s="46">
        <v>39667628143</v>
      </c>
      <c r="K26" s="46">
        <v>0</v>
      </c>
      <c r="M26" s="46">
        <v>39667628143</v>
      </c>
    </row>
    <row r="27" spans="1:13" ht="21.75" customHeight="1">
      <c r="A27" s="45" t="s">
        <v>138</v>
      </c>
      <c r="C27" s="46">
        <v>0</v>
      </c>
      <c r="E27" s="46">
        <v>0</v>
      </c>
      <c r="G27" s="46">
        <v>0</v>
      </c>
      <c r="I27" s="46">
        <v>4596763820</v>
      </c>
      <c r="K27" s="46">
        <v>0</v>
      </c>
      <c r="M27" s="46">
        <v>4596763820</v>
      </c>
    </row>
    <row r="28" spans="1:13" ht="21.75" customHeight="1">
      <c r="A28" s="45" t="s">
        <v>140</v>
      </c>
      <c r="C28" s="46">
        <v>0</v>
      </c>
      <c r="E28" s="46">
        <v>0</v>
      </c>
      <c r="G28" s="46">
        <v>0</v>
      </c>
      <c r="I28" s="46">
        <v>37892566266</v>
      </c>
      <c r="K28" s="46">
        <v>0</v>
      </c>
      <c r="M28" s="46">
        <v>37892566266</v>
      </c>
    </row>
    <row r="29" spans="1:13" ht="21.75" customHeight="1">
      <c r="A29" s="45" t="s">
        <v>128</v>
      </c>
      <c r="C29" s="46">
        <v>0</v>
      </c>
      <c r="E29" s="46">
        <v>0</v>
      </c>
      <c r="G29" s="46">
        <v>0</v>
      </c>
      <c r="I29" s="46">
        <v>876269</v>
      </c>
      <c r="K29" s="46">
        <v>0</v>
      </c>
      <c r="M29" s="46">
        <v>876269</v>
      </c>
    </row>
    <row r="30" spans="1:13" ht="21.75" customHeight="1">
      <c r="A30" s="45" t="s">
        <v>251</v>
      </c>
      <c r="C30" s="46">
        <v>0</v>
      </c>
      <c r="E30" s="46">
        <v>0</v>
      </c>
      <c r="G30" s="46">
        <v>0</v>
      </c>
      <c r="I30" s="46">
        <v>80319722138</v>
      </c>
      <c r="K30" s="46">
        <v>14207609</v>
      </c>
      <c r="M30" s="46">
        <v>80305514529</v>
      </c>
    </row>
    <row r="31" spans="1:13" ht="21.75" customHeight="1">
      <c r="A31" s="45" t="s">
        <v>138</v>
      </c>
      <c r="C31" s="46">
        <v>0</v>
      </c>
      <c r="E31" s="46">
        <v>0</v>
      </c>
      <c r="G31" s="46">
        <v>0</v>
      </c>
      <c r="I31" s="46">
        <v>10411509923</v>
      </c>
      <c r="K31" s="46">
        <v>1297329</v>
      </c>
      <c r="M31" s="46">
        <v>10410212594</v>
      </c>
    </row>
    <row r="32" spans="1:13" ht="21.75" customHeight="1">
      <c r="A32" s="45" t="s">
        <v>140</v>
      </c>
      <c r="C32" s="46">
        <v>0</v>
      </c>
      <c r="E32" s="46">
        <v>0</v>
      </c>
      <c r="G32" s="46">
        <v>0</v>
      </c>
      <c r="I32" s="46">
        <v>48922672383</v>
      </c>
      <c r="K32" s="46">
        <v>0</v>
      </c>
      <c r="M32" s="46">
        <v>48922672383</v>
      </c>
    </row>
    <row r="33" spans="1:13" ht="21.75" customHeight="1">
      <c r="A33" s="45" t="s">
        <v>250</v>
      </c>
      <c r="C33" s="46">
        <v>0</v>
      </c>
      <c r="E33" s="46">
        <v>0</v>
      </c>
      <c r="G33" s="46">
        <v>0</v>
      </c>
      <c r="I33" s="46">
        <v>20180103129</v>
      </c>
      <c r="K33" s="46">
        <v>0</v>
      </c>
      <c r="M33" s="46">
        <v>20180103129</v>
      </c>
    </row>
    <row r="34" spans="1:13" ht="21.75" customHeight="1">
      <c r="A34" s="45" t="s">
        <v>138</v>
      </c>
      <c r="C34" s="46">
        <v>0</v>
      </c>
      <c r="E34" s="46">
        <v>0</v>
      </c>
      <c r="G34" s="46">
        <v>0</v>
      </c>
      <c r="I34" s="46">
        <v>8386938569</v>
      </c>
      <c r="K34" s="46">
        <v>0</v>
      </c>
      <c r="M34" s="46">
        <v>8386938569</v>
      </c>
    </row>
    <row r="35" spans="1:13" ht="21.75" customHeight="1">
      <c r="A35" s="45" t="s">
        <v>140</v>
      </c>
      <c r="C35" s="46">
        <v>0</v>
      </c>
      <c r="E35" s="46">
        <v>0</v>
      </c>
      <c r="G35" s="46">
        <v>0</v>
      </c>
      <c r="I35" s="46">
        <v>15769416945</v>
      </c>
      <c r="K35" s="46">
        <v>0</v>
      </c>
      <c r="M35" s="46">
        <v>15769416945</v>
      </c>
    </row>
    <row r="36" spans="1:13" ht="21.75" customHeight="1">
      <c r="A36" s="45" t="s">
        <v>250</v>
      </c>
      <c r="C36" s="46">
        <v>0</v>
      </c>
      <c r="E36" s="46">
        <v>0</v>
      </c>
      <c r="G36" s="46">
        <v>0</v>
      </c>
      <c r="I36" s="46">
        <v>3293780389</v>
      </c>
      <c r="K36" s="46">
        <v>22497986</v>
      </c>
      <c r="M36" s="46">
        <v>3271282403</v>
      </c>
    </row>
    <row r="37" spans="1:13" ht="21.75" customHeight="1">
      <c r="A37" s="45" t="s">
        <v>250</v>
      </c>
      <c r="C37" s="46">
        <v>0</v>
      </c>
      <c r="E37" s="46">
        <v>0</v>
      </c>
      <c r="G37" s="46">
        <v>0</v>
      </c>
      <c r="I37" s="46">
        <v>40716809132</v>
      </c>
      <c r="K37" s="46">
        <v>35713053</v>
      </c>
      <c r="M37" s="46">
        <v>40681096079</v>
      </c>
    </row>
    <row r="38" spans="1:13" ht="21.75" customHeight="1">
      <c r="A38" s="45" t="s">
        <v>138</v>
      </c>
      <c r="C38" s="46">
        <v>0</v>
      </c>
      <c r="E38" s="46">
        <v>0</v>
      </c>
      <c r="G38" s="46">
        <v>0</v>
      </c>
      <c r="I38" s="46">
        <v>68753790332</v>
      </c>
      <c r="K38" s="46">
        <v>0</v>
      </c>
      <c r="M38" s="46">
        <v>68753790332</v>
      </c>
    </row>
    <row r="39" spans="1:13" ht="21.75" customHeight="1">
      <c r="A39" s="45" t="s">
        <v>250</v>
      </c>
      <c r="C39" s="46">
        <v>0</v>
      </c>
      <c r="E39" s="46">
        <v>0</v>
      </c>
      <c r="G39" s="46">
        <v>0</v>
      </c>
      <c r="I39" s="46">
        <v>83159700776</v>
      </c>
      <c r="K39" s="46">
        <v>0</v>
      </c>
      <c r="M39" s="46">
        <v>83159700776</v>
      </c>
    </row>
    <row r="40" spans="1:13" ht="21.75" customHeight="1">
      <c r="A40" s="45" t="s">
        <v>140</v>
      </c>
      <c r="C40" s="46">
        <v>0</v>
      </c>
      <c r="E40" s="46">
        <v>0</v>
      </c>
      <c r="G40" s="46">
        <v>0</v>
      </c>
      <c r="I40" s="46">
        <v>41352822355</v>
      </c>
      <c r="K40" s="46">
        <v>0</v>
      </c>
      <c r="M40" s="46">
        <v>41352822355</v>
      </c>
    </row>
    <row r="41" spans="1:13" ht="21.75" customHeight="1">
      <c r="A41" s="45" t="s">
        <v>140</v>
      </c>
      <c r="C41" s="46">
        <v>0</v>
      </c>
      <c r="E41" s="46">
        <v>0</v>
      </c>
      <c r="G41" s="46">
        <v>0</v>
      </c>
      <c r="I41" s="46">
        <v>62763950950</v>
      </c>
      <c r="K41" s="46">
        <v>0</v>
      </c>
      <c r="M41" s="46">
        <v>62763950950</v>
      </c>
    </row>
    <row r="42" spans="1:13" ht="21.75" customHeight="1">
      <c r="A42" s="45" t="s">
        <v>142</v>
      </c>
      <c r="C42" s="46">
        <v>0</v>
      </c>
      <c r="E42" s="46">
        <v>0</v>
      </c>
      <c r="G42" s="46">
        <v>0</v>
      </c>
      <c r="I42" s="46">
        <v>117205479450</v>
      </c>
      <c r="K42" s="46">
        <v>0</v>
      </c>
      <c r="M42" s="46">
        <v>117205479450</v>
      </c>
    </row>
    <row r="43" spans="1:13" ht="21.75" customHeight="1">
      <c r="A43" s="45" t="s">
        <v>252</v>
      </c>
      <c r="C43" s="46">
        <v>0</v>
      </c>
      <c r="E43" s="46">
        <v>0</v>
      </c>
      <c r="G43" s="46">
        <v>0</v>
      </c>
      <c r="I43" s="46">
        <v>62819155890</v>
      </c>
      <c r="K43" s="46">
        <v>0</v>
      </c>
      <c r="M43" s="46">
        <v>62819155890</v>
      </c>
    </row>
    <row r="44" spans="1:13" ht="21.75" customHeight="1">
      <c r="A44" s="45" t="s">
        <v>140</v>
      </c>
      <c r="C44" s="46">
        <v>0</v>
      </c>
      <c r="E44" s="46">
        <v>0</v>
      </c>
      <c r="G44" s="46">
        <v>0</v>
      </c>
      <c r="I44" s="46">
        <v>57265624929</v>
      </c>
      <c r="K44" s="46">
        <v>0</v>
      </c>
      <c r="M44" s="46">
        <v>57265624929</v>
      </c>
    </row>
    <row r="45" spans="1:13" ht="21.75" customHeight="1">
      <c r="A45" s="45" t="s">
        <v>140</v>
      </c>
      <c r="C45" s="46">
        <v>0</v>
      </c>
      <c r="E45" s="46">
        <v>0</v>
      </c>
      <c r="G45" s="46">
        <v>0</v>
      </c>
      <c r="I45" s="46">
        <v>51635621450</v>
      </c>
      <c r="K45" s="46">
        <v>0</v>
      </c>
      <c r="M45" s="46">
        <v>51635621450</v>
      </c>
    </row>
    <row r="46" spans="1:13" ht="21.75" customHeight="1">
      <c r="A46" s="45" t="s">
        <v>140</v>
      </c>
      <c r="C46" s="46">
        <v>0</v>
      </c>
      <c r="E46" s="46">
        <v>0</v>
      </c>
      <c r="G46" s="46">
        <v>0</v>
      </c>
      <c r="I46" s="46">
        <v>16234520542</v>
      </c>
      <c r="K46" s="46">
        <v>0</v>
      </c>
      <c r="M46" s="46">
        <v>16234520542</v>
      </c>
    </row>
    <row r="47" spans="1:13" ht="21.75" customHeight="1">
      <c r="A47" s="45" t="s">
        <v>140</v>
      </c>
      <c r="C47" s="46">
        <v>0</v>
      </c>
      <c r="E47" s="46">
        <v>0</v>
      </c>
      <c r="G47" s="46">
        <v>0</v>
      </c>
      <c r="I47" s="46">
        <v>11467397257</v>
      </c>
      <c r="K47" s="46">
        <v>0</v>
      </c>
      <c r="M47" s="46">
        <v>11467397257</v>
      </c>
    </row>
    <row r="48" spans="1:13" ht="21.75" customHeight="1">
      <c r="A48" s="45" t="s">
        <v>140</v>
      </c>
      <c r="C48" s="46">
        <v>0</v>
      </c>
      <c r="E48" s="46">
        <v>0</v>
      </c>
      <c r="G48" s="46">
        <v>0</v>
      </c>
      <c r="I48" s="46">
        <v>7435691831</v>
      </c>
      <c r="K48" s="46">
        <v>0</v>
      </c>
      <c r="M48" s="46">
        <v>7435691831</v>
      </c>
    </row>
    <row r="49" spans="1:13" ht="21.75" customHeight="1">
      <c r="A49" s="45" t="s">
        <v>140</v>
      </c>
      <c r="C49" s="46">
        <v>0</v>
      </c>
      <c r="E49" s="46">
        <v>0</v>
      </c>
      <c r="G49" s="46">
        <v>0</v>
      </c>
      <c r="I49" s="46">
        <v>27456310353</v>
      </c>
      <c r="K49" s="46">
        <v>0</v>
      </c>
      <c r="M49" s="46">
        <v>27456310353</v>
      </c>
    </row>
    <row r="50" spans="1:13" ht="21.75" customHeight="1">
      <c r="A50" s="45" t="s">
        <v>140</v>
      </c>
      <c r="C50" s="46">
        <v>0</v>
      </c>
      <c r="E50" s="46">
        <v>0</v>
      </c>
      <c r="G50" s="46">
        <v>0</v>
      </c>
      <c r="I50" s="46">
        <v>39444127560</v>
      </c>
      <c r="K50" s="46">
        <v>0</v>
      </c>
      <c r="M50" s="46">
        <v>39444127560</v>
      </c>
    </row>
    <row r="51" spans="1:13" ht="21.75" customHeight="1">
      <c r="A51" s="45" t="s">
        <v>140</v>
      </c>
      <c r="C51" s="46">
        <v>0</v>
      </c>
      <c r="E51" s="46">
        <v>0</v>
      </c>
      <c r="G51" s="46">
        <v>0</v>
      </c>
      <c r="I51" s="46">
        <v>39907901368</v>
      </c>
      <c r="K51" s="46">
        <v>0</v>
      </c>
      <c r="M51" s="46">
        <v>39907901368</v>
      </c>
    </row>
    <row r="52" spans="1:13" ht="21.75" customHeight="1">
      <c r="A52" s="45" t="s">
        <v>140</v>
      </c>
      <c r="C52" s="46">
        <v>0</v>
      </c>
      <c r="E52" s="46">
        <v>0</v>
      </c>
      <c r="G52" s="46">
        <v>0</v>
      </c>
      <c r="I52" s="46">
        <v>41417832326</v>
      </c>
      <c r="K52" s="46">
        <v>0</v>
      </c>
      <c r="M52" s="46">
        <v>41417832326</v>
      </c>
    </row>
    <row r="53" spans="1:13" ht="21.75" customHeight="1">
      <c r="A53" s="45" t="s">
        <v>129</v>
      </c>
      <c r="C53" s="46">
        <v>827785</v>
      </c>
      <c r="E53" s="46">
        <v>0</v>
      </c>
      <c r="G53" s="46">
        <v>827785</v>
      </c>
      <c r="I53" s="46">
        <v>1666384</v>
      </c>
      <c r="K53" s="46">
        <v>0</v>
      </c>
      <c r="M53" s="46">
        <v>1666384</v>
      </c>
    </row>
    <row r="54" spans="1:13" ht="21.75" customHeight="1">
      <c r="A54" s="45" t="s">
        <v>140</v>
      </c>
      <c r="C54" s="46">
        <v>0</v>
      </c>
      <c r="E54" s="46">
        <v>0</v>
      </c>
      <c r="G54" s="46">
        <v>0</v>
      </c>
      <c r="I54" s="46">
        <v>42967916692</v>
      </c>
      <c r="K54" s="46">
        <v>0</v>
      </c>
      <c r="M54" s="46">
        <v>42967916692</v>
      </c>
    </row>
    <row r="55" spans="1:13" ht="21.75" customHeight="1">
      <c r="A55" s="45" t="s">
        <v>140</v>
      </c>
      <c r="C55" s="46">
        <v>0</v>
      </c>
      <c r="E55" s="46">
        <v>0</v>
      </c>
      <c r="G55" s="46">
        <v>0</v>
      </c>
      <c r="I55" s="46">
        <v>36158429564</v>
      </c>
      <c r="K55" s="46">
        <v>0</v>
      </c>
      <c r="M55" s="46">
        <v>36158429564</v>
      </c>
    </row>
    <row r="56" spans="1:13" ht="21.75" customHeight="1">
      <c r="A56" s="45" t="s">
        <v>142</v>
      </c>
      <c r="C56" s="46">
        <v>0</v>
      </c>
      <c r="E56" s="46">
        <v>0</v>
      </c>
      <c r="G56" s="46">
        <v>0</v>
      </c>
      <c r="I56" s="46">
        <v>58464555602</v>
      </c>
      <c r="K56" s="46">
        <v>0</v>
      </c>
      <c r="M56" s="46">
        <v>58464555602</v>
      </c>
    </row>
    <row r="57" spans="1:13" ht="21.75" customHeight="1">
      <c r="A57" s="45" t="s">
        <v>250</v>
      </c>
      <c r="C57" s="46">
        <v>0</v>
      </c>
      <c r="E57" s="46">
        <v>0</v>
      </c>
      <c r="G57" s="46">
        <v>0</v>
      </c>
      <c r="I57" s="46">
        <v>3678548707</v>
      </c>
      <c r="K57" s="46">
        <v>0</v>
      </c>
      <c r="M57" s="46">
        <v>3678548707</v>
      </c>
    </row>
    <row r="58" spans="1:13" ht="21.75" customHeight="1">
      <c r="A58" s="45" t="s">
        <v>142</v>
      </c>
      <c r="C58" s="46">
        <v>0</v>
      </c>
      <c r="E58" s="46">
        <v>0</v>
      </c>
      <c r="G58" s="46">
        <v>0</v>
      </c>
      <c r="I58" s="46">
        <v>31876712322</v>
      </c>
      <c r="K58" s="46">
        <v>0</v>
      </c>
      <c r="M58" s="46">
        <v>31876712322</v>
      </c>
    </row>
    <row r="59" spans="1:13" ht="21.75" customHeight="1">
      <c r="A59" s="45" t="s">
        <v>142</v>
      </c>
      <c r="C59" s="46">
        <v>0</v>
      </c>
      <c r="E59" s="46">
        <v>0</v>
      </c>
      <c r="G59" s="46">
        <v>0</v>
      </c>
      <c r="I59" s="46">
        <v>27454109581</v>
      </c>
      <c r="K59" s="46">
        <v>0</v>
      </c>
      <c r="M59" s="46">
        <v>27454109581</v>
      </c>
    </row>
    <row r="60" spans="1:13" ht="21.75" customHeight="1">
      <c r="A60" s="45" t="s">
        <v>140</v>
      </c>
      <c r="C60" s="46">
        <v>0</v>
      </c>
      <c r="E60" s="46">
        <v>0</v>
      </c>
      <c r="G60" s="46">
        <v>0</v>
      </c>
      <c r="I60" s="46">
        <v>20884018848</v>
      </c>
      <c r="K60" s="46">
        <v>0</v>
      </c>
      <c r="M60" s="46">
        <v>20884018848</v>
      </c>
    </row>
    <row r="61" spans="1:13" ht="21.75" customHeight="1">
      <c r="A61" s="45" t="s">
        <v>140</v>
      </c>
      <c r="C61" s="46">
        <v>0</v>
      </c>
      <c r="E61" s="46">
        <v>0</v>
      </c>
      <c r="G61" s="46">
        <v>0</v>
      </c>
      <c r="I61" s="46">
        <v>24840767122</v>
      </c>
      <c r="K61" s="46">
        <v>0</v>
      </c>
      <c r="M61" s="46">
        <v>24840767122</v>
      </c>
    </row>
    <row r="62" spans="1:13" ht="21.75" customHeight="1">
      <c r="A62" s="45" t="s">
        <v>140</v>
      </c>
      <c r="C62" s="46">
        <v>0</v>
      </c>
      <c r="E62" s="46">
        <v>0</v>
      </c>
      <c r="G62" s="46">
        <v>0</v>
      </c>
      <c r="I62" s="46">
        <v>99693888869</v>
      </c>
      <c r="K62" s="46">
        <v>0</v>
      </c>
      <c r="M62" s="46">
        <v>99693888869</v>
      </c>
    </row>
    <row r="63" spans="1:13" ht="21.75" customHeight="1">
      <c r="A63" s="45" t="s">
        <v>140</v>
      </c>
      <c r="C63" s="46">
        <v>0</v>
      </c>
      <c r="E63" s="46">
        <v>0</v>
      </c>
      <c r="G63" s="46">
        <v>0</v>
      </c>
      <c r="I63" s="46">
        <v>34717808217</v>
      </c>
      <c r="K63" s="46">
        <v>0</v>
      </c>
      <c r="M63" s="46">
        <v>34717808217</v>
      </c>
    </row>
    <row r="64" spans="1:13" ht="21.75" customHeight="1">
      <c r="A64" s="45" t="s">
        <v>140</v>
      </c>
      <c r="C64" s="46">
        <v>0</v>
      </c>
      <c r="E64" s="46">
        <v>0</v>
      </c>
      <c r="G64" s="46">
        <v>0</v>
      </c>
      <c r="I64" s="46">
        <v>198770172485</v>
      </c>
      <c r="K64" s="46">
        <v>0</v>
      </c>
      <c r="M64" s="46">
        <v>198770172485</v>
      </c>
    </row>
    <row r="65" spans="1:13" ht="21.75" customHeight="1">
      <c r="A65" s="45" t="s">
        <v>140</v>
      </c>
      <c r="C65" s="46">
        <v>0</v>
      </c>
      <c r="E65" s="46">
        <v>0</v>
      </c>
      <c r="G65" s="46">
        <v>0</v>
      </c>
      <c r="I65" s="46">
        <v>68350684912</v>
      </c>
      <c r="K65" s="46">
        <v>0</v>
      </c>
      <c r="M65" s="46">
        <v>68350684912</v>
      </c>
    </row>
    <row r="66" spans="1:13" ht="21.75" customHeight="1">
      <c r="A66" s="45" t="s">
        <v>140</v>
      </c>
      <c r="C66" s="46">
        <v>0</v>
      </c>
      <c r="E66" s="46">
        <v>0</v>
      </c>
      <c r="G66" s="46">
        <v>0</v>
      </c>
      <c r="I66" s="46">
        <v>177940931496</v>
      </c>
      <c r="K66" s="46">
        <v>0</v>
      </c>
      <c r="M66" s="46">
        <v>177940931496</v>
      </c>
    </row>
    <row r="67" spans="1:13" ht="21.75" customHeight="1">
      <c r="A67" s="45" t="s">
        <v>140</v>
      </c>
      <c r="C67" s="46">
        <v>0</v>
      </c>
      <c r="E67" s="46">
        <v>0</v>
      </c>
      <c r="G67" s="46">
        <v>0</v>
      </c>
      <c r="I67" s="46">
        <v>20426350683</v>
      </c>
      <c r="K67" s="46">
        <v>0</v>
      </c>
      <c r="M67" s="46">
        <v>20426350683</v>
      </c>
    </row>
    <row r="68" spans="1:13" ht="21.75" customHeight="1">
      <c r="A68" s="45" t="s">
        <v>140</v>
      </c>
      <c r="C68" s="46">
        <v>0</v>
      </c>
      <c r="E68" s="46">
        <v>0</v>
      </c>
      <c r="G68" s="46">
        <v>0</v>
      </c>
      <c r="I68" s="46">
        <v>141947704096</v>
      </c>
      <c r="K68" s="46">
        <v>0</v>
      </c>
      <c r="M68" s="46">
        <v>141947704096</v>
      </c>
    </row>
    <row r="69" spans="1:13" ht="21.75" customHeight="1">
      <c r="A69" s="45" t="s">
        <v>142</v>
      </c>
      <c r="C69" s="46">
        <v>0</v>
      </c>
      <c r="E69" s="46">
        <v>0</v>
      </c>
      <c r="G69" s="46">
        <v>0</v>
      </c>
      <c r="I69" s="46">
        <v>183821917779</v>
      </c>
      <c r="K69" s="46">
        <v>0</v>
      </c>
      <c r="M69" s="46">
        <v>183821917779</v>
      </c>
    </row>
    <row r="70" spans="1:13" ht="21.75" customHeight="1">
      <c r="A70" s="45" t="s">
        <v>142</v>
      </c>
      <c r="C70" s="46">
        <v>0</v>
      </c>
      <c r="E70" s="46">
        <v>0</v>
      </c>
      <c r="G70" s="46">
        <v>0</v>
      </c>
      <c r="I70" s="46">
        <v>112190743825</v>
      </c>
      <c r="K70" s="46">
        <v>0</v>
      </c>
      <c r="M70" s="46">
        <v>112190743825</v>
      </c>
    </row>
    <row r="71" spans="1:13" ht="21.75" customHeight="1">
      <c r="A71" s="45" t="s">
        <v>142</v>
      </c>
      <c r="C71" s="46">
        <v>0</v>
      </c>
      <c r="E71" s="46">
        <v>0</v>
      </c>
      <c r="G71" s="46">
        <v>0</v>
      </c>
      <c r="I71" s="46">
        <v>119011643746</v>
      </c>
      <c r="K71" s="46">
        <v>0</v>
      </c>
      <c r="M71" s="46">
        <v>119011643746</v>
      </c>
    </row>
    <row r="72" spans="1:13" ht="21.75" customHeight="1">
      <c r="A72" s="45" t="s">
        <v>142</v>
      </c>
      <c r="C72" s="46">
        <v>0</v>
      </c>
      <c r="E72" s="46">
        <v>0</v>
      </c>
      <c r="G72" s="46">
        <v>0</v>
      </c>
      <c r="I72" s="46">
        <v>105287671231</v>
      </c>
      <c r="K72" s="46">
        <v>0</v>
      </c>
      <c r="M72" s="46">
        <v>105287671231</v>
      </c>
    </row>
    <row r="73" spans="1:13" ht="21.75" customHeight="1">
      <c r="A73" s="45" t="s">
        <v>142</v>
      </c>
      <c r="C73" s="46">
        <v>0</v>
      </c>
      <c r="E73" s="46">
        <v>0</v>
      </c>
      <c r="G73" s="46">
        <v>0</v>
      </c>
      <c r="I73" s="46">
        <v>99394173057</v>
      </c>
      <c r="K73" s="46">
        <v>0</v>
      </c>
      <c r="M73" s="46">
        <v>99394173057</v>
      </c>
    </row>
    <row r="74" spans="1:13" ht="21.75" customHeight="1">
      <c r="A74" s="45" t="s">
        <v>142</v>
      </c>
      <c r="C74" s="46">
        <v>0</v>
      </c>
      <c r="E74" s="46">
        <v>0</v>
      </c>
      <c r="G74" s="46">
        <v>0</v>
      </c>
      <c r="I74" s="46">
        <v>45639041041</v>
      </c>
      <c r="K74" s="46">
        <v>0</v>
      </c>
      <c r="M74" s="46">
        <v>45639041041</v>
      </c>
    </row>
    <row r="75" spans="1:13" ht="21.75" customHeight="1">
      <c r="A75" s="45" t="s">
        <v>142</v>
      </c>
      <c r="C75" s="46">
        <v>0</v>
      </c>
      <c r="E75" s="46">
        <v>0</v>
      </c>
      <c r="G75" s="46">
        <v>0</v>
      </c>
      <c r="I75" s="46">
        <v>85191780820</v>
      </c>
      <c r="K75" s="46">
        <v>0</v>
      </c>
      <c r="M75" s="46">
        <v>85191780820</v>
      </c>
    </row>
    <row r="76" spans="1:13" ht="21.75" customHeight="1">
      <c r="A76" s="45" t="s">
        <v>250</v>
      </c>
      <c r="C76" s="46">
        <v>0</v>
      </c>
      <c r="E76" s="46">
        <v>0</v>
      </c>
      <c r="G76" s="46">
        <v>0</v>
      </c>
      <c r="I76" s="46">
        <v>42661284934</v>
      </c>
      <c r="K76" s="46">
        <v>0</v>
      </c>
      <c r="M76" s="46">
        <v>42661284934</v>
      </c>
    </row>
    <row r="77" spans="1:13" ht="21.75" customHeight="1">
      <c r="A77" s="45" t="s">
        <v>138</v>
      </c>
      <c r="C77" s="46">
        <v>0</v>
      </c>
      <c r="E77" s="46">
        <v>0</v>
      </c>
      <c r="G77" s="46">
        <v>0</v>
      </c>
      <c r="I77" s="46">
        <v>38206069615</v>
      </c>
      <c r="K77" s="46">
        <v>0</v>
      </c>
      <c r="M77" s="46">
        <v>38206069615</v>
      </c>
    </row>
    <row r="78" spans="1:13" ht="21.75" customHeight="1">
      <c r="A78" s="45" t="s">
        <v>142</v>
      </c>
      <c r="C78" s="46">
        <v>0</v>
      </c>
      <c r="E78" s="46">
        <v>0</v>
      </c>
      <c r="G78" s="46">
        <v>0</v>
      </c>
      <c r="I78" s="46">
        <v>192542465716</v>
      </c>
      <c r="K78" s="46">
        <v>0</v>
      </c>
      <c r="M78" s="46">
        <v>192542465716</v>
      </c>
    </row>
    <row r="79" spans="1:13" ht="21.75" customHeight="1">
      <c r="A79" s="45" t="s">
        <v>142</v>
      </c>
      <c r="C79" s="46">
        <v>0</v>
      </c>
      <c r="E79" s="46">
        <v>0</v>
      </c>
      <c r="G79" s="46">
        <v>0</v>
      </c>
      <c r="I79" s="46">
        <v>15404794518</v>
      </c>
      <c r="K79" s="46">
        <v>0</v>
      </c>
      <c r="M79" s="46">
        <v>15404794518</v>
      </c>
    </row>
    <row r="80" spans="1:13" ht="21.75" customHeight="1">
      <c r="A80" s="45" t="s">
        <v>142</v>
      </c>
      <c r="C80" s="46">
        <v>0</v>
      </c>
      <c r="E80" s="46">
        <v>0</v>
      </c>
      <c r="G80" s="46">
        <v>0</v>
      </c>
      <c r="I80" s="46">
        <v>45812835611</v>
      </c>
      <c r="K80" s="46">
        <v>0</v>
      </c>
      <c r="M80" s="46">
        <v>45812835611</v>
      </c>
    </row>
    <row r="81" spans="1:13" ht="21.75" customHeight="1">
      <c r="A81" s="45" t="s">
        <v>138</v>
      </c>
      <c r="C81" s="46">
        <v>0</v>
      </c>
      <c r="E81" s="46">
        <v>0</v>
      </c>
      <c r="G81" s="46">
        <v>0</v>
      </c>
      <c r="I81" s="46">
        <v>60115449328</v>
      </c>
      <c r="K81" s="46">
        <v>0</v>
      </c>
      <c r="M81" s="46">
        <v>60115449328</v>
      </c>
    </row>
    <row r="82" spans="1:13" ht="21.75" customHeight="1">
      <c r="A82" s="45" t="s">
        <v>142</v>
      </c>
      <c r="C82" s="46">
        <v>0</v>
      </c>
      <c r="E82" s="46">
        <v>0</v>
      </c>
      <c r="G82" s="46">
        <v>0</v>
      </c>
      <c r="I82" s="46">
        <v>32917808217</v>
      </c>
      <c r="K82" s="46">
        <v>0</v>
      </c>
      <c r="M82" s="46">
        <v>32917808217</v>
      </c>
    </row>
    <row r="83" spans="1:13" ht="21.75" customHeight="1">
      <c r="A83" s="45" t="s">
        <v>142</v>
      </c>
      <c r="C83" s="46">
        <v>0</v>
      </c>
      <c r="E83" s="46">
        <v>0</v>
      </c>
      <c r="G83" s="46">
        <v>0</v>
      </c>
      <c r="I83" s="46">
        <v>139068493147</v>
      </c>
      <c r="K83" s="46">
        <v>0</v>
      </c>
      <c r="M83" s="46">
        <v>139068493147</v>
      </c>
    </row>
    <row r="84" spans="1:13" ht="21.75" customHeight="1">
      <c r="A84" s="45" t="s">
        <v>142</v>
      </c>
      <c r="C84" s="46">
        <v>0</v>
      </c>
      <c r="E84" s="46">
        <v>0</v>
      </c>
      <c r="G84" s="46">
        <v>0</v>
      </c>
      <c r="I84" s="46">
        <v>72779260257</v>
      </c>
      <c r="K84" s="46">
        <v>0</v>
      </c>
      <c r="M84" s="46">
        <v>72779260257</v>
      </c>
    </row>
    <row r="85" spans="1:13" ht="21.75" customHeight="1">
      <c r="A85" s="45" t="s">
        <v>142</v>
      </c>
      <c r="C85" s="46">
        <v>0</v>
      </c>
      <c r="E85" s="46">
        <v>0</v>
      </c>
      <c r="G85" s="46">
        <v>0</v>
      </c>
      <c r="I85" s="46">
        <v>3184931501</v>
      </c>
      <c r="K85" s="46">
        <v>0</v>
      </c>
      <c r="M85" s="46">
        <v>3184931501</v>
      </c>
    </row>
    <row r="86" spans="1:13" ht="21.75" customHeight="1">
      <c r="A86" s="45" t="s">
        <v>250</v>
      </c>
      <c r="C86" s="46">
        <v>0</v>
      </c>
      <c r="E86" s="46">
        <v>0</v>
      </c>
      <c r="G86" s="46">
        <v>0</v>
      </c>
      <c r="I86" s="46">
        <v>80262842480</v>
      </c>
      <c r="K86" s="46">
        <v>0</v>
      </c>
      <c r="M86" s="46">
        <v>80262842480</v>
      </c>
    </row>
    <row r="87" spans="1:13" ht="21.75" customHeight="1">
      <c r="A87" s="45" t="s">
        <v>130</v>
      </c>
      <c r="C87" s="46">
        <v>3164383644</v>
      </c>
      <c r="E87" s="46">
        <v>-1743227</v>
      </c>
      <c r="G87" s="46">
        <v>3166126871</v>
      </c>
      <c r="I87" s="46">
        <v>116493703342</v>
      </c>
      <c r="K87" s="46">
        <v>15689045</v>
      </c>
      <c r="M87" s="46">
        <v>116478014297</v>
      </c>
    </row>
    <row r="88" spans="1:13" ht="21.75" customHeight="1">
      <c r="A88" s="45" t="s">
        <v>140</v>
      </c>
      <c r="C88" s="46">
        <v>0</v>
      </c>
      <c r="E88" s="46">
        <v>0</v>
      </c>
      <c r="G88" s="46">
        <v>0</v>
      </c>
      <c r="I88" s="46">
        <v>44606246568</v>
      </c>
      <c r="K88" s="46">
        <v>0</v>
      </c>
      <c r="M88" s="46">
        <v>44606246568</v>
      </c>
    </row>
    <row r="89" spans="1:13" ht="21.75" customHeight="1">
      <c r="A89" s="45" t="s">
        <v>140</v>
      </c>
      <c r="C89" s="46">
        <v>0</v>
      </c>
      <c r="E89" s="46">
        <v>0</v>
      </c>
      <c r="G89" s="46">
        <v>0</v>
      </c>
      <c r="I89" s="46">
        <v>136767123282</v>
      </c>
      <c r="K89" s="46">
        <v>0</v>
      </c>
      <c r="M89" s="46">
        <v>136767123282</v>
      </c>
    </row>
    <row r="90" spans="1:13" ht="21.75" customHeight="1">
      <c r="A90" s="45" t="s">
        <v>142</v>
      </c>
      <c r="C90" s="46">
        <v>0</v>
      </c>
      <c r="E90" s="46">
        <v>0</v>
      </c>
      <c r="G90" s="46">
        <v>0</v>
      </c>
      <c r="I90" s="46">
        <v>161661452050</v>
      </c>
      <c r="K90" s="46">
        <v>0</v>
      </c>
      <c r="M90" s="46">
        <v>161661452050</v>
      </c>
    </row>
    <row r="91" spans="1:13" ht="21.75" customHeight="1">
      <c r="A91" s="45" t="s">
        <v>140</v>
      </c>
      <c r="C91" s="46">
        <v>0</v>
      </c>
      <c r="E91" s="46">
        <v>0</v>
      </c>
      <c r="G91" s="46">
        <v>0</v>
      </c>
      <c r="I91" s="46">
        <v>59849187939</v>
      </c>
      <c r="K91" s="46">
        <v>0</v>
      </c>
      <c r="M91" s="46">
        <v>59849187939</v>
      </c>
    </row>
    <row r="92" spans="1:13" ht="21.75" customHeight="1">
      <c r="A92" s="45" t="s">
        <v>250</v>
      </c>
      <c r="C92" s="46">
        <v>0</v>
      </c>
      <c r="E92" s="46">
        <v>0</v>
      </c>
      <c r="G92" s="46">
        <v>0</v>
      </c>
      <c r="I92" s="46">
        <v>30315951506</v>
      </c>
      <c r="K92" s="46">
        <v>0</v>
      </c>
      <c r="M92" s="46">
        <v>30315951506</v>
      </c>
    </row>
    <row r="93" spans="1:13" ht="21.75" customHeight="1">
      <c r="A93" s="45" t="s">
        <v>250</v>
      </c>
      <c r="C93" s="46">
        <v>0</v>
      </c>
      <c r="E93" s="46">
        <v>0</v>
      </c>
      <c r="G93" s="46">
        <v>0</v>
      </c>
      <c r="I93" s="46">
        <v>29951593448</v>
      </c>
      <c r="K93" s="46">
        <v>0</v>
      </c>
      <c r="M93" s="46">
        <v>29951593448</v>
      </c>
    </row>
    <row r="94" spans="1:13" ht="21.75" customHeight="1">
      <c r="A94" s="45" t="s">
        <v>253</v>
      </c>
      <c r="C94" s="46">
        <v>0</v>
      </c>
      <c r="E94" s="46">
        <v>0</v>
      </c>
      <c r="G94" s="46">
        <v>0</v>
      </c>
      <c r="I94" s="46">
        <v>148767123248</v>
      </c>
      <c r="K94" s="46">
        <v>0</v>
      </c>
      <c r="M94" s="46">
        <v>148767123248</v>
      </c>
    </row>
    <row r="95" spans="1:13" ht="21.75" customHeight="1">
      <c r="A95" s="45" t="s">
        <v>254</v>
      </c>
      <c r="C95" s="46">
        <v>0</v>
      </c>
      <c r="E95" s="46">
        <v>0</v>
      </c>
      <c r="G95" s="46">
        <v>0</v>
      </c>
      <c r="I95" s="46">
        <v>96657534246</v>
      </c>
      <c r="K95" s="46">
        <v>0</v>
      </c>
      <c r="M95" s="46">
        <v>96657534246</v>
      </c>
    </row>
    <row r="96" spans="1:13" ht="21.75" customHeight="1">
      <c r="A96" s="45" t="s">
        <v>254</v>
      </c>
      <c r="C96" s="46">
        <v>0</v>
      </c>
      <c r="E96" s="46">
        <v>0</v>
      </c>
      <c r="G96" s="46">
        <v>0</v>
      </c>
      <c r="I96" s="46">
        <v>6137753425</v>
      </c>
      <c r="K96" s="46">
        <v>0</v>
      </c>
      <c r="M96" s="46">
        <v>6137753425</v>
      </c>
    </row>
    <row r="97" spans="1:13" ht="21.75" customHeight="1">
      <c r="A97" s="45" t="s">
        <v>255</v>
      </c>
      <c r="C97" s="46">
        <v>0</v>
      </c>
      <c r="E97" s="46">
        <v>0</v>
      </c>
      <c r="G97" s="46">
        <v>0</v>
      </c>
      <c r="I97" s="46">
        <v>134221370547</v>
      </c>
      <c r="K97" s="46">
        <v>0</v>
      </c>
      <c r="M97" s="46">
        <v>134221370547</v>
      </c>
    </row>
    <row r="98" spans="1:13" ht="21.75" customHeight="1">
      <c r="A98" s="45" t="s">
        <v>140</v>
      </c>
      <c r="C98" s="46">
        <v>0</v>
      </c>
      <c r="E98" s="46">
        <v>0</v>
      </c>
      <c r="G98" s="46">
        <v>0</v>
      </c>
      <c r="I98" s="46">
        <v>114574188707</v>
      </c>
      <c r="K98" s="46">
        <v>0</v>
      </c>
      <c r="M98" s="46">
        <v>114574188707</v>
      </c>
    </row>
    <row r="99" spans="1:13" ht="21.75" customHeight="1">
      <c r="A99" s="45" t="s">
        <v>255</v>
      </c>
      <c r="C99" s="46">
        <v>0</v>
      </c>
      <c r="E99" s="46">
        <v>0</v>
      </c>
      <c r="G99" s="46">
        <v>0</v>
      </c>
      <c r="I99" s="46">
        <v>60178086496</v>
      </c>
      <c r="K99" s="46">
        <v>0</v>
      </c>
      <c r="M99" s="46">
        <v>60178086496</v>
      </c>
    </row>
    <row r="100" spans="1:13" ht="21.75" customHeight="1">
      <c r="A100" s="45" t="s">
        <v>255</v>
      </c>
      <c r="C100" s="46">
        <v>0</v>
      </c>
      <c r="E100" s="46">
        <v>0</v>
      </c>
      <c r="G100" s="46">
        <v>0</v>
      </c>
      <c r="I100" s="46">
        <v>350579693323</v>
      </c>
      <c r="K100" s="46">
        <v>0</v>
      </c>
      <c r="M100" s="46">
        <v>350579693323</v>
      </c>
    </row>
    <row r="101" spans="1:13" ht="21.75" customHeight="1">
      <c r="A101" s="45" t="s">
        <v>250</v>
      </c>
      <c r="C101" s="46">
        <v>0</v>
      </c>
      <c r="E101" s="46">
        <v>0</v>
      </c>
      <c r="G101" s="46">
        <v>0</v>
      </c>
      <c r="I101" s="46">
        <v>38520628442</v>
      </c>
      <c r="K101" s="46">
        <v>0</v>
      </c>
      <c r="M101" s="46">
        <v>38520628442</v>
      </c>
    </row>
    <row r="102" spans="1:13" ht="21.75" customHeight="1">
      <c r="A102" s="45" t="s">
        <v>132</v>
      </c>
      <c r="C102" s="46">
        <v>0</v>
      </c>
      <c r="E102" s="46">
        <v>0</v>
      </c>
      <c r="G102" s="46">
        <v>0</v>
      </c>
      <c r="I102" s="46">
        <v>169357314993</v>
      </c>
      <c r="K102" s="46">
        <v>0</v>
      </c>
      <c r="M102" s="46">
        <v>169357314993</v>
      </c>
    </row>
    <row r="103" spans="1:13" ht="21.75" customHeight="1">
      <c r="A103" s="45" t="s">
        <v>132</v>
      </c>
      <c r="C103" s="46">
        <v>0</v>
      </c>
      <c r="E103" s="46">
        <v>0</v>
      </c>
      <c r="G103" s="46">
        <v>0</v>
      </c>
      <c r="I103" s="46">
        <v>161852054760</v>
      </c>
      <c r="K103" s="46">
        <v>0</v>
      </c>
      <c r="M103" s="46">
        <v>161852054760</v>
      </c>
    </row>
    <row r="104" spans="1:13" ht="21.75" customHeight="1">
      <c r="A104" s="45" t="s">
        <v>138</v>
      </c>
      <c r="C104" s="46">
        <v>0</v>
      </c>
      <c r="E104" s="46">
        <v>0</v>
      </c>
      <c r="G104" s="46">
        <v>0</v>
      </c>
      <c r="I104" s="46">
        <v>30666076296</v>
      </c>
      <c r="K104" s="46">
        <v>0</v>
      </c>
      <c r="M104" s="46">
        <v>30666076296</v>
      </c>
    </row>
    <row r="105" spans="1:13" ht="21.75" customHeight="1">
      <c r="A105" s="45" t="s">
        <v>132</v>
      </c>
      <c r="C105" s="46">
        <v>8223287647</v>
      </c>
      <c r="E105" s="46">
        <v>4854763</v>
      </c>
      <c r="G105" s="46">
        <v>8218432884</v>
      </c>
      <c r="I105" s="46">
        <v>204587671071</v>
      </c>
      <c r="K105" s="46">
        <v>4854763</v>
      </c>
      <c r="M105" s="46">
        <v>204582816308</v>
      </c>
    </row>
    <row r="106" spans="1:13" ht="21.75" customHeight="1">
      <c r="A106" s="45" t="s">
        <v>256</v>
      </c>
      <c r="C106" s="46">
        <v>0</v>
      </c>
      <c r="E106" s="46">
        <v>0</v>
      </c>
      <c r="G106" s="46">
        <v>0</v>
      </c>
      <c r="I106" s="46">
        <v>66293375330</v>
      </c>
      <c r="K106" s="46">
        <v>0</v>
      </c>
      <c r="M106" s="46">
        <v>66293375330</v>
      </c>
    </row>
    <row r="107" spans="1:13" ht="21.75" customHeight="1">
      <c r="A107" s="45" t="s">
        <v>257</v>
      </c>
      <c r="C107" s="46">
        <v>0</v>
      </c>
      <c r="E107" s="46">
        <v>0</v>
      </c>
      <c r="G107" s="46">
        <v>0</v>
      </c>
      <c r="I107" s="46">
        <v>85027269053</v>
      </c>
      <c r="K107" s="46">
        <v>0</v>
      </c>
      <c r="M107" s="46">
        <v>85027269053</v>
      </c>
    </row>
    <row r="108" spans="1:13" ht="21.75" customHeight="1">
      <c r="A108" s="45" t="s">
        <v>138</v>
      </c>
      <c r="C108" s="46">
        <v>0</v>
      </c>
      <c r="E108" s="46">
        <v>0</v>
      </c>
      <c r="G108" s="46">
        <v>0</v>
      </c>
      <c r="I108" s="46">
        <v>29970411930</v>
      </c>
      <c r="K108" s="46">
        <v>0</v>
      </c>
      <c r="M108" s="46">
        <v>29970411930</v>
      </c>
    </row>
    <row r="109" spans="1:13" ht="21.75" customHeight="1">
      <c r="A109" s="45" t="s">
        <v>250</v>
      </c>
      <c r="C109" s="46">
        <v>0</v>
      </c>
      <c r="E109" s="46">
        <v>0</v>
      </c>
      <c r="G109" s="46">
        <v>0</v>
      </c>
      <c r="I109" s="46">
        <v>44971988764</v>
      </c>
      <c r="K109" s="46">
        <v>0</v>
      </c>
      <c r="M109" s="46">
        <v>44971988764</v>
      </c>
    </row>
    <row r="110" spans="1:13" ht="21.75" customHeight="1">
      <c r="A110" s="45" t="s">
        <v>258</v>
      </c>
      <c r="C110" s="46">
        <v>0</v>
      </c>
      <c r="E110" s="46">
        <v>0</v>
      </c>
      <c r="G110" s="46">
        <v>0</v>
      </c>
      <c r="I110" s="46">
        <v>79397260274</v>
      </c>
      <c r="K110" s="46">
        <v>0</v>
      </c>
      <c r="M110" s="46">
        <v>79397260274</v>
      </c>
    </row>
    <row r="111" spans="1:13" ht="21.75" customHeight="1">
      <c r="A111" s="45" t="s">
        <v>259</v>
      </c>
      <c r="C111" s="46">
        <v>0</v>
      </c>
      <c r="E111" s="46">
        <v>0</v>
      </c>
      <c r="G111" s="46">
        <v>0</v>
      </c>
      <c r="I111" s="46">
        <v>38888778082</v>
      </c>
      <c r="K111" s="46">
        <v>0</v>
      </c>
      <c r="M111" s="46">
        <v>38888778082</v>
      </c>
    </row>
    <row r="112" spans="1:13" ht="21.75" customHeight="1">
      <c r="A112" s="45" t="s">
        <v>250</v>
      </c>
      <c r="C112" s="46">
        <v>0</v>
      </c>
      <c r="E112" s="46">
        <v>0</v>
      </c>
      <c r="G112" s="46">
        <v>0</v>
      </c>
      <c r="I112" s="46">
        <v>58414402333</v>
      </c>
      <c r="K112" s="46">
        <v>0</v>
      </c>
      <c r="M112" s="46">
        <v>58414402333</v>
      </c>
    </row>
    <row r="113" spans="1:13" ht="21.75" customHeight="1">
      <c r="A113" s="45" t="s">
        <v>138</v>
      </c>
      <c r="C113" s="46">
        <v>0</v>
      </c>
      <c r="E113" s="46">
        <v>0</v>
      </c>
      <c r="G113" s="46">
        <v>0</v>
      </c>
      <c r="I113" s="46">
        <v>44111782353</v>
      </c>
      <c r="K113" s="46">
        <v>0</v>
      </c>
      <c r="M113" s="46">
        <v>44111782353</v>
      </c>
    </row>
    <row r="114" spans="1:13" ht="21.75" customHeight="1">
      <c r="A114" s="45" t="s">
        <v>250</v>
      </c>
      <c r="C114" s="46">
        <v>0</v>
      </c>
      <c r="E114" s="46">
        <v>0</v>
      </c>
      <c r="G114" s="46">
        <v>0</v>
      </c>
      <c r="I114" s="46">
        <v>18831121447</v>
      </c>
      <c r="K114" s="46">
        <v>0</v>
      </c>
      <c r="M114" s="46">
        <v>18831121447</v>
      </c>
    </row>
    <row r="115" spans="1:13" ht="21.75" customHeight="1">
      <c r="A115" s="45" t="s">
        <v>138</v>
      </c>
      <c r="C115" s="46">
        <v>0</v>
      </c>
      <c r="E115" s="46">
        <v>0</v>
      </c>
      <c r="G115" s="46">
        <v>0</v>
      </c>
      <c r="I115" s="46">
        <v>12816110314</v>
      </c>
      <c r="K115" s="46">
        <v>0</v>
      </c>
      <c r="M115" s="46">
        <v>12816110314</v>
      </c>
    </row>
    <row r="116" spans="1:13" ht="21.75" customHeight="1">
      <c r="A116" s="45" t="s">
        <v>250</v>
      </c>
      <c r="C116" s="46">
        <v>0</v>
      </c>
      <c r="E116" s="46">
        <v>0</v>
      </c>
      <c r="G116" s="46">
        <v>0</v>
      </c>
      <c r="I116" s="46">
        <v>12348497337</v>
      </c>
      <c r="K116" s="46">
        <v>0</v>
      </c>
      <c r="M116" s="46">
        <v>12348497337</v>
      </c>
    </row>
    <row r="117" spans="1:13" ht="21.75" customHeight="1">
      <c r="A117" s="45" t="s">
        <v>250</v>
      </c>
      <c r="C117" s="46">
        <v>0</v>
      </c>
      <c r="E117" s="46">
        <v>0</v>
      </c>
      <c r="G117" s="46">
        <v>0</v>
      </c>
      <c r="I117" s="46">
        <v>17162466361</v>
      </c>
      <c r="K117" s="46">
        <v>0</v>
      </c>
      <c r="M117" s="46">
        <v>17162466361</v>
      </c>
    </row>
    <row r="118" spans="1:13" ht="21.75" customHeight="1">
      <c r="A118" s="45" t="s">
        <v>138</v>
      </c>
      <c r="C118" s="46">
        <v>0</v>
      </c>
      <c r="E118" s="46">
        <v>0</v>
      </c>
      <c r="G118" s="46">
        <v>0</v>
      </c>
      <c r="I118" s="46">
        <v>12545755225</v>
      </c>
      <c r="K118" s="46">
        <v>0</v>
      </c>
      <c r="M118" s="46">
        <v>12545755225</v>
      </c>
    </row>
    <row r="119" spans="1:13" ht="21.75" customHeight="1">
      <c r="A119" s="45" t="s">
        <v>138</v>
      </c>
      <c r="C119" s="46">
        <v>0</v>
      </c>
      <c r="E119" s="46">
        <v>0</v>
      </c>
      <c r="G119" s="46">
        <v>0</v>
      </c>
      <c r="I119" s="46">
        <v>30588633471</v>
      </c>
      <c r="K119" s="46">
        <v>0</v>
      </c>
      <c r="M119" s="46">
        <v>30588633471</v>
      </c>
    </row>
    <row r="120" spans="1:13" ht="21.75" customHeight="1">
      <c r="A120" s="45" t="s">
        <v>250</v>
      </c>
      <c r="C120" s="46">
        <v>0</v>
      </c>
      <c r="E120" s="46">
        <v>0</v>
      </c>
      <c r="G120" s="46">
        <v>0</v>
      </c>
      <c r="I120" s="46">
        <v>39604981676</v>
      </c>
      <c r="K120" s="46">
        <v>0</v>
      </c>
      <c r="M120" s="46">
        <v>39604981676</v>
      </c>
    </row>
    <row r="121" spans="1:13" ht="21.75" customHeight="1">
      <c r="A121" s="45" t="s">
        <v>134</v>
      </c>
      <c r="C121" s="46">
        <v>7150684918</v>
      </c>
      <c r="E121" s="46">
        <v>20503093</v>
      </c>
      <c r="G121" s="46">
        <v>7130181825</v>
      </c>
      <c r="I121" s="46">
        <v>108657534176</v>
      </c>
      <c r="K121" s="46">
        <v>20503093</v>
      </c>
      <c r="M121" s="46">
        <v>108637031083</v>
      </c>
    </row>
    <row r="122" spans="1:13" ht="21.75" customHeight="1">
      <c r="A122" s="45" t="s">
        <v>260</v>
      </c>
      <c r="C122" s="46">
        <v>0</v>
      </c>
      <c r="E122" s="46">
        <v>0</v>
      </c>
      <c r="G122" s="46">
        <v>0</v>
      </c>
      <c r="I122" s="46">
        <v>129863013664</v>
      </c>
      <c r="K122" s="46">
        <v>0</v>
      </c>
      <c r="M122" s="46">
        <v>129863013664</v>
      </c>
    </row>
    <row r="123" spans="1:13" ht="21.75" customHeight="1">
      <c r="A123" s="45" t="s">
        <v>261</v>
      </c>
      <c r="C123" s="46">
        <v>0</v>
      </c>
      <c r="E123" s="46">
        <v>0</v>
      </c>
      <c r="G123" s="46">
        <v>0</v>
      </c>
      <c r="I123" s="46">
        <v>129863013664</v>
      </c>
      <c r="K123" s="46">
        <v>0</v>
      </c>
      <c r="M123" s="46">
        <v>129863013664</v>
      </c>
    </row>
    <row r="124" spans="1:13" ht="21.75" customHeight="1">
      <c r="A124" s="45" t="s">
        <v>136</v>
      </c>
      <c r="C124" s="46">
        <v>26807917782</v>
      </c>
      <c r="E124" s="46">
        <v>55904197</v>
      </c>
      <c r="G124" s="46">
        <v>26752013585</v>
      </c>
      <c r="I124" s="46">
        <v>191250821740</v>
      </c>
      <c r="K124" s="46">
        <v>55904197</v>
      </c>
      <c r="M124" s="46">
        <v>191194917543</v>
      </c>
    </row>
    <row r="125" spans="1:13" ht="21.75" customHeight="1">
      <c r="A125" s="45" t="s">
        <v>262</v>
      </c>
      <c r="C125" s="46">
        <v>0</v>
      </c>
      <c r="E125" s="46">
        <v>0</v>
      </c>
      <c r="G125" s="46">
        <v>0</v>
      </c>
      <c r="I125" s="46">
        <v>73972602720</v>
      </c>
      <c r="K125" s="46">
        <v>0</v>
      </c>
      <c r="M125" s="46">
        <v>73972602720</v>
      </c>
    </row>
    <row r="126" spans="1:13" ht="21.75" customHeight="1">
      <c r="A126" s="45" t="s">
        <v>263</v>
      </c>
      <c r="C126" s="46">
        <v>33905404212</v>
      </c>
      <c r="E126" s="46">
        <v>0</v>
      </c>
      <c r="G126" s="46">
        <v>33905404212</v>
      </c>
      <c r="I126" s="46">
        <v>189242938356</v>
      </c>
      <c r="K126" s="46">
        <v>0</v>
      </c>
      <c r="M126" s="46">
        <v>189242938356</v>
      </c>
    </row>
    <row r="127" spans="1:13" ht="21.75" customHeight="1">
      <c r="A127" s="45" t="s">
        <v>264</v>
      </c>
      <c r="C127" s="46">
        <v>0</v>
      </c>
      <c r="E127" s="46">
        <v>0</v>
      </c>
      <c r="G127" s="46">
        <v>0</v>
      </c>
      <c r="I127" s="46">
        <v>73972602720</v>
      </c>
      <c r="K127" s="46">
        <v>0</v>
      </c>
      <c r="M127" s="46">
        <v>73972602720</v>
      </c>
    </row>
    <row r="128" spans="1:13" ht="21.75" customHeight="1">
      <c r="A128" s="45" t="s">
        <v>250</v>
      </c>
      <c r="C128" s="46">
        <v>0</v>
      </c>
      <c r="E128" s="46">
        <v>0</v>
      </c>
      <c r="G128" s="46">
        <v>0</v>
      </c>
      <c r="I128" s="46">
        <v>52273974149</v>
      </c>
      <c r="K128" s="46">
        <v>0</v>
      </c>
      <c r="M128" s="46">
        <v>52273974149</v>
      </c>
    </row>
    <row r="129" spans="1:13" ht="21.75" customHeight="1">
      <c r="A129" s="45" t="s">
        <v>138</v>
      </c>
      <c r="C129" s="46">
        <v>0</v>
      </c>
      <c r="E129" s="46">
        <v>0</v>
      </c>
      <c r="G129" s="46">
        <v>0</v>
      </c>
      <c r="I129" s="46">
        <v>114770090041</v>
      </c>
      <c r="K129" s="46">
        <v>0</v>
      </c>
      <c r="M129" s="46">
        <v>114770090041</v>
      </c>
    </row>
    <row r="130" spans="1:13" ht="21.75" customHeight="1">
      <c r="A130" s="45" t="s">
        <v>138</v>
      </c>
      <c r="C130" s="46">
        <v>0</v>
      </c>
      <c r="E130" s="46">
        <v>0</v>
      </c>
      <c r="G130" s="46">
        <v>0</v>
      </c>
      <c r="I130" s="46">
        <v>39276551720</v>
      </c>
      <c r="K130" s="46">
        <v>0</v>
      </c>
      <c r="M130" s="46">
        <v>39276551720</v>
      </c>
    </row>
    <row r="131" spans="1:13" ht="21.75" customHeight="1">
      <c r="A131" s="45" t="s">
        <v>250</v>
      </c>
      <c r="C131" s="46">
        <v>0</v>
      </c>
      <c r="E131" s="46">
        <v>0</v>
      </c>
      <c r="G131" s="46">
        <v>0</v>
      </c>
      <c r="I131" s="46">
        <v>18132849510</v>
      </c>
      <c r="K131" s="46">
        <v>0</v>
      </c>
      <c r="M131" s="46">
        <v>18132849510</v>
      </c>
    </row>
    <row r="132" spans="1:13" ht="21.75" customHeight="1">
      <c r="A132" s="45" t="s">
        <v>250</v>
      </c>
      <c r="C132" s="46">
        <v>0</v>
      </c>
      <c r="E132" s="46">
        <v>0</v>
      </c>
      <c r="G132" s="46">
        <v>0</v>
      </c>
      <c r="I132" s="46">
        <v>9481636337</v>
      </c>
      <c r="K132" s="46">
        <v>0</v>
      </c>
      <c r="M132" s="46">
        <v>9481636337</v>
      </c>
    </row>
    <row r="133" spans="1:13" ht="21.75" customHeight="1">
      <c r="A133" s="45" t="s">
        <v>250</v>
      </c>
      <c r="C133" s="46">
        <v>0</v>
      </c>
      <c r="E133" s="46">
        <v>0</v>
      </c>
      <c r="G133" s="46">
        <v>0</v>
      </c>
      <c r="I133" s="46">
        <v>20956470099</v>
      </c>
      <c r="K133" s="46">
        <v>0</v>
      </c>
      <c r="M133" s="46">
        <v>20956470099</v>
      </c>
    </row>
    <row r="134" spans="1:13" ht="21.75" customHeight="1">
      <c r="A134" s="45" t="s">
        <v>250</v>
      </c>
      <c r="C134" s="46">
        <v>0</v>
      </c>
      <c r="E134" s="46">
        <v>0</v>
      </c>
      <c r="G134" s="46">
        <v>0</v>
      </c>
      <c r="I134" s="46">
        <v>11769485574</v>
      </c>
      <c r="K134" s="46">
        <v>0</v>
      </c>
      <c r="M134" s="46">
        <v>11769485574</v>
      </c>
    </row>
    <row r="135" spans="1:13" ht="21.75" customHeight="1">
      <c r="A135" s="45" t="s">
        <v>138</v>
      </c>
      <c r="C135" s="46">
        <v>0</v>
      </c>
      <c r="E135" s="46">
        <v>0</v>
      </c>
      <c r="G135" s="46">
        <v>0</v>
      </c>
      <c r="I135" s="46">
        <v>37737657455</v>
      </c>
      <c r="K135" s="46">
        <v>0</v>
      </c>
      <c r="M135" s="46">
        <v>37737657455</v>
      </c>
    </row>
    <row r="136" spans="1:13" ht="21.75" customHeight="1">
      <c r="A136" s="45" t="s">
        <v>138</v>
      </c>
      <c r="C136" s="46">
        <v>0</v>
      </c>
      <c r="E136" s="46">
        <v>0</v>
      </c>
      <c r="G136" s="46">
        <v>0</v>
      </c>
      <c r="I136" s="46">
        <v>9390343170</v>
      </c>
      <c r="K136" s="46">
        <v>0</v>
      </c>
      <c r="M136" s="46">
        <v>9390343170</v>
      </c>
    </row>
    <row r="137" spans="1:13" ht="21.75" customHeight="1">
      <c r="A137" s="45" t="s">
        <v>250</v>
      </c>
      <c r="C137" s="46">
        <v>0</v>
      </c>
      <c r="E137" s="46">
        <v>0</v>
      </c>
      <c r="G137" s="46">
        <v>0</v>
      </c>
      <c r="I137" s="46">
        <v>27296265222</v>
      </c>
      <c r="K137" s="46">
        <v>0</v>
      </c>
      <c r="M137" s="46">
        <v>27296265222</v>
      </c>
    </row>
    <row r="138" spans="1:13" ht="21.75" customHeight="1">
      <c r="A138" s="45" t="s">
        <v>138</v>
      </c>
      <c r="C138" s="46">
        <v>0</v>
      </c>
      <c r="E138" s="46">
        <v>0</v>
      </c>
      <c r="G138" s="46">
        <v>0</v>
      </c>
      <c r="I138" s="46">
        <v>31364385094</v>
      </c>
      <c r="K138" s="46">
        <v>0</v>
      </c>
      <c r="M138" s="46">
        <v>31364385094</v>
      </c>
    </row>
    <row r="139" spans="1:13" ht="21.75" customHeight="1">
      <c r="A139" s="45" t="s">
        <v>250</v>
      </c>
      <c r="C139" s="46">
        <v>0</v>
      </c>
      <c r="E139" s="46">
        <v>0</v>
      </c>
      <c r="G139" s="46">
        <v>0</v>
      </c>
      <c r="I139" s="46">
        <v>3226419385</v>
      </c>
      <c r="K139" s="46">
        <v>0</v>
      </c>
      <c r="M139" s="46">
        <v>3226419385</v>
      </c>
    </row>
    <row r="140" spans="1:13" ht="21.75" customHeight="1">
      <c r="A140" s="45" t="s">
        <v>138</v>
      </c>
      <c r="C140" s="46">
        <v>34179156510</v>
      </c>
      <c r="E140" s="46">
        <v>0</v>
      </c>
      <c r="G140" s="46">
        <v>34179156510</v>
      </c>
      <c r="I140" s="46">
        <v>316070028858</v>
      </c>
      <c r="K140" s="46">
        <v>140300653</v>
      </c>
      <c r="M140" s="46">
        <v>315929728205</v>
      </c>
    </row>
    <row r="141" spans="1:13" ht="21.75" customHeight="1">
      <c r="A141" s="45" t="s">
        <v>250</v>
      </c>
      <c r="C141" s="46">
        <v>0</v>
      </c>
      <c r="E141" s="46">
        <v>0</v>
      </c>
      <c r="G141" s="46">
        <v>0</v>
      </c>
      <c r="I141" s="46">
        <v>90456164986</v>
      </c>
      <c r="K141" s="46">
        <v>0</v>
      </c>
      <c r="M141" s="46">
        <v>90456164986</v>
      </c>
    </row>
    <row r="142" spans="1:13" ht="21.75" customHeight="1">
      <c r="A142" s="45" t="s">
        <v>250</v>
      </c>
      <c r="C142" s="46">
        <v>0</v>
      </c>
      <c r="E142" s="46">
        <v>0</v>
      </c>
      <c r="G142" s="46">
        <v>0</v>
      </c>
      <c r="I142" s="46">
        <v>33513746460</v>
      </c>
      <c r="K142" s="46">
        <v>0</v>
      </c>
      <c r="M142" s="46">
        <v>33513746460</v>
      </c>
    </row>
    <row r="143" spans="1:13" ht="21.75" customHeight="1">
      <c r="A143" s="45" t="s">
        <v>142</v>
      </c>
      <c r="C143" s="46">
        <v>0</v>
      </c>
      <c r="E143" s="46">
        <v>0</v>
      </c>
      <c r="G143" s="46">
        <v>0</v>
      </c>
      <c r="I143" s="46">
        <v>33287671231</v>
      </c>
      <c r="K143" s="46">
        <v>0</v>
      </c>
      <c r="M143" s="46">
        <v>33287671231</v>
      </c>
    </row>
    <row r="144" spans="1:13" ht="21.75" customHeight="1">
      <c r="A144" s="45" t="s">
        <v>252</v>
      </c>
      <c r="C144" s="46">
        <v>0</v>
      </c>
      <c r="E144" s="46">
        <v>0</v>
      </c>
      <c r="G144" s="46">
        <v>0</v>
      </c>
      <c r="I144" s="46">
        <v>13980821897</v>
      </c>
      <c r="K144" s="46">
        <v>0</v>
      </c>
      <c r="M144" s="46">
        <v>13980821897</v>
      </c>
    </row>
    <row r="145" spans="1:13" ht="21.75" customHeight="1">
      <c r="A145" s="45" t="s">
        <v>250</v>
      </c>
      <c r="C145" s="46">
        <v>0</v>
      </c>
      <c r="E145" s="46">
        <v>0</v>
      </c>
      <c r="G145" s="46">
        <v>0</v>
      </c>
      <c r="I145" s="46">
        <v>8971294517</v>
      </c>
      <c r="K145" s="46">
        <v>0</v>
      </c>
      <c r="M145" s="46">
        <v>8971294517</v>
      </c>
    </row>
    <row r="146" spans="1:13" ht="21.75" customHeight="1">
      <c r="A146" s="45" t="s">
        <v>250</v>
      </c>
      <c r="C146" s="46">
        <v>0</v>
      </c>
      <c r="E146" s="46">
        <v>0</v>
      </c>
      <c r="G146" s="46">
        <v>0</v>
      </c>
      <c r="I146" s="46">
        <v>21043828476</v>
      </c>
      <c r="K146" s="46">
        <v>0</v>
      </c>
      <c r="M146" s="46">
        <v>21043828476</v>
      </c>
    </row>
    <row r="147" spans="1:13" ht="21.75" customHeight="1">
      <c r="A147" s="45" t="s">
        <v>142</v>
      </c>
      <c r="C147" s="46">
        <v>0</v>
      </c>
      <c r="E147" s="46">
        <v>0</v>
      </c>
      <c r="G147" s="46">
        <v>0</v>
      </c>
      <c r="I147" s="46">
        <v>121906027351</v>
      </c>
      <c r="K147" s="46">
        <v>0</v>
      </c>
      <c r="M147" s="46">
        <v>121906027351</v>
      </c>
    </row>
    <row r="148" spans="1:13" ht="21.75" customHeight="1">
      <c r="A148" s="45" t="s">
        <v>142</v>
      </c>
      <c r="C148" s="46">
        <v>0</v>
      </c>
      <c r="E148" s="46">
        <v>0</v>
      </c>
      <c r="G148" s="46">
        <v>0</v>
      </c>
      <c r="I148" s="46">
        <v>5013419174</v>
      </c>
      <c r="K148" s="46">
        <v>0</v>
      </c>
      <c r="M148" s="46">
        <v>5013419174</v>
      </c>
    </row>
    <row r="149" spans="1:13" ht="21.75" customHeight="1">
      <c r="A149" s="45" t="s">
        <v>142</v>
      </c>
      <c r="C149" s="46">
        <v>0</v>
      </c>
      <c r="E149" s="46">
        <v>0</v>
      </c>
      <c r="G149" s="46">
        <v>0</v>
      </c>
      <c r="I149" s="46">
        <v>150136495863</v>
      </c>
      <c r="K149" s="46">
        <v>0</v>
      </c>
      <c r="M149" s="46">
        <v>150136495863</v>
      </c>
    </row>
    <row r="150" spans="1:13" ht="21.75" customHeight="1">
      <c r="A150" s="45" t="s">
        <v>142</v>
      </c>
      <c r="C150" s="46">
        <v>0</v>
      </c>
      <c r="E150" s="46">
        <v>0</v>
      </c>
      <c r="G150" s="46">
        <v>0</v>
      </c>
      <c r="I150" s="46">
        <v>89451862971</v>
      </c>
      <c r="K150" s="46">
        <v>0</v>
      </c>
      <c r="M150" s="46">
        <v>89451862971</v>
      </c>
    </row>
    <row r="151" spans="1:13" ht="21.75" customHeight="1">
      <c r="A151" s="45" t="s">
        <v>142</v>
      </c>
      <c r="C151" s="46">
        <v>0</v>
      </c>
      <c r="E151" s="46">
        <v>0</v>
      </c>
      <c r="G151" s="46">
        <v>0</v>
      </c>
      <c r="I151" s="46">
        <v>63418423554</v>
      </c>
      <c r="K151" s="46">
        <v>0</v>
      </c>
      <c r="M151" s="46">
        <v>63418423554</v>
      </c>
    </row>
    <row r="152" spans="1:13" ht="21.75" customHeight="1">
      <c r="A152" s="45" t="s">
        <v>142</v>
      </c>
      <c r="C152" s="46">
        <v>0</v>
      </c>
      <c r="E152" s="46">
        <v>0</v>
      </c>
      <c r="G152" s="46">
        <v>0</v>
      </c>
      <c r="I152" s="46">
        <v>53710739173</v>
      </c>
      <c r="K152" s="46">
        <v>0</v>
      </c>
      <c r="M152" s="46">
        <v>53710739173</v>
      </c>
    </row>
    <row r="153" spans="1:13" ht="21.75" customHeight="1">
      <c r="A153" s="45" t="s">
        <v>138</v>
      </c>
      <c r="C153" s="46">
        <v>0</v>
      </c>
      <c r="E153" s="46">
        <v>0</v>
      </c>
      <c r="G153" s="46">
        <v>0</v>
      </c>
      <c r="I153" s="46">
        <v>16168494952</v>
      </c>
      <c r="K153" s="46">
        <v>0</v>
      </c>
      <c r="M153" s="46">
        <v>16168494952</v>
      </c>
    </row>
    <row r="154" spans="1:13" ht="21.75" customHeight="1">
      <c r="A154" s="45" t="s">
        <v>250</v>
      </c>
      <c r="C154" s="46">
        <v>0</v>
      </c>
      <c r="E154" s="46">
        <v>0</v>
      </c>
      <c r="G154" s="46">
        <v>0</v>
      </c>
      <c r="I154" s="46">
        <v>13996752707</v>
      </c>
      <c r="K154" s="46">
        <v>0</v>
      </c>
      <c r="M154" s="46">
        <v>13996752707</v>
      </c>
    </row>
    <row r="155" spans="1:13" ht="21.75" customHeight="1">
      <c r="A155" s="45" t="s">
        <v>142</v>
      </c>
      <c r="C155" s="46">
        <v>0</v>
      </c>
      <c r="E155" s="46">
        <v>0</v>
      </c>
      <c r="G155" s="46">
        <v>0</v>
      </c>
      <c r="I155" s="46">
        <v>29636383552</v>
      </c>
      <c r="K155" s="46">
        <v>0</v>
      </c>
      <c r="M155" s="46">
        <v>29636383552</v>
      </c>
    </row>
    <row r="156" spans="1:13" ht="21.75" customHeight="1">
      <c r="A156" s="45" t="s">
        <v>265</v>
      </c>
      <c r="C156" s="46">
        <v>1475341000</v>
      </c>
      <c r="E156" s="46">
        <v>0</v>
      </c>
      <c r="G156" s="46">
        <v>1475341000</v>
      </c>
      <c r="I156" s="46">
        <v>14768193436</v>
      </c>
      <c r="K156" s="46">
        <v>0</v>
      </c>
      <c r="M156" s="46">
        <v>14768193436</v>
      </c>
    </row>
    <row r="157" spans="1:13" ht="21.75" customHeight="1">
      <c r="A157" s="45" t="s">
        <v>142</v>
      </c>
      <c r="C157" s="46">
        <v>0</v>
      </c>
      <c r="E157" s="46">
        <v>0</v>
      </c>
      <c r="G157" s="46">
        <v>0</v>
      </c>
      <c r="I157" s="46">
        <v>40862958896</v>
      </c>
      <c r="K157" s="46">
        <v>0</v>
      </c>
      <c r="M157" s="46">
        <v>40862958896</v>
      </c>
    </row>
    <row r="158" spans="1:13" ht="21.75" customHeight="1">
      <c r="A158" s="45" t="s">
        <v>140</v>
      </c>
      <c r="C158" s="46">
        <v>0</v>
      </c>
      <c r="E158" s="46">
        <v>0</v>
      </c>
      <c r="G158" s="46">
        <v>0</v>
      </c>
      <c r="I158" s="46">
        <v>88056306068</v>
      </c>
      <c r="K158" s="46">
        <v>0</v>
      </c>
      <c r="M158" s="46">
        <v>88056306068</v>
      </c>
    </row>
    <row r="159" spans="1:13" ht="21.75" customHeight="1">
      <c r="A159" s="45" t="s">
        <v>140</v>
      </c>
      <c r="C159" s="46">
        <v>0</v>
      </c>
      <c r="E159" s="46">
        <v>0</v>
      </c>
      <c r="G159" s="46">
        <v>0</v>
      </c>
      <c r="I159" s="46">
        <v>122540745191</v>
      </c>
      <c r="K159" s="46">
        <v>0</v>
      </c>
      <c r="M159" s="46">
        <v>122540745191</v>
      </c>
    </row>
    <row r="160" spans="1:13" ht="21.75" customHeight="1">
      <c r="A160" s="45" t="s">
        <v>140</v>
      </c>
      <c r="C160" s="46">
        <v>0</v>
      </c>
      <c r="E160" s="46">
        <v>0</v>
      </c>
      <c r="G160" s="46">
        <v>0</v>
      </c>
      <c r="I160" s="46">
        <v>72898158902</v>
      </c>
      <c r="K160" s="46">
        <v>0</v>
      </c>
      <c r="M160" s="46">
        <v>72898158902</v>
      </c>
    </row>
    <row r="161" spans="1:13" ht="21.75" customHeight="1">
      <c r="A161" s="45" t="s">
        <v>140</v>
      </c>
      <c r="C161" s="46">
        <v>0</v>
      </c>
      <c r="E161" s="46">
        <v>0</v>
      </c>
      <c r="G161" s="46">
        <v>0</v>
      </c>
      <c r="I161" s="46">
        <v>92325075968</v>
      </c>
      <c r="K161" s="46">
        <v>0</v>
      </c>
      <c r="M161" s="46">
        <v>92325075968</v>
      </c>
    </row>
    <row r="162" spans="1:13" ht="21.75" customHeight="1">
      <c r="A162" s="45" t="s">
        <v>140</v>
      </c>
      <c r="C162" s="46">
        <v>0</v>
      </c>
      <c r="E162" s="46">
        <v>0</v>
      </c>
      <c r="G162" s="46">
        <v>0</v>
      </c>
      <c r="I162" s="46">
        <v>150438356162</v>
      </c>
      <c r="K162" s="46">
        <v>0</v>
      </c>
      <c r="M162" s="46">
        <v>150438356162</v>
      </c>
    </row>
    <row r="163" spans="1:13" ht="21.75" customHeight="1">
      <c r="A163" s="45" t="s">
        <v>140</v>
      </c>
      <c r="C163" s="46">
        <v>0</v>
      </c>
      <c r="E163" s="46">
        <v>0</v>
      </c>
      <c r="G163" s="46">
        <v>0</v>
      </c>
      <c r="I163" s="46">
        <v>6017534243</v>
      </c>
      <c r="K163" s="46">
        <v>0</v>
      </c>
      <c r="M163" s="46">
        <v>6017534243</v>
      </c>
    </row>
    <row r="164" spans="1:13" ht="21.75" customHeight="1">
      <c r="A164" s="45" t="s">
        <v>140</v>
      </c>
      <c r="C164" s="46">
        <v>0</v>
      </c>
      <c r="E164" s="46">
        <v>0</v>
      </c>
      <c r="G164" s="46">
        <v>0</v>
      </c>
      <c r="I164" s="46">
        <v>149194005475</v>
      </c>
      <c r="K164" s="46">
        <v>0</v>
      </c>
      <c r="M164" s="46">
        <v>149194005475</v>
      </c>
    </row>
    <row r="165" spans="1:13" ht="21.75" customHeight="1">
      <c r="A165" s="45" t="s">
        <v>142</v>
      </c>
      <c r="C165" s="46">
        <v>0</v>
      </c>
      <c r="E165" s="46">
        <v>0</v>
      </c>
      <c r="G165" s="46">
        <v>0</v>
      </c>
      <c r="I165" s="46">
        <v>95233972596</v>
      </c>
      <c r="K165" s="46">
        <v>0</v>
      </c>
      <c r="M165" s="46">
        <v>95233972596</v>
      </c>
    </row>
    <row r="166" spans="1:13" ht="21.75" customHeight="1">
      <c r="A166" s="45" t="s">
        <v>140</v>
      </c>
      <c r="C166" s="46">
        <v>0</v>
      </c>
      <c r="E166" s="46">
        <v>0</v>
      </c>
      <c r="G166" s="46">
        <v>0</v>
      </c>
      <c r="I166" s="46">
        <v>82425378396</v>
      </c>
      <c r="K166" s="46">
        <v>0</v>
      </c>
      <c r="M166" s="46">
        <v>82425378396</v>
      </c>
    </row>
    <row r="167" spans="1:13" ht="21.75" customHeight="1">
      <c r="A167" s="45" t="s">
        <v>146</v>
      </c>
      <c r="C167" s="46">
        <v>0</v>
      </c>
      <c r="E167" s="46">
        <v>0</v>
      </c>
      <c r="G167" s="46">
        <v>0</v>
      </c>
      <c r="I167" s="46">
        <v>78299852047</v>
      </c>
      <c r="K167" s="46">
        <v>0</v>
      </c>
      <c r="M167" s="46">
        <v>78299852047</v>
      </c>
    </row>
    <row r="168" spans="1:13" ht="21.75" customHeight="1">
      <c r="A168" s="45" t="s">
        <v>140</v>
      </c>
      <c r="C168" s="46">
        <v>0</v>
      </c>
      <c r="E168" s="46">
        <v>0</v>
      </c>
      <c r="G168" s="46">
        <v>0</v>
      </c>
      <c r="I168" s="46">
        <v>67211648217</v>
      </c>
      <c r="K168" s="46">
        <v>0</v>
      </c>
      <c r="M168" s="46">
        <v>67211648217</v>
      </c>
    </row>
    <row r="169" spans="1:13" ht="21.75" customHeight="1">
      <c r="A169" s="45" t="s">
        <v>142</v>
      </c>
      <c r="C169" s="46">
        <v>0</v>
      </c>
      <c r="E169" s="46">
        <v>0</v>
      </c>
      <c r="G169" s="46">
        <v>0</v>
      </c>
      <c r="I169" s="46">
        <v>62360547931</v>
      </c>
      <c r="K169" s="46">
        <v>0</v>
      </c>
      <c r="M169" s="46">
        <v>62360547931</v>
      </c>
    </row>
    <row r="170" spans="1:13" ht="21.75" customHeight="1">
      <c r="A170" s="45" t="s">
        <v>140</v>
      </c>
      <c r="C170" s="46">
        <v>0</v>
      </c>
      <c r="E170" s="46">
        <v>0</v>
      </c>
      <c r="G170" s="46">
        <v>0</v>
      </c>
      <c r="I170" s="46">
        <v>10142547781</v>
      </c>
      <c r="K170" s="46">
        <v>0</v>
      </c>
      <c r="M170" s="46">
        <v>10142547781</v>
      </c>
    </row>
    <row r="171" spans="1:13" ht="21.75" customHeight="1">
      <c r="A171" s="45" t="s">
        <v>140</v>
      </c>
      <c r="C171" s="46">
        <v>0</v>
      </c>
      <c r="E171" s="46">
        <v>0</v>
      </c>
      <c r="G171" s="46">
        <v>0</v>
      </c>
      <c r="I171" s="46">
        <v>3096134137</v>
      </c>
      <c r="K171" s="46">
        <v>0</v>
      </c>
      <c r="M171" s="46">
        <v>3096134137</v>
      </c>
    </row>
    <row r="172" spans="1:13" ht="21.75" customHeight="1">
      <c r="A172" s="45" t="s">
        <v>140</v>
      </c>
      <c r="C172" s="46">
        <v>0</v>
      </c>
      <c r="E172" s="46">
        <v>0</v>
      </c>
      <c r="G172" s="46">
        <v>0</v>
      </c>
      <c r="I172" s="46">
        <v>30111410957</v>
      </c>
      <c r="K172" s="46">
        <v>0</v>
      </c>
      <c r="M172" s="46">
        <v>30111410957</v>
      </c>
    </row>
    <row r="173" spans="1:13" ht="21.75" customHeight="1">
      <c r="A173" s="45" t="s">
        <v>142</v>
      </c>
      <c r="C173" s="46">
        <v>0</v>
      </c>
      <c r="E173" s="46">
        <v>0</v>
      </c>
      <c r="G173" s="46">
        <v>0</v>
      </c>
      <c r="I173" s="46">
        <v>11959068435</v>
      </c>
      <c r="K173" s="46">
        <v>0</v>
      </c>
      <c r="M173" s="46">
        <v>11959068435</v>
      </c>
    </row>
    <row r="174" spans="1:13" ht="21.75" customHeight="1">
      <c r="A174" s="45" t="s">
        <v>142</v>
      </c>
      <c r="C174" s="46">
        <v>0</v>
      </c>
      <c r="E174" s="46">
        <v>0</v>
      </c>
      <c r="G174" s="46">
        <v>0</v>
      </c>
      <c r="I174" s="46">
        <v>39945205476</v>
      </c>
      <c r="K174" s="46">
        <v>0</v>
      </c>
      <c r="M174" s="46">
        <v>39945205476</v>
      </c>
    </row>
    <row r="175" spans="1:13" ht="21.75" customHeight="1">
      <c r="A175" s="45" t="s">
        <v>140</v>
      </c>
      <c r="C175" s="46">
        <v>0</v>
      </c>
      <c r="E175" s="46">
        <v>0</v>
      </c>
      <c r="G175" s="46">
        <v>0</v>
      </c>
      <c r="I175" s="46">
        <v>117497472000</v>
      </c>
      <c r="K175" s="46">
        <v>0</v>
      </c>
      <c r="M175" s="46">
        <v>117497472000</v>
      </c>
    </row>
    <row r="176" spans="1:13" ht="21.75" customHeight="1">
      <c r="A176" s="45" t="s">
        <v>140</v>
      </c>
      <c r="C176" s="46">
        <v>0</v>
      </c>
      <c r="E176" s="46">
        <v>0</v>
      </c>
      <c r="G176" s="46">
        <v>0</v>
      </c>
      <c r="I176" s="46">
        <v>10587147154</v>
      </c>
      <c r="K176" s="46">
        <v>0</v>
      </c>
      <c r="M176" s="46">
        <v>10587147154</v>
      </c>
    </row>
    <row r="177" spans="1:13" ht="21.75" customHeight="1">
      <c r="A177" s="45" t="s">
        <v>140</v>
      </c>
      <c r="C177" s="46">
        <v>0</v>
      </c>
      <c r="E177" s="46">
        <v>0</v>
      </c>
      <c r="G177" s="46">
        <v>0</v>
      </c>
      <c r="I177" s="46">
        <v>8704849314</v>
      </c>
      <c r="K177" s="46">
        <v>0</v>
      </c>
      <c r="M177" s="46">
        <v>8704849314</v>
      </c>
    </row>
    <row r="178" spans="1:13" ht="21.75" customHeight="1">
      <c r="A178" s="45" t="s">
        <v>140</v>
      </c>
      <c r="C178" s="46">
        <v>0</v>
      </c>
      <c r="E178" s="46">
        <v>0</v>
      </c>
      <c r="G178" s="46">
        <v>0</v>
      </c>
      <c r="I178" s="46">
        <v>56356690408</v>
      </c>
      <c r="K178" s="46">
        <v>0</v>
      </c>
      <c r="M178" s="46">
        <v>56356690408</v>
      </c>
    </row>
    <row r="179" spans="1:13" ht="21.75" customHeight="1">
      <c r="A179" s="45" t="s">
        <v>140</v>
      </c>
      <c r="C179" s="46">
        <v>0</v>
      </c>
      <c r="E179" s="46">
        <v>0</v>
      </c>
      <c r="G179" s="46">
        <v>0</v>
      </c>
      <c r="I179" s="46">
        <v>74131276401</v>
      </c>
      <c r="K179" s="46">
        <v>0</v>
      </c>
      <c r="M179" s="46">
        <v>74131276401</v>
      </c>
    </row>
    <row r="180" spans="1:13" ht="21.75" customHeight="1">
      <c r="A180" s="45" t="s">
        <v>140</v>
      </c>
      <c r="C180" s="46">
        <v>0</v>
      </c>
      <c r="E180" s="46">
        <v>0</v>
      </c>
      <c r="G180" s="46">
        <v>0</v>
      </c>
      <c r="I180" s="46">
        <v>36649875284</v>
      </c>
      <c r="K180" s="46">
        <v>0</v>
      </c>
      <c r="M180" s="46">
        <v>36649875284</v>
      </c>
    </row>
    <row r="181" spans="1:13" ht="21.75" customHeight="1">
      <c r="A181" s="45" t="s">
        <v>140</v>
      </c>
      <c r="C181" s="46">
        <v>0</v>
      </c>
      <c r="E181" s="46">
        <v>0</v>
      </c>
      <c r="G181" s="46">
        <v>0</v>
      </c>
      <c r="I181" s="46">
        <v>32350684928</v>
      </c>
      <c r="K181" s="46">
        <v>0</v>
      </c>
      <c r="M181" s="46">
        <v>32350684928</v>
      </c>
    </row>
    <row r="182" spans="1:13" ht="21.75" customHeight="1">
      <c r="A182" s="45" t="s">
        <v>140</v>
      </c>
      <c r="C182" s="46">
        <v>0</v>
      </c>
      <c r="E182" s="46">
        <v>0</v>
      </c>
      <c r="G182" s="46">
        <v>0</v>
      </c>
      <c r="I182" s="46">
        <v>32350684928</v>
      </c>
      <c r="K182" s="46">
        <v>0</v>
      </c>
      <c r="M182" s="46">
        <v>32350684928</v>
      </c>
    </row>
    <row r="183" spans="1:13" ht="21.75" customHeight="1">
      <c r="A183" s="45" t="s">
        <v>140</v>
      </c>
      <c r="C183" s="46">
        <v>0</v>
      </c>
      <c r="E183" s="46">
        <v>0</v>
      </c>
      <c r="G183" s="46">
        <v>0</v>
      </c>
      <c r="I183" s="46">
        <v>32350684928</v>
      </c>
      <c r="K183" s="46">
        <v>0</v>
      </c>
      <c r="M183" s="46">
        <v>32350684928</v>
      </c>
    </row>
    <row r="184" spans="1:13" ht="21.75" customHeight="1">
      <c r="A184" s="45" t="s">
        <v>140</v>
      </c>
      <c r="C184" s="46">
        <v>0</v>
      </c>
      <c r="E184" s="46">
        <v>0</v>
      </c>
      <c r="G184" s="46">
        <v>0</v>
      </c>
      <c r="I184" s="46">
        <v>32350684928</v>
      </c>
      <c r="K184" s="46">
        <v>0</v>
      </c>
      <c r="M184" s="46">
        <v>32350684928</v>
      </c>
    </row>
    <row r="185" spans="1:13" ht="21.75" customHeight="1">
      <c r="A185" s="45" t="s">
        <v>140</v>
      </c>
      <c r="C185" s="46">
        <v>0</v>
      </c>
      <c r="E185" s="46">
        <v>0</v>
      </c>
      <c r="G185" s="46">
        <v>0</v>
      </c>
      <c r="I185" s="46">
        <v>32350684928</v>
      </c>
      <c r="K185" s="46">
        <v>0</v>
      </c>
      <c r="M185" s="46">
        <v>32350684928</v>
      </c>
    </row>
    <row r="186" spans="1:13" ht="21.75" customHeight="1">
      <c r="A186" s="45" t="s">
        <v>140</v>
      </c>
      <c r="C186" s="46">
        <v>0</v>
      </c>
      <c r="E186" s="46">
        <v>0</v>
      </c>
      <c r="G186" s="46">
        <v>0</v>
      </c>
      <c r="I186" s="46">
        <v>32350684928</v>
      </c>
      <c r="K186" s="46">
        <v>0</v>
      </c>
      <c r="M186" s="46">
        <v>32350684928</v>
      </c>
    </row>
    <row r="187" spans="1:13" ht="21.75" customHeight="1">
      <c r="A187" s="45" t="s">
        <v>140</v>
      </c>
      <c r="C187" s="46">
        <v>0</v>
      </c>
      <c r="E187" s="46">
        <v>0</v>
      </c>
      <c r="G187" s="46">
        <v>0</v>
      </c>
      <c r="I187" s="46">
        <v>32350684928</v>
      </c>
      <c r="K187" s="46">
        <v>0</v>
      </c>
      <c r="M187" s="46">
        <v>32350684928</v>
      </c>
    </row>
    <row r="188" spans="1:13" ht="21.75" customHeight="1">
      <c r="A188" s="45" t="s">
        <v>140</v>
      </c>
      <c r="C188" s="46">
        <v>0</v>
      </c>
      <c r="E188" s="46">
        <v>0</v>
      </c>
      <c r="G188" s="46">
        <v>0</v>
      </c>
      <c r="I188" s="46">
        <v>32350684928</v>
      </c>
      <c r="K188" s="46">
        <v>0</v>
      </c>
      <c r="M188" s="46">
        <v>32350684928</v>
      </c>
    </row>
    <row r="189" spans="1:13" ht="21.75" customHeight="1">
      <c r="A189" s="45" t="s">
        <v>140</v>
      </c>
      <c r="C189" s="46">
        <v>0</v>
      </c>
      <c r="E189" s="46">
        <v>0</v>
      </c>
      <c r="G189" s="46">
        <v>0</v>
      </c>
      <c r="I189" s="46">
        <v>15275757204</v>
      </c>
      <c r="K189" s="46">
        <v>0</v>
      </c>
      <c r="M189" s="46">
        <v>15275757204</v>
      </c>
    </row>
    <row r="190" spans="1:13" ht="21.75" customHeight="1">
      <c r="A190" s="45" t="s">
        <v>140</v>
      </c>
      <c r="C190" s="46">
        <v>0</v>
      </c>
      <c r="E190" s="46">
        <v>0</v>
      </c>
      <c r="G190" s="46">
        <v>0</v>
      </c>
      <c r="I190" s="46">
        <v>24539449310</v>
      </c>
      <c r="K190" s="46">
        <v>0</v>
      </c>
      <c r="M190" s="46">
        <v>24539449310</v>
      </c>
    </row>
    <row r="191" spans="1:13" ht="21.75" customHeight="1">
      <c r="A191" s="45" t="s">
        <v>140</v>
      </c>
      <c r="C191" s="46">
        <v>1844178082</v>
      </c>
      <c r="E191" s="46">
        <v>0</v>
      </c>
      <c r="G191" s="46">
        <v>1844178082</v>
      </c>
      <c r="I191" s="46">
        <v>29900342458</v>
      </c>
      <c r="K191" s="46">
        <v>0</v>
      </c>
      <c r="M191" s="46">
        <v>29900342458</v>
      </c>
    </row>
    <row r="192" spans="1:13" ht="21.75" customHeight="1">
      <c r="A192" s="45" t="s">
        <v>140</v>
      </c>
      <c r="C192" s="46">
        <v>4576070378</v>
      </c>
      <c r="E192" s="46">
        <v>-19060251</v>
      </c>
      <c r="G192" s="46">
        <v>4595130629</v>
      </c>
      <c r="I192" s="46">
        <v>37049821328</v>
      </c>
      <c r="K192" s="46">
        <v>0</v>
      </c>
      <c r="M192" s="46">
        <v>37049821328</v>
      </c>
    </row>
    <row r="193" spans="1:13" ht="21.75" customHeight="1">
      <c r="A193" s="45" t="s">
        <v>140</v>
      </c>
      <c r="C193" s="46">
        <v>0</v>
      </c>
      <c r="E193" s="46">
        <v>0</v>
      </c>
      <c r="G193" s="46">
        <v>0</v>
      </c>
      <c r="I193" s="46">
        <v>31530816430</v>
      </c>
      <c r="K193" s="46">
        <v>0</v>
      </c>
      <c r="M193" s="46">
        <v>31530816430</v>
      </c>
    </row>
    <row r="194" spans="1:13" ht="21.75" customHeight="1">
      <c r="A194" s="45" t="s">
        <v>140</v>
      </c>
      <c r="C194" s="46">
        <v>23835616432</v>
      </c>
      <c r="E194" s="46">
        <v>28050283</v>
      </c>
      <c r="G194" s="46">
        <v>23807566149</v>
      </c>
      <c r="I194" s="46">
        <v>61643835600</v>
      </c>
      <c r="K194" s="46">
        <v>149601508</v>
      </c>
      <c r="M194" s="46">
        <v>61494234092</v>
      </c>
    </row>
    <row r="195" spans="1:13" ht="21.75" customHeight="1">
      <c r="A195" s="45" t="s">
        <v>140</v>
      </c>
      <c r="C195" s="46">
        <v>0</v>
      </c>
      <c r="E195" s="46">
        <v>0</v>
      </c>
      <c r="G195" s="46">
        <v>0</v>
      </c>
      <c r="I195" s="46">
        <v>6660515058</v>
      </c>
      <c r="K195" s="46">
        <v>0</v>
      </c>
      <c r="M195" s="46">
        <v>6660515058</v>
      </c>
    </row>
    <row r="196" spans="1:13" ht="21.75" customHeight="1">
      <c r="A196" s="45" t="s">
        <v>142</v>
      </c>
      <c r="C196" s="46">
        <v>9248219161</v>
      </c>
      <c r="E196" s="46">
        <v>31390809</v>
      </c>
      <c r="G196" s="46">
        <v>9216828352</v>
      </c>
      <c r="I196" s="46">
        <v>41204383535</v>
      </c>
      <c r="K196" s="46">
        <v>62140990</v>
      </c>
      <c r="M196" s="46">
        <v>41142242545</v>
      </c>
    </row>
    <row r="197" spans="1:13" ht="21.75" customHeight="1">
      <c r="A197" s="45" t="s">
        <v>142</v>
      </c>
      <c r="C197" s="46">
        <v>14794520544</v>
      </c>
      <c r="E197" s="46">
        <v>-130127718</v>
      </c>
      <c r="G197" s="46">
        <v>14924648262</v>
      </c>
      <c r="I197" s="46">
        <v>51780821910</v>
      </c>
      <c r="K197" s="46">
        <v>0</v>
      </c>
      <c r="M197" s="46">
        <v>51780821910</v>
      </c>
    </row>
    <row r="198" spans="1:13" ht="21.75" customHeight="1">
      <c r="A198" s="45" t="s">
        <v>142</v>
      </c>
      <c r="C198" s="46">
        <v>23835616432</v>
      </c>
      <c r="E198" s="46">
        <v>-120117894</v>
      </c>
      <c r="G198" s="46">
        <v>23955734326</v>
      </c>
      <c r="I198" s="46">
        <v>60821917798</v>
      </c>
      <c r="K198" s="46">
        <v>10009824</v>
      </c>
      <c r="M198" s="46">
        <v>60811907974</v>
      </c>
    </row>
    <row r="199" spans="1:13" ht="21.75" customHeight="1">
      <c r="A199" s="45" t="s">
        <v>142</v>
      </c>
      <c r="C199" s="46">
        <v>23835616432</v>
      </c>
      <c r="E199" s="46">
        <v>-120117894</v>
      </c>
      <c r="G199" s="46">
        <v>23955734326</v>
      </c>
      <c r="I199" s="46">
        <v>60821917798</v>
      </c>
      <c r="K199" s="46">
        <v>10009824</v>
      </c>
      <c r="M199" s="46">
        <v>60811907974</v>
      </c>
    </row>
    <row r="200" spans="1:13" ht="21.75" customHeight="1">
      <c r="A200" s="45" t="s">
        <v>140</v>
      </c>
      <c r="C200" s="46">
        <v>16047212071</v>
      </c>
      <c r="E200" s="46">
        <v>23416962</v>
      </c>
      <c r="G200" s="46">
        <v>16023795109</v>
      </c>
      <c r="I200" s="46">
        <v>32725494242</v>
      </c>
      <c r="K200" s="46">
        <v>58542403</v>
      </c>
      <c r="M200" s="46">
        <v>32666951839</v>
      </c>
    </row>
    <row r="201" spans="1:13" ht="21.75" customHeight="1">
      <c r="A201" s="45" t="s">
        <v>140</v>
      </c>
      <c r="C201" s="46">
        <v>73545238387</v>
      </c>
      <c r="E201" s="46">
        <v>-116015434</v>
      </c>
      <c r="G201" s="46">
        <v>73661253821</v>
      </c>
      <c r="I201" s="46">
        <v>252401105783</v>
      </c>
      <c r="K201" s="46">
        <v>0</v>
      </c>
      <c r="M201" s="46">
        <v>252401105783</v>
      </c>
    </row>
    <row r="202" spans="1:13" ht="21.75" customHeight="1">
      <c r="A202" s="45" t="s">
        <v>142</v>
      </c>
      <c r="C202" s="46">
        <v>4931506850</v>
      </c>
      <c r="E202" s="46">
        <v>-168748</v>
      </c>
      <c r="G202" s="46">
        <v>4931675598</v>
      </c>
      <c r="I202" s="46">
        <v>9698630119</v>
      </c>
      <c r="K202" s="46">
        <v>708744</v>
      </c>
      <c r="M202" s="46">
        <v>9697921375</v>
      </c>
    </row>
    <row r="203" spans="1:13" ht="21.75" customHeight="1">
      <c r="A203" s="45" t="s">
        <v>146</v>
      </c>
      <c r="C203" s="46">
        <v>53651589026</v>
      </c>
      <c r="E203" s="46">
        <v>-6062441</v>
      </c>
      <c r="G203" s="46">
        <v>53657651467</v>
      </c>
      <c r="I203" s="46">
        <v>101753013670</v>
      </c>
      <c r="K203" s="46">
        <v>151561015</v>
      </c>
      <c r="M203" s="46">
        <v>101601452655</v>
      </c>
    </row>
    <row r="204" spans="1:13" ht="21.75" customHeight="1">
      <c r="A204" s="45" t="s">
        <v>142</v>
      </c>
      <c r="C204" s="46">
        <v>48639452056</v>
      </c>
      <c r="E204" s="46">
        <v>-13271337</v>
      </c>
      <c r="G204" s="46">
        <v>48652723393</v>
      </c>
      <c r="I204" s="46">
        <v>89172328756</v>
      </c>
      <c r="K204" s="46">
        <v>152620382</v>
      </c>
      <c r="M204" s="46">
        <v>89019708374</v>
      </c>
    </row>
    <row r="205" spans="1:13" ht="21.75" customHeight="1">
      <c r="A205" s="45" t="s">
        <v>142</v>
      </c>
      <c r="C205" s="46">
        <v>21466438357</v>
      </c>
      <c r="E205" s="46">
        <v>-3398141</v>
      </c>
      <c r="G205" s="46">
        <v>21469836498</v>
      </c>
      <c r="I205" s="46">
        <v>38085616429</v>
      </c>
      <c r="K205" s="46">
        <v>78157258</v>
      </c>
      <c r="M205" s="46">
        <v>38007459171</v>
      </c>
    </row>
    <row r="206" spans="1:13" ht="21.75" customHeight="1">
      <c r="A206" s="45" t="s">
        <v>142</v>
      </c>
      <c r="C206" s="46">
        <v>5196164378</v>
      </c>
      <c r="E206" s="46">
        <v>-3074971</v>
      </c>
      <c r="G206" s="46">
        <v>5199239349</v>
      </c>
      <c r="I206" s="46">
        <v>9317260264</v>
      </c>
      <c r="K206" s="46">
        <v>20499808</v>
      </c>
      <c r="M206" s="46">
        <v>9296760456</v>
      </c>
    </row>
    <row r="207" spans="1:13" ht="21.75" customHeight="1">
      <c r="A207" s="45" t="s">
        <v>152</v>
      </c>
      <c r="C207" s="46">
        <v>47671232864</v>
      </c>
      <c r="E207" s="46">
        <v>0</v>
      </c>
      <c r="G207" s="46">
        <v>47671232864</v>
      </c>
      <c r="I207" s="46">
        <v>83835616416</v>
      </c>
      <c r="K207" s="46">
        <v>0</v>
      </c>
      <c r="M207" s="46">
        <v>83835616416</v>
      </c>
    </row>
    <row r="208" spans="1:13" ht="21.75" customHeight="1">
      <c r="A208" s="45" t="s">
        <v>142</v>
      </c>
      <c r="C208" s="46">
        <v>7336602729</v>
      </c>
      <c r="E208" s="46">
        <v>-4957816</v>
      </c>
      <c r="G208" s="46">
        <v>7341560545</v>
      </c>
      <c r="I208" s="46">
        <v>12902301351</v>
      </c>
      <c r="K208" s="46">
        <v>31399497</v>
      </c>
      <c r="M208" s="46">
        <v>12870901854</v>
      </c>
    </row>
    <row r="209" spans="1:13" ht="21.75" customHeight="1">
      <c r="A209" s="45" t="s">
        <v>142</v>
      </c>
      <c r="C209" s="46">
        <v>7169753404</v>
      </c>
      <c r="E209" s="46">
        <v>-5446250</v>
      </c>
      <c r="G209" s="46">
        <v>7175199654</v>
      </c>
      <c r="I209" s="46">
        <v>12361643800</v>
      </c>
      <c r="K209" s="46">
        <v>32677503</v>
      </c>
      <c r="M209" s="46">
        <v>12328966297</v>
      </c>
    </row>
    <row r="210" spans="1:13" ht="21.75" customHeight="1">
      <c r="A210" s="45" t="s">
        <v>156</v>
      </c>
      <c r="C210" s="46">
        <v>22684931498</v>
      </c>
      <c r="E210" s="46">
        <v>-29634566</v>
      </c>
      <c r="G210" s="46">
        <v>22714566064</v>
      </c>
      <c r="I210" s="46">
        <v>38301369850</v>
      </c>
      <c r="K210" s="46">
        <v>110290078</v>
      </c>
      <c r="M210" s="46">
        <v>38191079772</v>
      </c>
    </row>
    <row r="211" spans="1:13" ht="21.75" customHeight="1">
      <c r="A211" s="45" t="s">
        <v>156</v>
      </c>
      <c r="C211" s="46">
        <v>23835616432</v>
      </c>
      <c r="E211" s="46">
        <v>0</v>
      </c>
      <c r="G211" s="46">
        <v>23835616432</v>
      </c>
      <c r="I211" s="46">
        <v>39452054784</v>
      </c>
      <c r="K211" s="46">
        <v>139924644</v>
      </c>
      <c r="M211" s="46">
        <v>39312130140</v>
      </c>
    </row>
    <row r="212" spans="1:13" ht="21.75" customHeight="1">
      <c r="A212" s="45" t="s">
        <v>156</v>
      </c>
      <c r="C212" s="46">
        <v>23835616432</v>
      </c>
      <c r="E212" s="46">
        <v>0</v>
      </c>
      <c r="G212" s="46">
        <v>23835616432</v>
      </c>
      <c r="I212" s="46">
        <v>39452054784</v>
      </c>
      <c r="K212" s="46">
        <v>139924644</v>
      </c>
      <c r="M212" s="46">
        <v>39312130140</v>
      </c>
    </row>
    <row r="213" spans="1:13" ht="21.75" customHeight="1">
      <c r="A213" s="45" t="s">
        <v>156</v>
      </c>
      <c r="C213" s="46">
        <v>23835616432</v>
      </c>
      <c r="E213" s="46">
        <v>0</v>
      </c>
      <c r="G213" s="46">
        <v>23835616432</v>
      </c>
      <c r="I213" s="46">
        <v>39452054784</v>
      </c>
      <c r="K213" s="46">
        <v>139924644</v>
      </c>
      <c r="M213" s="46">
        <v>39312130140</v>
      </c>
    </row>
    <row r="214" spans="1:13" ht="21.75" customHeight="1">
      <c r="A214" s="45" t="s">
        <v>156</v>
      </c>
      <c r="C214" s="46">
        <v>26651845241</v>
      </c>
      <c r="E214" s="46">
        <v>0</v>
      </c>
      <c r="G214" s="46">
        <v>26651845241</v>
      </c>
      <c r="I214" s="46">
        <v>42799242488</v>
      </c>
      <c r="K214" s="46">
        <v>144682082</v>
      </c>
      <c r="M214" s="46">
        <v>42654560406</v>
      </c>
    </row>
    <row r="215" spans="1:13" ht="21.75" customHeight="1">
      <c r="A215" s="45" t="s">
        <v>152</v>
      </c>
      <c r="C215" s="46">
        <v>11917808216</v>
      </c>
      <c r="E215" s="46">
        <v>0</v>
      </c>
      <c r="G215" s="46">
        <v>11917808216</v>
      </c>
      <c r="I215" s="46">
        <v>19315068488</v>
      </c>
      <c r="K215" s="46">
        <v>0</v>
      </c>
      <c r="M215" s="46">
        <v>19315068488</v>
      </c>
    </row>
    <row r="216" spans="1:13" ht="21.75" customHeight="1">
      <c r="A216" s="45" t="s">
        <v>152</v>
      </c>
      <c r="C216" s="46">
        <v>223499424648</v>
      </c>
      <c r="E216" s="46">
        <v>0</v>
      </c>
      <c r="G216" s="46">
        <v>223499424648</v>
      </c>
      <c r="I216" s="46">
        <v>354516328752</v>
      </c>
      <c r="K216" s="46">
        <v>0</v>
      </c>
      <c r="M216" s="46">
        <v>354516328752</v>
      </c>
    </row>
    <row r="217" spans="1:13" ht="21.75" customHeight="1">
      <c r="A217" s="45" t="s">
        <v>163</v>
      </c>
      <c r="C217" s="46">
        <v>50794520547</v>
      </c>
      <c r="E217" s="46">
        <v>-17378582</v>
      </c>
      <c r="G217" s="46">
        <v>50811899129</v>
      </c>
      <c r="I217" s="46">
        <v>78739726019</v>
      </c>
      <c r="K217" s="46">
        <v>278057312</v>
      </c>
      <c r="M217" s="46">
        <v>78461668707</v>
      </c>
    </row>
    <row r="218" spans="1:13" ht="21.75" customHeight="1">
      <c r="A218" s="45" t="s">
        <v>163</v>
      </c>
      <c r="C218" s="46">
        <v>50794520547</v>
      </c>
      <c r="E218" s="46">
        <v>-17378582</v>
      </c>
      <c r="G218" s="46">
        <v>50811899129</v>
      </c>
      <c r="I218" s="46">
        <v>78739726019</v>
      </c>
      <c r="K218" s="46">
        <v>278057312</v>
      </c>
      <c r="M218" s="46">
        <v>78461668707</v>
      </c>
    </row>
    <row r="219" spans="1:13" ht="21.75" customHeight="1">
      <c r="A219" s="45" t="s">
        <v>163</v>
      </c>
      <c r="C219" s="46">
        <v>50794520547</v>
      </c>
      <c r="E219" s="46">
        <v>-17378582</v>
      </c>
      <c r="G219" s="46">
        <v>50811899129</v>
      </c>
      <c r="I219" s="46">
        <v>78739726019</v>
      </c>
      <c r="K219" s="46">
        <v>278057312</v>
      </c>
      <c r="M219" s="46">
        <v>78461668707</v>
      </c>
    </row>
    <row r="220" spans="1:13" ht="21.75" customHeight="1">
      <c r="A220" s="45" t="s">
        <v>163</v>
      </c>
      <c r="C220" s="46">
        <v>50794520547</v>
      </c>
      <c r="E220" s="46">
        <v>-17378582</v>
      </c>
      <c r="G220" s="46">
        <v>50811899129</v>
      </c>
      <c r="I220" s="46">
        <v>78739726019</v>
      </c>
      <c r="K220" s="46">
        <v>278057312</v>
      </c>
      <c r="M220" s="46">
        <v>78461668707</v>
      </c>
    </row>
    <row r="221" spans="1:13" ht="21.75" customHeight="1">
      <c r="A221" s="45" t="s">
        <v>163</v>
      </c>
      <c r="C221" s="46">
        <v>50794520547</v>
      </c>
      <c r="E221" s="46">
        <v>-17378582</v>
      </c>
      <c r="G221" s="46">
        <v>50811899129</v>
      </c>
      <c r="I221" s="46">
        <v>78739726019</v>
      </c>
      <c r="K221" s="46">
        <v>278057312</v>
      </c>
      <c r="M221" s="46">
        <v>78461668707</v>
      </c>
    </row>
    <row r="222" spans="1:13" ht="21.75" customHeight="1">
      <c r="A222" s="45" t="s">
        <v>156</v>
      </c>
      <c r="C222" s="46">
        <v>25989764392</v>
      </c>
      <c r="E222" s="46">
        <v>-255517027</v>
      </c>
      <c r="G222" s="46">
        <v>26245281419</v>
      </c>
      <c r="I222" s="46">
        <v>43516339728</v>
      </c>
      <c r="K222" s="46">
        <v>0</v>
      </c>
      <c r="M222" s="46">
        <v>43516339728</v>
      </c>
    </row>
    <row r="223" spans="1:13" ht="21.75" customHeight="1">
      <c r="A223" s="45" t="s">
        <v>132</v>
      </c>
      <c r="C223" s="46">
        <v>1668493134</v>
      </c>
      <c r="E223" s="46">
        <v>-8374257</v>
      </c>
      <c r="G223" s="46">
        <v>1676867391</v>
      </c>
      <c r="I223" s="46">
        <v>2243835594</v>
      </c>
      <c r="K223" s="46">
        <v>930473</v>
      </c>
      <c r="M223" s="46">
        <v>2242905121</v>
      </c>
    </row>
    <row r="224" spans="1:13" ht="21.75" customHeight="1">
      <c r="A224" s="45" t="s">
        <v>156</v>
      </c>
      <c r="C224" s="46">
        <v>26958904108</v>
      </c>
      <c r="E224" s="46">
        <v>0</v>
      </c>
      <c r="G224" s="46">
        <v>26958904108</v>
      </c>
      <c r="I224" s="46">
        <v>31068493148</v>
      </c>
      <c r="K224" s="46">
        <v>82743403</v>
      </c>
      <c r="M224" s="46">
        <v>30985749745</v>
      </c>
    </row>
    <row r="225" spans="1:13" ht="21.75" customHeight="1">
      <c r="A225" s="45" t="s">
        <v>156</v>
      </c>
      <c r="C225" s="46">
        <v>26958904108</v>
      </c>
      <c r="E225" s="46">
        <v>0</v>
      </c>
      <c r="G225" s="46">
        <v>26958904108</v>
      </c>
      <c r="I225" s="46">
        <v>31068493148</v>
      </c>
      <c r="K225" s="46">
        <v>82743403</v>
      </c>
      <c r="M225" s="46">
        <v>30985749745</v>
      </c>
    </row>
    <row r="226" spans="1:13" ht="21.75" customHeight="1">
      <c r="A226" s="45" t="s">
        <v>156</v>
      </c>
      <c r="C226" s="46">
        <v>26958904108</v>
      </c>
      <c r="E226" s="46">
        <v>0</v>
      </c>
      <c r="G226" s="46">
        <v>26958904108</v>
      </c>
      <c r="I226" s="46">
        <v>31068493148</v>
      </c>
      <c r="K226" s="46">
        <v>82743403</v>
      </c>
      <c r="M226" s="46">
        <v>30985749745</v>
      </c>
    </row>
    <row r="227" spans="1:13" ht="21.75" customHeight="1">
      <c r="A227" s="45" t="s">
        <v>156</v>
      </c>
      <c r="C227" s="46">
        <v>26958904108</v>
      </c>
      <c r="E227" s="46">
        <v>0</v>
      </c>
      <c r="G227" s="46">
        <v>26958904108</v>
      </c>
      <c r="I227" s="46">
        <v>31068493148</v>
      </c>
      <c r="K227" s="46">
        <v>82743403</v>
      </c>
      <c r="M227" s="46">
        <v>30985749745</v>
      </c>
    </row>
    <row r="228" spans="1:13" ht="21.75" customHeight="1">
      <c r="A228" s="45" t="s">
        <v>156</v>
      </c>
      <c r="C228" s="46">
        <v>26958904108</v>
      </c>
      <c r="E228" s="46">
        <v>0</v>
      </c>
      <c r="G228" s="46">
        <v>26958904108</v>
      </c>
      <c r="I228" s="46">
        <v>31068493148</v>
      </c>
      <c r="K228" s="46">
        <v>82743403</v>
      </c>
      <c r="M228" s="46">
        <v>30985749745</v>
      </c>
    </row>
    <row r="229" spans="1:13" ht="21.75" customHeight="1">
      <c r="A229" s="45" t="s">
        <v>156</v>
      </c>
      <c r="C229" s="46">
        <v>32313023341</v>
      </c>
      <c r="E229" s="46">
        <v>0</v>
      </c>
      <c r="G229" s="46">
        <v>32313023341</v>
      </c>
      <c r="I229" s="46">
        <v>37238789091</v>
      </c>
      <c r="K229" s="46">
        <v>99176492</v>
      </c>
      <c r="M229" s="46">
        <v>37139612599</v>
      </c>
    </row>
    <row r="230" spans="1:13" ht="21.75" customHeight="1">
      <c r="A230" s="45" t="s">
        <v>156</v>
      </c>
      <c r="C230" s="46">
        <v>2490075615</v>
      </c>
      <c r="E230" s="46">
        <v>0</v>
      </c>
      <c r="G230" s="46">
        <v>2490075615</v>
      </c>
      <c r="I230" s="46">
        <v>2490075615</v>
      </c>
      <c r="K230" s="46">
        <v>0</v>
      </c>
      <c r="M230" s="46">
        <v>2490075615</v>
      </c>
    </row>
    <row r="231" spans="1:13" ht="21.75" customHeight="1">
      <c r="A231" s="45" t="s">
        <v>156</v>
      </c>
      <c r="C231" s="46">
        <v>2822483826</v>
      </c>
      <c r="E231" s="46">
        <v>0</v>
      </c>
      <c r="G231" s="46">
        <v>2822483826</v>
      </c>
      <c r="I231" s="46">
        <v>2822483826</v>
      </c>
      <c r="K231" s="46">
        <v>0</v>
      </c>
      <c r="M231" s="46">
        <v>2822483826</v>
      </c>
    </row>
    <row r="232" spans="1:13" ht="21.75" customHeight="1">
      <c r="A232" s="45" t="s">
        <v>156</v>
      </c>
      <c r="C232" s="46">
        <v>44862739711</v>
      </c>
      <c r="E232" s="46">
        <v>0</v>
      </c>
      <c r="G232" s="46">
        <v>44862739711</v>
      </c>
      <c r="I232" s="46">
        <v>44862739711</v>
      </c>
      <c r="K232" s="46">
        <v>0</v>
      </c>
      <c r="M232" s="46">
        <v>44862739711</v>
      </c>
    </row>
    <row r="233" spans="1:13" ht="21.75" customHeight="1">
      <c r="A233" s="45" t="s">
        <v>156</v>
      </c>
      <c r="C233" s="46">
        <v>22016698344</v>
      </c>
      <c r="E233" s="46">
        <v>0</v>
      </c>
      <c r="G233" s="46">
        <v>22016698344</v>
      </c>
      <c r="I233" s="46">
        <v>22016698344</v>
      </c>
      <c r="K233" s="46">
        <v>0</v>
      </c>
      <c r="M233" s="46">
        <v>22016698344</v>
      </c>
    </row>
    <row r="234" spans="1:13" ht="21.75" customHeight="1">
      <c r="A234" s="47" t="s">
        <v>142</v>
      </c>
      <c r="C234" s="48">
        <v>802191780</v>
      </c>
      <c r="E234" s="48">
        <v>17415581</v>
      </c>
      <c r="G234" s="48">
        <v>784776199</v>
      </c>
      <c r="I234" s="48">
        <v>802191780</v>
      </c>
      <c r="K234" s="48">
        <v>17415581</v>
      </c>
      <c r="M234" s="48">
        <v>784776199</v>
      </c>
    </row>
    <row r="235" spans="1:13" ht="21.75" customHeight="1">
      <c r="A235" s="12" t="s">
        <v>23</v>
      </c>
      <c r="C235" s="49">
        <v>1398464760163</v>
      </c>
      <c r="E235" s="49">
        <v>-742445194</v>
      </c>
      <c r="G235" s="49">
        <v>1399207205357</v>
      </c>
      <c r="I235" s="49">
        <v>12839411627921</v>
      </c>
      <c r="K235" s="49">
        <v>3665168697</v>
      </c>
      <c r="M235" s="49">
        <v>12835746459224</v>
      </c>
    </row>
  </sheetData>
  <autoFilter ref="A7:M235" xr:uid="{00000000-0001-0000-1100-000000000000}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</row>
    <row r="2" spans="1:25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</row>
    <row r="3" spans="1:25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</row>
    <row r="4" spans="1:25" ht="7.35" customHeight="1"/>
    <row r="5" spans="1:25" ht="14.45" customHeight="1">
      <c r="A5" s="284" t="s">
        <v>293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</row>
    <row r="6" spans="1:25" ht="7.35" customHeight="1"/>
    <row r="7" spans="1:25" ht="14.45" customHeight="1">
      <c r="E7" s="285" t="s">
        <v>187</v>
      </c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Y7" s="2" t="s">
        <v>188</v>
      </c>
    </row>
    <row r="8" spans="1:25" ht="29.1" customHeight="1">
      <c r="A8" s="2" t="s">
        <v>294</v>
      </c>
      <c r="C8" s="2" t="s">
        <v>295</v>
      </c>
      <c r="E8" s="17" t="s">
        <v>28</v>
      </c>
      <c r="F8" s="3"/>
      <c r="G8" s="17" t="s">
        <v>13</v>
      </c>
      <c r="H8" s="3"/>
      <c r="I8" s="17" t="s">
        <v>27</v>
      </c>
      <c r="J8" s="3"/>
      <c r="K8" s="17" t="s">
        <v>296</v>
      </c>
      <c r="L8" s="3"/>
      <c r="M8" s="17" t="s">
        <v>297</v>
      </c>
      <c r="N8" s="3"/>
      <c r="O8" s="17" t="s">
        <v>298</v>
      </c>
      <c r="P8" s="3"/>
      <c r="Q8" s="17" t="s">
        <v>299</v>
      </c>
      <c r="R8" s="3"/>
      <c r="S8" s="17" t="s">
        <v>300</v>
      </c>
      <c r="T8" s="3"/>
      <c r="U8" s="17" t="s">
        <v>301</v>
      </c>
      <c r="V8" s="3"/>
      <c r="W8" s="17" t="s">
        <v>302</v>
      </c>
      <c r="Y8" s="17" t="s">
        <v>302</v>
      </c>
    </row>
    <row r="9" spans="1:25" ht="21.75" customHeight="1">
      <c r="A9" s="18" t="s">
        <v>303</v>
      </c>
      <c r="B9" s="9"/>
      <c r="C9" s="18" t="s">
        <v>304</v>
      </c>
      <c r="E9" s="19"/>
      <c r="G9" s="20">
        <v>0</v>
      </c>
      <c r="I9" s="20">
        <v>0</v>
      </c>
      <c r="K9" s="20">
        <v>0</v>
      </c>
      <c r="M9" s="20">
        <v>0</v>
      </c>
      <c r="O9" s="20">
        <v>0</v>
      </c>
      <c r="Q9" s="20">
        <v>0</v>
      </c>
      <c r="S9" s="20">
        <v>0</v>
      </c>
      <c r="U9" s="20">
        <v>0</v>
      </c>
      <c r="W9" s="20">
        <v>0</v>
      </c>
      <c r="Y9" s="20">
        <v>1</v>
      </c>
    </row>
    <row r="10" spans="1:25" ht="21.75" customHeight="1">
      <c r="A10" s="306" t="s">
        <v>23</v>
      </c>
      <c r="B10" s="306"/>
      <c r="C10" s="306"/>
      <c r="E10" s="13"/>
      <c r="G10" s="13"/>
      <c r="I10" s="13"/>
      <c r="K10" s="13">
        <v>0</v>
      </c>
      <c r="M10" s="13">
        <v>0</v>
      </c>
      <c r="O10" s="13">
        <v>0</v>
      </c>
      <c r="Q10" s="13">
        <v>0</v>
      </c>
      <c r="S10" s="13">
        <v>0</v>
      </c>
      <c r="U10" s="13">
        <v>0</v>
      </c>
      <c r="W10" s="13">
        <v>0</v>
      </c>
      <c r="Y10" s="13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3"/>
  <sheetViews>
    <sheetView rightToLeft="1" view="pageBreakPreview" zoomScale="70" zoomScaleNormal="70" zoomScaleSheetLayoutView="70" workbookViewId="0">
      <selection activeCell="A7" sqref="A7"/>
    </sheetView>
  </sheetViews>
  <sheetFormatPr defaultRowHeight="12.75"/>
  <cols>
    <col min="1" max="1" width="40.28515625" style="36" customWidth="1"/>
    <col min="2" max="2" width="1.28515625" style="36" customWidth="1"/>
    <col min="3" max="3" width="10.42578125" style="36" customWidth="1"/>
    <col min="4" max="4" width="1.28515625" style="36" customWidth="1"/>
    <col min="5" max="5" width="21.5703125" style="36" customWidth="1"/>
    <col min="6" max="6" width="1.28515625" style="36" customWidth="1"/>
    <col min="7" max="7" width="19" style="36" bestFit="1" customWidth="1"/>
    <col min="8" max="8" width="1.28515625" style="36" customWidth="1"/>
    <col min="9" max="9" width="21.7109375" style="36" customWidth="1"/>
    <col min="10" max="10" width="1.28515625" style="36" customWidth="1"/>
    <col min="11" max="11" width="14.28515625" style="36" bestFit="1" customWidth="1"/>
    <col min="12" max="12" width="1.28515625" style="36" customWidth="1"/>
    <col min="13" max="13" width="20.5703125" style="36" customWidth="1"/>
    <col min="14" max="14" width="1.28515625" style="36" customWidth="1"/>
    <col min="15" max="15" width="19.7109375" style="190" bestFit="1" customWidth="1"/>
    <col min="16" max="16" width="1.28515625" style="190" customWidth="1"/>
    <col min="17" max="17" width="36" style="190" customWidth="1"/>
    <col min="18" max="16384" width="9.140625" style="36"/>
  </cols>
  <sheetData>
    <row r="1" spans="1:17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2" spans="1:17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</row>
    <row r="3" spans="1:17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</row>
    <row r="4" spans="1:17" ht="14.45" customHeight="1"/>
    <row r="5" spans="1:17" ht="27.75" customHeight="1">
      <c r="A5" s="284" t="s">
        <v>289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</row>
    <row r="6" spans="1:17" ht="26.25" customHeight="1">
      <c r="A6" s="189" t="s">
        <v>171</v>
      </c>
      <c r="C6" s="335" t="s">
        <v>187</v>
      </c>
      <c r="D6" s="335"/>
      <c r="E6" s="335"/>
      <c r="F6" s="335"/>
      <c r="G6" s="335"/>
      <c r="H6" s="335"/>
      <c r="I6" s="335"/>
      <c r="J6" s="39"/>
      <c r="K6" s="335" t="s">
        <v>188</v>
      </c>
      <c r="L6" s="335"/>
      <c r="M6" s="335"/>
      <c r="N6" s="335"/>
      <c r="O6" s="335"/>
      <c r="P6" s="335"/>
      <c r="Q6" s="335"/>
    </row>
    <row r="7" spans="1:17" ht="29.1" customHeight="1">
      <c r="A7" s="189"/>
      <c r="C7" s="84" t="s">
        <v>13</v>
      </c>
      <c r="D7" s="43"/>
      <c r="E7" s="84" t="s">
        <v>290</v>
      </c>
      <c r="F7" s="43"/>
      <c r="G7" s="84" t="s">
        <v>291</v>
      </c>
      <c r="H7" s="43"/>
      <c r="I7" s="84" t="s">
        <v>292</v>
      </c>
      <c r="J7" s="39"/>
      <c r="K7" s="84" t="s">
        <v>13</v>
      </c>
      <c r="L7" s="43"/>
      <c r="M7" s="84" t="s">
        <v>290</v>
      </c>
      <c r="N7" s="43"/>
      <c r="O7" s="84" t="s">
        <v>291</v>
      </c>
      <c r="P7" s="43"/>
      <c r="Q7" s="84" t="s">
        <v>292</v>
      </c>
    </row>
    <row r="8" spans="1:17" ht="21.75" customHeight="1">
      <c r="A8" s="79" t="s">
        <v>55</v>
      </c>
      <c r="C8" s="77">
        <v>3000000</v>
      </c>
      <c r="D8" s="39"/>
      <c r="E8" s="77">
        <v>106968483630</v>
      </c>
      <c r="F8" s="39"/>
      <c r="G8" s="77">
        <v>94012679995</v>
      </c>
      <c r="H8" s="39"/>
      <c r="I8" s="82">
        <f t="shared" ref="I8:I54" si="0">E8-G8</f>
        <v>12955803635</v>
      </c>
      <c r="J8" s="39"/>
      <c r="K8" s="77">
        <v>167986322</v>
      </c>
      <c r="L8" s="39"/>
      <c r="M8" s="77">
        <v>3601839372000</v>
      </c>
      <c r="N8" s="39"/>
      <c r="O8" s="77">
        <v>2958008060340</v>
      </c>
      <c r="P8" s="39"/>
      <c r="Q8" s="82">
        <f t="shared" ref="Q8:Q13" si="1">M8-O8</f>
        <v>643831311660</v>
      </c>
    </row>
    <row r="9" spans="1:17" ht="21.75" customHeight="1">
      <c r="A9" s="81" t="s">
        <v>193</v>
      </c>
      <c r="C9" s="82">
        <v>0</v>
      </c>
      <c r="D9" s="39"/>
      <c r="E9" s="82">
        <v>0</v>
      </c>
      <c r="F9" s="39"/>
      <c r="G9" s="82">
        <v>0</v>
      </c>
      <c r="H9" s="39"/>
      <c r="I9" s="82">
        <f t="shared" si="0"/>
        <v>0</v>
      </c>
      <c r="J9" s="39"/>
      <c r="K9" s="82">
        <v>128068177</v>
      </c>
      <c r="L9" s="39"/>
      <c r="M9" s="82">
        <v>83385544289</v>
      </c>
      <c r="N9" s="39"/>
      <c r="O9" s="82">
        <v>67599575404</v>
      </c>
      <c r="P9" s="39"/>
      <c r="Q9" s="82">
        <f t="shared" si="1"/>
        <v>15785968885</v>
      </c>
    </row>
    <row r="10" spans="1:17" ht="21.75" customHeight="1">
      <c r="A10" s="81" t="s">
        <v>211</v>
      </c>
      <c r="C10" s="82">
        <v>0</v>
      </c>
      <c r="D10" s="39"/>
      <c r="E10" s="82">
        <v>0</v>
      </c>
      <c r="F10" s="39"/>
      <c r="G10" s="82">
        <v>0</v>
      </c>
      <c r="H10" s="39"/>
      <c r="I10" s="82">
        <f t="shared" si="0"/>
        <v>0</v>
      </c>
      <c r="J10" s="39"/>
      <c r="K10" s="82">
        <v>38305370</v>
      </c>
      <c r="L10" s="39"/>
      <c r="M10" s="82">
        <v>634757903216</v>
      </c>
      <c r="N10" s="39"/>
      <c r="O10" s="82">
        <v>624840642923</v>
      </c>
      <c r="P10" s="39"/>
      <c r="Q10" s="82">
        <f t="shared" si="1"/>
        <v>9917260293</v>
      </c>
    </row>
    <row r="11" spans="1:17" ht="21.75" customHeight="1">
      <c r="A11" s="81" t="s">
        <v>212</v>
      </c>
      <c r="C11" s="82">
        <v>0</v>
      </c>
      <c r="D11" s="39"/>
      <c r="E11" s="82">
        <v>0</v>
      </c>
      <c r="F11" s="39"/>
      <c r="G11" s="82">
        <v>0</v>
      </c>
      <c r="H11" s="39"/>
      <c r="I11" s="82">
        <f t="shared" si="0"/>
        <v>0</v>
      </c>
      <c r="J11" s="39"/>
      <c r="K11" s="82">
        <v>138434563</v>
      </c>
      <c r="L11" s="39"/>
      <c r="M11" s="82">
        <v>1820844878150</v>
      </c>
      <c r="N11" s="39"/>
      <c r="O11" s="82">
        <v>1730440343573</v>
      </c>
      <c r="P11" s="39"/>
      <c r="Q11" s="82">
        <f t="shared" si="1"/>
        <v>90404534577</v>
      </c>
    </row>
    <row r="12" spans="1:17" ht="21.75" customHeight="1">
      <c r="A12" s="81" t="s">
        <v>213</v>
      </c>
      <c r="C12" s="82">
        <v>0</v>
      </c>
      <c r="D12" s="39"/>
      <c r="E12" s="82">
        <v>0</v>
      </c>
      <c r="F12" s="39"/>
      <c r="G12" s="82">
        <v>0</v>
      </c>
      <c r="H12" s="39"/>
      <c r="I12" s="82">
        <f t="shared" si="0"/>
        <v>0</v>
      </c>
      <c r="J12" s="39"/>
      <c r="K12" s="82">
        <v>5945462</v>
      </c>
      <c r="L12" s="39"/>
      <c r="M12" s="82">
        <v>106861428219</v>
      </c>
      <c r="N12" s="39"/>
      <c r="O12" s="82">
        <v>96380260627</v>
      </c>
      <c r="P12" s="39"/>
      <c r="Q12" s="82">
        <f t="shared" si="1"/>
        <v>10481167592</v>
      </c>
    </row>
    <row r="13" spans="1:17" ht="21.75" customHeight="1">
      <c r="A13" s="81" t="s">
        <v>214</v>
      </c>
      <c r="C13" s="82">
        <v>0</v>
      </c>
      <c r="D13" s="39"/>
      <c r="E13" s="82">
        <v>0</v>
      </c>
      <c r="F13" s="39"/>
      <c r="G13" s="82">
        <v>0</v>
      </c>
      <c r="H13" s="39"/>
      <c r="I13" s="82">
        <f t="shared" si="0"/>
        <v>0</v>
      </c>
      <c r="J13" s="39"/>
      <c r="K13" s="82">
        <v>10000000</v>
      </c>
      <c r="L13" s="39"/>
      <c r="M13" s="82">
        <v>125598085702</v>
      </c>
      <c r="N13" s="39"/>
      <c r="O13" s="82">
        <v>100120000000</v>
      </c>
      <c r="P13" s="39"/>
      <c r="Q13" s="82">
        <f t="shared" si="1"/>
        <v>25478085702</v>
      </c>
    </row>
    <row r="14" spans="1:17" ht="21.75" customHeight="1">
      <c r="A14" s="81" t="s">
        <v>215</v>
      </c>
      <c r="C14" s="82">
        <v>0</v>
      </c>
      <c r="D14" s="39"/>
      <c r="E14" s="82">
        <v>0</v>
      </c>
      <c r="F14" s="39"/>
      <c r="G14" s="82">
        <v>0</v>
      </c>
      <c r="H14" s="39"/>
      <c r="I14" s="82">
        <f t="shared" si="0"/>
        <v>0</v>
      </c>
      <c r="J14" s="39"/>
      <c r="K14" s="82">
        <v>18535242</v>
      </c>
      <c r="L14" s="39"/>
      <c r="M14" s="82">
        <v>275847148957</v>
      </c>
      <c r="N14" s="39"/>
      <c r="O14" s="82">
        <v>236413964979</v>
      </c>
      <c r="P14" s="39"/>
      <c r="Q14" s="82">
        <v>39433183978</v>
      </c>
    </row>
    <row r="15" spans="1:17" ht="21.75" customHeight="1">
      <c r="A15" s="81" t="s">
        <v>216</v>
      </c>
      <c r="C15" s="82">
        <v>0</v>
      </c>
      <c r="D15" s="39"/>
      <c r="E15" s="82">
        <v>0</v>
      </c>
      <c r="F15" s="39"/>
      <c r="G15" s="82">
        <v>0</v>
      </c>
      <c r="H15" s="39"/>
      <c r="I15" s="82">
        <f t="shared" si="0"/>
        <v>0</v>
      </c>
      <c r="J15" s="39"/>
      <c r="K15" s="82">
        <v>2000000</v>
      </c>
      <c r="L15" s="39"/>
      <c r="M15" s="82">
        <v>20395751250</v>
      </c>
      <c r="N15" s="39"/>
      <c r="O15" s="82">
        <v>20023200000</v>
      </c>
      <c r="P15" s="39"/>
      <c r="Q15" s="82">
        <v>372551250</v>
      </c>
    </row>
    <row r="16" spans="1:17" ht="21.75" customHeight="1">
      <c r="A16" s="81" t="s">
        <v>194</v>
      </c>
      <c r="C16" s="82">
        <v>0</v>
      </c>
      <c r="D16" s="39"/>
      <c r="E16" s="82">
        <v>0</v>
      </c>
      <c r="F16" s="39"/>
      <c r="G16" s="82">
        <v>0</v>
      </c>
      <c r="H16" s="39"/>
      <c r="I16" s="82">
        <f t="shared" si="0"/>
        <v>0</v>
      </c>
      <c r="J16" s="39"/>
      <c r="K16" s="82">
        <v>52256000</v>
      </c>
      <c r="L16" s="39"/>
      <c r="M16" s="82">
        <v>190866908372</v>
      </c>
      <c r="N16" s="39"/>
      <c r="O16" s="82">
        <v>179989691112</v>
      </c>
      <c r="P16" s="39"/>
      <c r="Q16" s="82">
        <v>10877217260</v>
      </c>
    </row>
    <row r="17" spans="1:17" ht="21.75" customHeight="1">
      <c r="A17" s="81" t="s">
        <v>217</v>
      </c>
      <c r="C17" s="82">
        <v>0</v>
      </c>
      <c r="D17" s="39"/>
      <c r="E17" s="82">
        <v>0</v>
      </c>
      <c r="F17" s="39"/>
      <c r="G17" s="82">
        <v>0</v>
      </c>
      <c r="H17" s="39"/>
      <c r="I17" s="82">
        <f t="shared" si="0"/>
        <v>0</v>
      </c>
      <c r="J17" s="39"/>
      <c r="K17" s="82">
        <v>9545620</v>
      </c>
      <c r="L17" s="39"/>
      <c r="M17" s="82">
        <v>181888010372</v>
      </c>
      <c r="N17" s="39"/>
      <c r="O17" s="82">
        <v>159031866731</v>
      </c>
      <c r="P17" s="39"/>
      <c r="Q17" s="82">
        <v>22856143641</v>
      </c>
    </row>
    <row r="18" spans="1:17" ht="21.75" customHeight="1">
      <c r="A18" s="81" t="s">
        <v>53</v>
      </c>
      <c r="C18" s="82">
        <v>0</v>
      </c>
      <c r="D18" s="39"/>
      <c r="E18" s="82">
        <v>0</v>
      </c>
      <c r="F18" s="39"/>
      <c r="G18" s="82">
        <v>0</v>
      </c>
      <c r="H18" s="39"/>
      <c r="I18" s="82">
        <f t="shared" si="0"/>
        <v>0</v>
      </c>
      <c r="J18" s="39"/>
      <c r="K18" s="82">
        <v>15839233</v>
      </c>
      <c r="L18" s="39"/>
      <c r="M18" s="82">
        <v>309621180803</v>
      </c>
      <c r="N18" s="39"/>
      <c r="O18" s="82">
        <v>158582400796</v>
      </c>
      <c r="P18" s="39"/>
      <c r="Q18" s="82">
        <v>151038780007</v>
      </c>
    </row>
    <row r="19" spans="1:17" ht="21.75" customHeight="1">
      <c r="A19" s="81" t="s">
        <v>54</v>
      </c>
      <c r="C19" s="82">
        <v>0</v>
      </c>
      <c r="D19" s="39"/>
      <c r="E19" s="82">
        <v>0</v>
      </c>
      <c r="F19" s="39"/>
      <c r="G19" s="82">
        <v>0</v>
      </c>
      <c r="H19" s="39"/>
      <c r="I19" s="82">
        <f t="shared" si="0"/>
        <v>0</v>
      </c>
      <c r="J19" s="39"/>
      <c r="K19" s="82">
        <v>1666639</v>
      </c>
      <c r="L19" s="39"/>
      <c r="M19" s="82">
        <v>45999833454</v>
      </c>
      <c r="N19" s="39"/>
      <c r="O19" s="82">
        <v>39628503409</v>
      </c>
      <c r="P19" s="39"/>
      <c r="Q19" s="82">
        <v>6371330045</v>
      </c>
    </row>
    <row r="20" spans="1:17" ht="21.75" customHeight="1">
      <c r="A20" s="81" t="s">
        <v>195</v>
      </c>
      <c r="C20" s="82">
        <v>0</v>
      </c>
      <c r="D20" s="39"/>
      <c r="E20" s="82">
        <v>0</v>
      </c>
      <c r="F20" s="39"/>
      <c r="G20" s="82">
        <v>0</v>
      </c>
      <c r="H20" s="39"/>
      <c r="I20" s="82">
        <f t="shared" si="0"/>
        <v>0</v>
      </c>
      <c r="J20" s="39"/>
      <c r="K20" s="82">
        <v>16000000</v>
      </c>
      <c r="L20" s="39"/>
      <c r="M20" s="82">
        <v>158654398049</v>
      </c>
      <c r="N20" s="39"/>
      <c r="O20" s="82">
        <v>148073688000</v>
      </c>
      <c r="P20" s="39"/>
      <c r="Q20" s="82">
        <v>10580710049</v>
      </c>
    </row>
    <row r="21" spans="1:17" ht="21.75" customHeight="1">
      <c r="A21" s="81" t="s">
        <v>49</v>
      </c>
      <c r="C21" s="82">
        <v>0</v>
      </c>
      <c r="D21" s="39"/>
      <c r="E21" s="82">
        <v>0</v>
      </c>
      <c r="F21" s="39"/>
      <c r="G21" s="82">
        <v>0</v>
      </c>
      <c r="H21" s="39"/>
      <c r="I21" s="82">
        <f t="shared" si="0"/>
        <v>0</v>
      </c>
      <c r="J21" s="39"/>
      <c r="K21" s="82">
        <v>49373572</v>
      </c>
      <c r="L21" s="39"/>
      <c r="M21" s="82">
        <v>800732197189</v>
      </c>
      <c r="N21" s="39"/>
      <c r="O21" s="82">
        <v>739479658154</v>
      </c>
      <c r="P21" s="39"/>
      <c r="Q21" s="82">
        <v>61252539035</v>
      </c>
    </row>
    <row r="22" spans="1:17" ht="21.75" customHeight="1">
      <c r="A22" s="81" t="s">
        <v>218</v>
      </c>
      <c r="C22" s="82">
        <v>0</v>
      </c>
      <c r="D22" s="39"/>
      <c r="E22" s="82">
        <v>0</v>
      </c>
      <c r="F22" s="39"/>
      <c r="G22" s="82">
        <v>0</v>
      </c>
      <c r="H22" s="39"/>
      <c r="I22" s="82">
        <f t="shared" si="0"/>
        <v>0</v>
      </c>
      <c r="J22" s="39"/>
      <c r="K22" s="82">
        <v>10000000</v>
      </c>
      <c r="L22" s="39"/>
      <c r="M22" s="82">
        <v>125849788745</v>
      </c>
      <c r="N22" s="39"/>
      <c r="O22" s="82">
        <v>100120000000</v>
      </c>
      <c r="P22" s="39"/>
      <c r="Q22" s="82">
        <v>25729788745</v>
      </c>
    </row>
    <row r="23" spans="1:17" ht="21.75" customHeight="1">
      <c r="A23" s="81" t="s">
        <v>52</v>
      </c>
      <c r="C23" s="82">
        <v>0</v>
      </c>
      <c r="D23" s="39"/>
      <c r="E23" s="82">
        <v>0</v>
      </c>
      <c r="F23" s="39"/>
      <c r="G23" s="82">
        <v>0</v>
      </c>
      <c r="H23" s="39"/>
      <c r="I23" s="82">
        <f t="shared" si="0"/>
        <v>0</v>
      </c>
      <c r="J23" s="39"/>
      <c r="K23" s="82">
        <v>893216</v>
      </c>
      <c r="L23" s="39"/>
      <c r="M23" s="82">
        <v>49999385900</v>
      </c>
      <c r="N23" s="39"/>
      <c r="O23" s="82">
        <v>45128400741</v>
      </c>
      <c r="P23" s="39"/>
      <c r="Q23" s="82">
        <v>4870985159</v>
      </c>
    </row>
    <row r="24" spans="1:17" ht="21.75" customHeight="1">
      <c r="A24" s="81" t="s">
        <v>196</v>
      </c>
      <c r="C24" s="82">
        <v>0</v>
      </c>
      <c r="D24" s="39"/>
      <c r="E24" s="82">
        <v>0</v>
      </c>
      <c r="F24" s="39"/>
      <c r="G24" s="82">
        <v>0</v>
      </c>
      <c r="H24" s="39"/>
      <c r="I24" s="82">
        <f t="shared" si="0"/>
        <v>0</v>
      </c>
      <c r="J24" s="39"/>
      <c r="K24" s="82">
        <v>91810</v>
      </c>
      <c r="L24" s="39"/>
      <c r="M24" s="82">
        <v>924089212900</v>
      </c>
      <c r="N24" s="39"/>
      <c r="O24" s="82">
        <v>912033436546</v>
      </c>
      <c r="P24" s="39"/>
      <c r="Q24" s="82">
        <v>12055776354</v>
      </c>
    </row>
    <row r="25" spans="1:17" ht="21.75" customHeight="1">
      <c r="A25" s="81" t="s">
        <v>219</v>
      </c>
      <c r="C25" s="82">
        <v>0</v>
      </c>
      <c r="D25" s="39"/>
      <c r="E25" s="82">
        <v>0</v>
      </c>
      <c r="F25" s="39"/>
      <c r="G25" s="82">
        <v>0</v>
      </c>
      <c r="H25" s="39"/>
      <c r="I25" s="82">
        <f t="shared" si="0"/>
        <v>0</v>
      </c>
      <c r="J25" s="39"/>
      <c r="K25" s="82">
        <v>66757635</v>
      </c>
      <c r="L25" s="39"/>
      <c r="M25" s="82">
        <v>1087788291695</v>
      </c>
      <c r="N25" s="39"/>
      <c r="O25" s="82">
        <v>1071411308676</v>
      </c>
      <c r="P25" s="39"/>
      <c r="Q25" s="82">
        <v>16376983019</v>
      </c>
    </row>
    <row r="26" spans="1:17" ht="21.75" customHeight="1">
      <c r="A26" s="81" t="s">
        <v>220</v>
      </c>
      <c r="C26" s="82">
        <v>0</v>
      </c>
      <c r="D26" s="39"/>
      <c r="E26" s="82">
        <v>0</v>
      </c>
      <c r="F26" s="39"/>
      <c r="G26" s="82">
        <v>0</v>
      </c>
      <c r="H26" s="39"/>
      <c r="I26" s="82">
        <f t="shared" si="0"/>
        <v>0</v>
      </c>
      <c r="J26" s="39"/>
      <c r="K26" s="82">
        <v>20000000</v>
      </c>
      <c r="L26" s="39"/>
      <c r="M26" s="82">
        <v>272628977305</v>
      </c>
      <c r="N26" s="39"/>
      <c r="O26" s="82">
        <v>200240000000</v>
      </c>
      <c r="P26" s="39"/>
      <c r="Q26" s="82">
        <v>72388977305</v>
      </c>
    </row>
    <row r="27" spans="1:17" ht="21.75" customHeight="1">
      <c r="A27" s="81" t="s">
        <v>221</v>
      </c>
      <c r="C27" s="82">
        <v>0</v>
      </c>
      <c r="D27" s="39"/>
      <c r="E27" s="82">
        <v>0</v>
      </c>
      <c r="F27" s="39"/>
      <c r="G27" s="82">
        <v>0</v>
      </c>
      <c r="H27" s="39"/>
      <c r="I27" s="82">
        <f t="shared" si="0"/>
        <v>0</v>
      </c>
      <c r="J27" s="39"/>
      <c r="K27" s="82">
        <v>12400000</v>
      </c>
      <c r="L27" s="39"/>
      <c r="M27" s="82">
        <v>276287866626</v>
      </c>
      <c r="N27" s="39"/>
      <c r="O27" s="82">
        <v>130356239995</v>
      </c>
      <c r="P27" s="39"/>
      <c r="Q27" s="82">
        <v>145931626631</v>
      </c>
    </row>
    <row r="28" spans="1:17" ht="21.75" customHeight="1">
      <c r="A28" s="81" t="s">
        <v>197</v>
      </c>
      <c r="C28" s="82">
        <v>0</v>
      </c>
      <c r="D28" s="39"/>
      <c r="E28" s="82">
        <v>0</v>
      </c>
      <c r="F28" s="39"/>
      <c r="G28" s="82">
        <v>0</v>
      </c>
      <c r="H28" s="39"/>
      <c r="I28" s="82">
        <f t="shared" si="0"/>
        <v>0</v>
      </c>
      <c r="J28" s="39"/>
      <c r="K28" s="82">
        <v>21126761</v>
      </c>
      <c r="L28" s="39"/>
      <c r="M28" s="82">
        <v>47772596084</v>
      </c>
      <c r="N28" s="39"/>
      <c r="O28" s="82">
        <v>45425285797</v>
      </c>
      <c r="P28" s="39"/>
      <c r="Q28" s="82">
        <v>2347310287</v>
      </c>
    </row>
    <row r="29" spans="1:17" ht="21.75" customHeight="1">
      <c r="A29" s="81" t="s">
        <v>198</v>
      </c>
      <c r="C29" s="82">
        <v>0</v>
      </c>
      <c r="D29" s="39"/>
      <c r="E29" s="82">
        <v>0</v>
      </c>
      <c r="F29" s="39"/>
      <c r="G29" s="82">
        <v>0</v>
      </c>
      <c r="H29" s="39"/>
      <c r="I29" s="82">
        <f t="shared" si="0"/>
        <v>0</v>
      </c>
      <c r="J29" s="39"/>
      <c r="K29" s="82">
        <v>258366694</v>
      </c>
      <c r="L29" s="39"/>
      <c r="M29" s="82">
        <v>172349568993</v>
      </c>
      <c r="N29" s="39"/>
      <c r="O29" s="82">
        <v>116706241440</v>
      </c>
      <c r="P29" s="39"/>
      <c r="Q29" s="82">
        <v>55643327553</v>
      </c>
    </row>
    <row r="30" spans="1:17" ht="21.75" customHeight="1">
      <c r="A30" s="81" t="s">
        <v>199</v>
      </c>
      <c r="C30" s="82">
        <v>0</v>
      </c>
      <c r="D30" s="39"/>
      <c r="E30" s="82">
        <v>0</v>
      </c>
      <c r="F30" s="39"/>
      <c r="G30" s="82">
        <v>0</v>
      </c>
      <c r="H30" s="39"/>
      <c r="I30" s="82">
        <f t="shared" si="0"/>
        <v>0</v>
      </c>
      <c r="J30" s="39"/>
      <c r="K30" s="82">
        <v>20000000</v>
      </c>
      <c r="L30" s="39"/>
      <c r="M30" s="82">
        <v>145804515473</v>
      </c>
      <c r="N30" s="39"/>
      <c r="O30" s="82">
        <v>143580582000</v>
      </c>
      <c r="P30" s="39"/>
      <c r="Q30" s="82">
        <v>2223933473</v>
      </c>
    </row>
    <row r="31" spans="1:17" ht="21.75" customHeight="1">
      <c r="A31" s="81" t="s">
        <v>51</v>
      </c>
      <c r="C31" s="82">
        <v>0</v>
      </c>
      <c r="D31" s="39"/>
      <c r="E31" s="82">
        <v>0</v>
      </c>
      <c r="F31" s="39"/>
      <c r="G31" s="82">
        <v>0</v>
      </c>
      <c r="H31" s="39"/>
      <c r="I31" s="82">
        <f t="shared" si="0"/>
        <v>0</v>
      </c>
      <c r="J31" s="39"/>
      <c r="K31" s="82">
        <v>9854271</v>
      </c>
      <c r="L31" s="39"/>
      <c r="M31" s="82">
        <v>109929453662</v>
      </c>
      <c r="N31" s="39"/>
      <c r="O31" s="82">
        <v>94667337144</v>
      </c>
      <c r="P31" s="39"/>
      <c r="Q31" s="82">
        <v>15262116518</v>
      </c>
    </row>
    <row r="32" spans="1:17" ht="21.75" customHeight="1">
      <c r="A32" s="81" t="s">
        <v>222</v>
      </c>
      <c r="C32" s="82">
        <v>0</v>
      </c>
      <c r="D32" s="39"/>
      <c r="E32" s="82">
        <v>0</v>
      </c>
      <c r="F32" s="39"/>
      <c r="G32" s="82">
        <v>0</v>
      </c>
      <c r="H32" s="39"/>
      <c r="I32" s="82">
        <f t="shared" si="0"/>
        <v>0</v>
      </c>
      <c r="J32" s="39"/>
      <c r="K32" s="82">
        <v>27990000</v>
      </c>
      <c r="L32" s="39"/>
      <c r="M32" s="82">
        <v>914326792612</v>
      </c>
      <c r="N32" s="39"/>
      <c r="O32" s="82">
        <v>745999681305</v>
      </c>
      <c r="P32" s="39"/>
      <c r="Q32" s="82">
        <v>168327111307</v>
      </c>
    </row>
    <row r="33" spans="1:22" ht="21.75" customHeight="1">
      <c r="A33" s="81" t="s">
        <v>200</v>
      </c>
      <c r="C33" s="82">
        <v>0</v>
      </c>
      <c r="D33" s="39"/>
      <c r="E33" s="82">
        <v>0</v>
      </c>
      <c r="F33" s="39"/>
      <c r="G33" s="82">
        <v>0</v>
      </c>
      <c r="H33" s="39"/>
      <c r="I33" s="82">
        <f t="shared" si="0"/>
        <v>0</v>
      </c>
      <c r="J33" s="39"/>
      <c r="K33" s="82">
        <v>32222222</v>
      </c>
      <c r="L33" s="39"/>
      <c r="M33" s="82">
        <v>100574755397</v>
      </c>
      <c r="N33" s="39"/>
      <c r="O33" s="82">
        <v>126520474127</v>
      </c>
      <c r="P33" s="39"/>
      <c r="Q33" s="82">
        <v>-25945718730</v>
      </c>
    </row>
    <row r="34" spans="1:22" ht="21.75" customHeight="1">
      <c r="A34" s="81" t="s">
        <v>201</v>
      </c>
      <c r="C34" s="82">
        <v>0</v>
      </c>
      <c r="D34" s="39"/>
      <c r="E34" s="82">
        <v>0</v>
      </c>
      <c r="F34" s="39"/>
      <c r="G34" s="82">
        <v>0</v>
      </c>
      <c r="H34" s="39"/>
      <c r="I34" s="82">
        <f t="shared" si="0"/>
        <v>0</v>
      </c>
      <c r="J34" s="39"/>
      <c r="K34" s="82">
        <v>8500000</v>
      </c>
      <c r="L34" s="39"/>
      <c r="M34" s="82">
        <v>128831862650</v>
      </c>
      <c r="N34" s="39"/>
      <c r="O34" s="82">
        <v>148456397250</v>
      </c>
      <c r="P34" s="39"/>
      <c r="Q34" s="82">
        <v>-19624534600</v>
      </c>
    </row>
    <row r="35" spans="1:22" ht="21.75" customHeight="1">
      <c r="A35" s="81" t="s">
        <v>50</v>
      </c>
      <c r="C35" s="82">
        <v>0</v>
      </c>
      <c r="D35" s="39"/>
      <c r="E35" s="82">
        <v>0</v>
      </c>
      <c r="F35" s="39"/>
      <c r="G35" s="82">
        <v>0</v>
      </c>
      <c r="H35" s="39"/>
      <c r="I35" s="82">
        <f t="shared" si="0"/>
        <v>0</v>
      </c>
      <c r="J35" s="39"/>
      <c r="K35" s="82">
        <v>437301</v>
      </c>
      <c r="L35" s="39"/>
      <c r="M35" s="82">
        <v>4212387699</v>
      </c>
      <c r="N35" s="39"/>
      <c r="O35" s="82">
        <v>4367817059</v>
      </c>
      <c r="P35" s="39"/>
      <c r="Q35" s="82">
        <v>-155429360</v>
      </c>
    </row>
    <row r="36" spans="1:22" ht="21.75" customHeight="1">
      <c r="A36" s="81" t="s">
        <v>202</v>
      </c>
      <c r="C36" s="82">
        <v>0</v>
      </c>
      <c r="D36" s="39"/>
      <c r="E36" s="82">
        <v>0</v>
      </c>
      <c r="F36" s="39"/>
      <c r="G36" s="82">
        <v>0</v>
      </c>
      <c r="H36" s="39"/>
      <c r="I36" s="82">
        <f t="shared" si="0"/>
        <v>0</v>
      </c>
      <c r="J36" s="39"/>
      <c r="K36" s="82">
        <v>67180</v>
      </c>
      <c r="L36" s="39"/>
      <c r="M36" s="82">
        <v>19406349106</v>
      </c>
      <c r="N36" s="39"/>
      <c r="O36" s="82">
        <v>18161484394</v>
      </c>
      <c r="P36" s="39"/>
      <c r="Q36" s="82">
        <v>1244864712</v>
      </c>
    </row>
    <row r="37" spans="1:22" ht="21.75" customHeight="1">
      <c r="A37" s="81" t="s">
        <v>223</v>
      </c>
      <c r="C37" s="82">
        <v>0</v>
      </c>
      <c r="D37" s="39"/>
      <c r="E37" s="82">
        <v>0</v>
      </c>
      <c r="F37" s="39"/>
      <c r="G37" s="82">
        <v>0</v>
      </c>
      <c r="H37" s="39"/>
      <c r="I37" s="82">
        <f t="shared" si="0"/>
        <v>0</v>
      </c>
      <c r="J37" s="39"/>
      <c r="K37" s="82">
        <v>5289682</v>
      </c>
      <c r="L37" s="39"/>
      <c r="M37" s="82">
        <v>566809508046</v>
      </c>
      <c r="N37" s="39"/>
      <c r="O37" s="82">
        <v>280066267824</v>
      </c>
      <c r="P37" s="39"/>
      <c r="Q37" s="82">
        <v>286743240222</v>
      </c>
    </row>
    <row r="38" spans="1:22" ht="21.75" customHeight="1">
      <c r="A38" s="81" t="s">
        <v>19</v>
      </c>
      <c r="C38" s="82">
        <v>0</v>
      </c>
      <c r="D38" s="39"/>
      <c r="E38" s="82">
        <v>0</v>
      </c>
      <c r="F38" s="39"/>
      <c r="G38" s="82">
        <v>0</v>
      </c>
      <c r="H38" s="39"/>
      <c r="I38" s="82">
        <f t="shared" si="0"/>
        <v>0</v>
      </c>
      <c r="J38" s="39"/>
      <c r="K38" s="82">
        <v>76000000</v>
      </c>
      <c r="L38" s="39"/>
      <c r="M38" s="82">
        <v>147059304600</v>
      </c>
      <c r="N38" s="39"/>
      <c r="O38" s="82">
        <v>208875355883</v>
      </c>
      <c r="P38" s="39"/>
      <c r="Q38" s="82">
        <v>-61816051283</v>
      </c>
    </row>
    <row r="39" spans="1:22" ht="21.75" customHeight="1">
      <c r="A39" s="81" t="s">
        <v>203</v>
      </c>
      <c r="C39" s="82">
        <v>0</v>
      </c>
      <c r="D39" s="39"/>
      <c r="E39" s="82">
        <v>0</v>
      </c>
      <c r="F39" s="39"/>
      <c r="G39" s="82">
        <v>0</v>
      </c>
      <c r="H39" s="39"/>
      <c r="I39" s="82">
        <f t="shared" si="0"/>
        <v>0</v>
      </c>
      <c r="J39" s="39"/>
      <c r="K39" s="82">
        <v>15000000</v>
      </c>
      <c r="L39" s="39"/>
      <c r="M39" s="82">
        <v>156926519787</v>
      </c>
      <c r="N39" s="39"/>
      <c r="O39" s="82">
        <v>190857600000</v>
      </c>
      <c r="P39" s="39"/>
      <c r="Q39" s="82">
        <v>-33931080213</v>
      </c>
    </row>
    <row r="40" spans="1:22" ht="21.75" customHeight="1">
      <c r="A40" s="81" t="s">
        <v>22</v>
      </c>
      <c r="C40" s="82">
        <v>0</v>
      </c>
      <c r="D40" s="39"/>
      <c r="E40" s="82">
        <v>0</v>
      </c>
      <c r="F40" s="39"/>
      <c r="G40" s="82">
        <v>0</v>
      </c>
      <c r="H40" s="39"/>
      <c r="I40" s="82">
        <f t="shared" si="0"/>
        <v>0</v>
      </c>
      <c r="J40" s="39"/>
      <c r="K40" s="82">
        <v>5400000</v>
      </c>
      <c r="L40" s="39"/>
      <c r="M40" s="82">
        <v>42589543217</v>
      </c>
      <c r="N40" s="39"/>
      <c r="O40" s="82">
        <v>53958348820</v>
      </c>
      <c r="P40" s="39"/>
      <c r="Q40" s="82">
        <v>-11368805603</v>
      </c>
    </row>
    <row r="41" spans="1:22" ht="21.75" customHeight="1">
      <c r="A41" s="81" t="s">
        <v>224</v>
      </c>
      <c r="C41" s="82">
        <v>0</v>
      </c>
      <c r="D41" s="39"/>
      <c r="E41" s="82">
        <v>0</v>
      </c>
      <c r="F41" s="39"/>
      <c r="G41" s="82">
        <v>0</v>
      </c>
      <c r="H41" s="39"/>
      <c r="I41" s="82">
        <f t="shared" si="0"/>
        <v>0</v>
      </c>
      <c r="J41" s="39"/>
      <c r="K41" s="82">
        <v>11141705</v>
      </c>
      <c r="L41" s="39"/>
      <c r="M41" s="82">
        <v>211859860400</v>
      </c>
      <c r="N41" s="39"/>
      <c r="O41" s="82">
        <v>183128232335</v>
      </c>
      <c r="P41" s="39"/>
      <c r="Q41" s="82">
        <v>28731628065</v>
      </c>
    </row>
    <row r="42" spans="1:22" ht="21.75" customHeight="1">
      <c r="A42" s="81" t="s">
        <v>204</v>
      </c>
      <c r="C42" s="82">
        <v>0</v>
      </c>
      <c r="D42" s="39"/>
      <c r="E42" s="82">
        <v>0</v>
      </c>
      <c r="F42" s="39"/>
      <c r="G42" s="82">
        <v>0</v>
      </c>
      <c r="H42" s="39"/>
      <c r="I42" s="82">
        <f t="shared" si="0"/>
        <v>0</v>
      </c>
      <c r="J42" s="39"/>
      <c r="K42" s="82">
        <v>83553333</v>
      </c>
      <c r="L42" s="39"/>
      <c r="M42" s="82">
        <v>193822425536</v>
      </c>
      <c r="N42" s="39"/>
      <c r="O42" s="82">
        <v>198919576651</v>
      </c>
      <c r="P42" s="39"/>
      <c r="Q42" s="82">
        <v>-5097151115</v>
      </c>
    </row>
    <row r="43" spans="1:22" ht="21.75" customHeight="1">
      <c r="A43" s="81" t="s">
        <v>205</v>
      </c>
      <c r="C43" s="82">
        <v>0</v>
      </c>
      <c r="D43" s="39"/>
      <c r="E43" s="82">
        <v>0</v>
      </c>
      <c r="F43" s="39"/>
      <c r="G43" s="82">
        <v>0</v>
      </c>
      <c r="H43" s="39"/>
      <c r="I43" s="82">
        <f t="shared" si="0"/>
        <v>0</v>
      </c>
      <c r="J43" s="39"/>
      <c r="K43" s="82">
        <v>62400000</v>
      </c>
      <c r="L43" s="39"/>
      <c r="M43" s="82">
        <v>189931941771</v>
      </c>
      <c r="N43" s="39"/>
      <c r="O43" s="82">
        <v>175851421200</v>
      </c>
      <c r="P43" s="39"/>
      <c r="Q43" s="82">
        <v>14080520571</v>
      </c>
      <c r="R43" s="238"/>
      <c r="S43" s="238"/>
      <c r="T43" s="238"/>
      <c r="U43" s="238"/>
      <c r="V43" s="238"/>
    </row>
    <row r="44" spans="1:22" ht="21.75" customHeight="1">
      <c r="A44" s="81" t="s">
        <v>206</v>
      </c>
      <c r="C44" s="82">
        <v>0</v>
      </c>
      <c r="D44" s="39"/>
      <c r="E44" s="185">
        <v>0</v>
      </c>
      <c r="F44" s="229"/>
      <c r="G44" s="185">
        <v>0</v>
      </c>
      <c r="H44" s="229"/>
      <c r="I44" s="185">
        <f t="shared" si="0"/>
        <v>0</v>
      </c>
      <c r="J44" s="229"/>
      <c r="K44" s="185">
        <v>5000000</v>
      </c>
      <c r="L44" s="229"/>
      <c r="M44" s="185">
        <v>54772155318</v>
      </c>
      <c r="N44" s="229"/>
      <c r="O44" s="185">
        <v>46123920000</v>
      </c>
      <c r="P44" s="229"/>
      <c r="Q44" s="185">
        <v>8648235318</v>
      </c>
      <c r="R44" s="243"/>
      <c r="S44" s="243"/>
      <c r="T44" s="238"/>
      <c r="U44" s="238"/>
      <c r="V44" s="238"/>
    </row>
    <row r="45" spans="1:22" ht="21.75" customHeight="1">
      <c r="A45" s="81" t="s">
        <v>207</v>
      </c>
      <c r="C45" s="82">
        <v>0</v>
      </c>
      <c r="D45" s="39"/>
      <c r="E45" s="185">
        <v>0</v>
      </c>
      <c r="F45" s="229"/>
      <c r="G45" s="185">
        <v>0</v>
      </c>
      <c r="H45" s="229"/>
      <c r="I45" s="185">
        <f t="shared" si="0"/>
        <v>0</v>
      </c>
      <c r="J45" s="229"/>
      <c r="K45" s="185">
        <v>130827</v>
      </c>
      <c r="L45" s="229"/>
      <c r="M45" s="185">
        <v>2407516152562</v>
      </c>
      <c r="N45" s="229"/>
      <c r="O45" s="185">
        <v>1512039156331</v>
      </c>
      <c r="P45" s="229"/>
      <c r="Q45" s="185">
        <v>895476996231</v>
      </c>
      <c r="R45" s="243"/>
      <c r="S45" s="243"/>
      <c r="T45" s="238"/>
      <c r="U45" s="238"/>
      <c r="V45" s="238"/>
    </row>
    <row r="46" spans="1:22" ht="21.75" customHeight="1">
      <c r="A46" s="81" t="s">
        <v>63</v>
      </c>
      <c r="C46" s="82">
        <v>2</v>
      </c>
      <c r="D46" s="39"/>
      <c r="E46" s="185">
        <v>15910631</v>
      </c>
      <c r="F46" s="229"/>
      <c r="G46" s="185">
        <v>13620735</v>
      </c>
      <c r="H46" s="229"/>
      <c r="I46" s="185">
        <f t="shared" si="0"/>
        <v>2289896</v>
      </c>
      <c r="J46" s="229"/>
      <c r="K46" s="185">
        <v>331288</v>
      </c>
      <c r="L46" s="229"/>
      <c r="M46" s="185">
        <v>2271967015901</v>
      </c>
      <c r="N46" s="229"/>
      <c r="O46" s="185">
        <v>2255144312165</v>
      </c>
      <c r="P46" s="229"/>
      <c r="Q46" s="185">
        <v>16822703736</v>
      </c>
      <c r="R46" s="243"/>
      <c r="S46" s="243"/>
      <c r="T46" s="238"/>
      <c r="U46" s="238"/>
      <c r="V46" s="238"/>
    </row>
    <row r="47" spans="1:22" ht="21.75" customHeight="1">
      <c r="A47" s="81" t="s">
        <v>91</v>
      </c>
      <c r="C47" s="82">
        <v>8338000</v>
      </c>
      <c r="D47" s="39"/>
      <c r="E47" s="185">
        <v>6649845352945</v>
      </c>
      <c r="F47" s="229"/>
      <c r="G47" s="185">
        <v>7749380204949</v>
      </c>
      <c r="H47" s="229"/>
      <c r="I47" s="185">
        <f t="shared" si="0"/>
        <v>-1099534852004</v>
      </c>
      <c r="J47" s="229"/>
      <c r="K47" s="185">
        <v>8338000</v>
      </c>
      <c r="L47" s="229"/>
      <c r="M47" s="185">
        <v>6649845352945</v>
      </c>
      <c r="N47" s="229"/>
      <c r="O47" s="185">
        <v>7798948300001</v>
      </c>
      <c r="P47" s="229"/>
      <c r="Q47" s="185">
        <v>-1149102947056</v>
      </c>
      <c r="R47" s="248">
        <f>E47-اوراق!T19</f>
        <v>0</v>
      </c>
      <c r="S47" s="243"/>
      <c r="T47" s="238"/>
      <c r="U47" s="238"/>
      <c r="V47" s="238"/>
    </row>
    <row r="48" spans="1:22" ht="21.75" customHeight="1">
      <c r="A48" s="81" t="s">
        <v>229</v>
      </c>
      <c r="C48" s="82">
        <v>0</v>
      </c>
      <c r="D48" s="39"/>
      <c r="E48" s="185">
        <v>0</v>
      </c>
      <c r="F48" s="229"/>
      <c r="G48" s="185">
        <v>0</v>
      </c>
      <c r="H48" s="229"/>
      <c r="I48" s="185">
        <f t="shared" si="0"/>
        <v>0</v>
      </c>
      <c r="J48" s="229"/>
      <c r="K48" s="185">
        <v>550000</v>
      </c>
      <c r="L48" s="229"/>
      <c r="M48" s="185">
        <v>550000000000</v>
      </c>
      <c r="N48" s="229"/>
      <c r="O48" s="185">
        <v>511759226825</v>
      </c>
      <c r="P48" s="229"/>
      <c r="Q48" s="185">
        <v>38240773175</v>
      </c>
      <c r="R48" s="243"/>
      <c r="S48" s="243"/>
      <c r="T48" s="238"/>
      <c r="U48" s="238"/>
      <c r="V48" s="238"/>
    </row>
    <row r="49" spans="1:22" ht="21.75" customHeight="1">
      <c r="A49" s="81" t="s">
        <v>230</v>
      </c>
      <c r="C49" s="82">
        <v>0</v>
      </c>
      <c r="D49" s="39"/>
      <c r="E49" s="185">
        <v>0</v>
      </c>
      <c r="F49" s="229"/>
      <c r="G49" s="185">
        <v>0</v>
      </c>
      <c r="H49" s="229"/>
      <c r="I49" s="185">
        <f t="shared" si="0"/>
        <v>0</v>
      </c>
      <c r="J49" s="229"/>
      <c r="K49" s="185">
        <v>3200000</v>
      </c>
      <c r="L49" s="229"/>
      <c r="M49" s="185">
        <v>2730501600338</v>
      </c>
      <c r="N49" s="229"/>
      <c r="O49" s="185">
        <v>2973348982800</v>
      </c>
      <c r="P49" s="229"/>
      <c r="Q49" s="185">
        <v>-242847382462</v>
      </c>
      <c r="R49" s="243"/>
      <c r="S49" s="243"/>
      <c r="T49" s="238"/>
      <c r="U49" s="238"/>
      <c r="V49" s="238"/>
    </row>
    <row r="50" spans="1:22" ht="21.75" customHeight="1">
      <c r="A50" s="81" t="s">
        <v>231</v>
      </c>
      <c r="C50" s="82">
        <v>0</v>
      </c>
      <c r="D50" s="39"/>
      <c r="E50" s="185">
        <v>0</v>
      </c>
      <c r="F50" s="229"/>
      <c r="G50" s="185">
        <v>0</v>
      </c>
      <c r="H50" s="229"/>
      <c r="I50" s="185">
        <f t="shared" si="0"/>
        <v>0</v>
      </c>
      <c r="J50" s="229"/>
      <c r="K50" s="185">
        <v>5000000</v>
      </c>
      <c r="L50" s="229"/>
      <c r="M50" s="185">
        <v>5000000000000</v>
      </c>
      <c r="N50" s="229"/>
      <c r="O50" s="185">
        <v>4693649121875</v>
      </c>
      <c r="P50" s="229"/>
      <c r="Q50" s="185">
        <v>306350878125</v>
      </c>
      <c r="R50" s="243"/>
      <c r="S50" s="243"/>
      <c r="T50" s="238"/>
      <c r="U50" s="238"/>
      <c r="V50" s="238"/>
    </row>
    <row r="51" spans="1:22" ht="21.75" customHeight="1">
      <c r="A51" s="81" t="s">
        <v>232</v>
      </c>
      <c r="C51" s="82">
        <v>0</v>
      </c>
      <c r="D51" s="39"/>
      <c r="E51" s="185">
        <v>0</v>
      </c>
      <c r="F51" s="229"/>
      <c r="G51" s="185">
        <v>0</v>
      </c>
      <c r="H51" s="229"/>
      <c r="I51" s="185">
        <f t="shared" si="0"/>
        <v>0</v>
      </c>
      <c r="J51" s="229"/>
      <c r="K51" s="185">
        <v>150000</v>
      </c>
      <c r="L51" s="229"/>
      <c r="M51" s="185">
        <v>150000000000</v>
      </c>
      <c r="N51" s="229"/>
      <c r="O51" s="185">
        <v>140720989696</v>
      </c>
      <c r="P51" s="229"/>
      <c r="Q51" s="185">
        <v>9279010304</v>
      </c>
      <c r="R51" s="243"/>
      <c r="S51" s="243"/>
      <c r="T51" s="238"/>
      <c r="U51" s="238"/>
      <c r="V51" s="238"/>
    </row>
    <row r="52" spans="1:22" ht="21.75" customHeight="1">
      <c r="A52" s="81" t="s">
        <v>233</v>
      </c>
      <c r="C52" s="82">
        <v>0</v>
      </c>
      <c r="D52" s="39"/>
      <c r="E52" s="185">
        <v>0</v>
      </c>
      <c r="F52" s="229"/>
      <c r="G52" s="185">
        <v>0</v>
      </c>
      <c r="H52" s="229"/>
      <c r="I52" s="185">
        <f t="shared" si="0"/>
        <v>0</v>
      </c>
      <c r="J52" s="229"/>
      <c r="K52" s="185">
        <v>3091657</v>
      </c>
      <c r="L52" s="229"/>
      <c r="M52" s="185">
        <v>2649786365553</v>
      </c>
      <c r="N52" s="229"/>
      <c r="O52" s="185">
        <v>2905630838938</v>
      </c>
      <c r="P52" s="229"/>
      <c r="Q52" s="185">
        <v>-255844473385</v>
      </c>
      <c r="R52" s="243"/>
      <c r="S52" s="243"/>
      <c r="T52" s="238"/>
      <c r="U52" s="238"/>
      <c r="V52" s="238"/>
    </row>
    <row r="53" spans="1:22" ht="21.75" customHeight="1">
      <c r="A53" s="81" t="s">
        <v>94</v>
      </c>
      <c r="C53" s="82">
        <v>0</v>
      </c>
      <c r="D53" s="39"/>
      <c r="E53" s="185">
        <v>0</v>
      </c>
      <c r="F53" s="229"/>
      <c r="G53" s="185">
        <v>0</v>
      </c>
      <c r="H53" s="229"/>
      <c r="I53" s="185">
        <f t="shared" si="0"/>
        <v>0</v>
      </c>
      <c r="J53" s="229"/>
      <c r="K53" s="185">
        <v>97</v>
      </c>
      <c r="L53" s="229"/>
      <c r="M53" s="185">
        <v>98969682</v>
      </c>
      <c r="N53" s="229"/>
      <c r="O53" s="185">
        <v>97000000</v>
      </c>
      <c r="P53" s="229"/>
      <c r="Q53" s="185">
        <v>1969682</v>
      </c>
      <c r="R53" s="233"/>
      <c r="S53" s="233"/>
    </row>
    <row r="54" spans="1:22" ht="21.75" customHeight="1">
      <c r="A54" s="83" t="s">
        <v>80</v>
      </c>
      <c r="C54" s="188">
        <v>0</v>
      </c>
      <c r="D54" s="39"/>
      <c r="E54" s="186">
        <v>0</v>
      </c>
      <c r="F54" s="229"/>
      <c r="G54" s="186">
        <v>0</v>
      </c>
      <c r="H54" s="229"/>
      <c r="I54" s="185">
        <f t="shared" si="0"/>
        <v>0</v>
      </c>
      <c r="J54" s="229"/>
      <c r="K54" s="94">
        <v>3800000</v>
      </c>
      <c r="L54" s="229"/>
      <c r="M54" s="186">
        <v>3002591047875</v>
      </c>
      <c r="N54" s="229"/>
      <c r="O54" s="186">
        <v>2980973423136</v>
      </c>
      <c r="P54" s="229"/>
      <c r="Q54" s="186">
        <v>21617624739</v>
      </c>
      <c r="R54" s="233"/>
      <c r="S54" s="233"/>
    </row>
    <row r="55" spans="1:22" ht="21.75" customHeight="1" thickBot="1">
      <c r="A55" s="80" t="s">
        <v>23</v>
      </c>
      <c r="C55" s="94"/>
      <c r="D55" s="39"/>
      <c r="E55" s="187">
        <f>SUM(E8:E54)</f>
        <v>6756829747206</v>
      </c>
      <c r="F55" s="229"/>
      <c r="G55" s="187">
        <f>SUM(G8:G54)</f>
        <v>7843406505679</v>
      </c>
      <c r="H55" s="229"/>
      <c r="I55" s="187">
        <f>SUM(I8:I54)</f>
        <v>-1086576758473</v>
      </c>
      <c r="J55" s="229"/>
      <c r="K55" s="94"/>
      <c r="L55" s="229"/>
      <c r="M55" s="187">
        <f>SUM(M8:M54)</f>
        <v>39713222208400</v>
      </c>
      <c r="N55" s="229"/>
      <c r="O55" s="187">
        <f>SUM(O8:O54)</f>
        <v>38271878617002</v>
      </c>
      <c r="P55" s="229"/>
      <c r="Q55" s="187">
        <f>SUM(Q8:Q54)</f>
        <v>1441343591398</v>
      </c>
      <c r="R55" s="233"/>
      <c r="S55" s="233"/>
    </row>
    <row r="56" spans="1:22" ht="13.5" thickTop="1">
      <c r="C56" s="39"/>
      <c r="D56" s="3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33"/>
      <c r="S56" s="233"/>
    </row>
    <row r="57" spans="1:22">
      <c r="C57" s="39"/>
      <c r="D57" s="39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3"/>
      <c r="S57" s="243"/>
      <c r="T57" s="238"/>
      <c r="U57" s="238"/>
      <c r="V57" s="238"/>
    </row>
    <row r="58" spans="1:22" ht="21">
      <c r="C58" s="39"/>
      <c r="D58" s="39"/>
      <c r="E58" s="248">
        <f>E8-'واحدهای صندوق'!Q16</f>
        <v>0</v>
      </c>
      <c r="F58" s="245"/>
      <c r="G58" s="248">
        <f>G8-'واحدهای صندوق'!G16</f>
        <v>0</v>
      </c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3"/>
      <c r="S58" s="243"/>
      <c r="T58" s="238"/>
      <c r="U58" s="238"/>
      <c r="V58" s="238"/>
    </row>
    <row r="59" spans="1:22" ht="21">
      <c r="E59" s="245"/>
      <c r="F59" s="245"/>
      <c r="G59" s="245"/>
      <c r="H59" s="245"/>
      <c r="I59" s="245">
        <f>'درآمد سرمایه گذاری در صندوق'!H33+'درآمد سرمایه گذاری در اوراق به'!H26</f>
        <v>-1086576758473</v>
      </c>
      <c r="J59" s="245"/>
      <c r="K59" s="245"/>
      <c r="L59" s="245"/>
      <c r="M59" s="245"/>
      <c r="N59" s="245"/>
      <c r="O59" s="245"/>
      <c r="P59" s="245"/>
      <c r="Q59" s="245">
        <f>'درآمد سرمایه گذاری در سهام'!S27+'درآمد سرمایه گذاری در صندوق'!S33+'درآمد سرمایه گذاری در اوراق به'!P26</f>
        <v>1441343591398</v>
      </c>
      <c r="R59" s="243"/>
      <c r="S59" s="243"/>
      <c r="T59" s="238"/>
      <c r="U59" s="238"/>
      <c r="V59" s="238"/>
    </row>
    <row r="60" spans="1:22" ht="21"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3"/>
      <c r="S60" s="243"/>
      <c r="T60" s="238"/>
      <c r="U60" s="238"/>
      <c r="V60" s="238"/>
    </row>
    <row r="61" spans="1:22" ht="21"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3"/>
      <c r="S61" s="243"/>
      <c r="T61" s="238"/>
      <c r="U61" s="238"/>
      <c r="V61" s="238"/>
    </row>
    <row r="62" spans="1:22" ht="21"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3"/>
      <c r="S62" s="243"/>
      <c r="T62" s="238"/>
      <c r="U62" s="238"/>
      <c r="V62" s="238"/>
    </row>
    <row r="63" spans="1:22" ht="21"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3"/>
      <c r="S63" s="243"/>
      <c r="T63" s="238"/>
      <c r="U63" s="238"/>
      <c r="V63" s="238"/>
    </row>
    <row r="64" spans="1:22" ht="21"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3"/>
      <c r="S64" s="243"/>
      <c r="T64" s="238"/>
      <c r="U64" s="238"/>
      <c r="V64" s="238"/>
    </row>
    <row r="65" spans="5:22" ht="21"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3"/>
      <c r="S65" s="243"/>
      <c r="T65" s="238"/>
      <c r="U65" s="238"/>
      <c r="V65" s="238"/>
    </row>
    <row r="66" spans="5:22" ht="21"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3"/>
      <c r="S66" s="243"/>
      <c r="T66" s="238"/>
      <c r="U66" s="238"/>
      <c r="V66" s="238"/>
    </row>
    <row r="67" spans="5:22" ht="21"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</row>
    <row r="68" spans="5:22" ht="21"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</row>
    <row r="69" spans="5:22" ht="21"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</row>
    <row r="70" spans="5:22" ht="21"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</row>
    <row r="71" spans="5:22" ht="21"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</row>
    <row r="72" spans="5:22" ht="21"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</row>
    <row r="73" spans="5:22" ht="21"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</row>
  </sheetData>
  <mergeCells count="6">
    <mergeCell ref="A1:Q1"/>
    <mergeCell ref="C6:I6"/>
    <mergeCell ref="A2:Q2"/>
    <mergeCell ref="A3:Q3"/>
    <mergeCell ref="A5:Q5"/>
    <mergeCell ref="K6:Q6"/>
  </mergeCells>
  <pageMargins left="0.39" right="0.39" top="0.39" bottom="0.39" header="0" footer="0"/>
  <pageSetup paperSize="9" scale="6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3"/>
  <sheetViews>
    <sheetView rightToLeft="1" view="pageBreakPreview" zoomScale="70" zoomScaleNormal="70" zoomScaleSheetLayoutView="70" workbookViewId="0">
      <selection activeCell="A6" sqref="A6:A7"/>
    </sheetView>
  </sheetViews>
  <sheetFormatPr defaultRowHeight="12.75"/>
  <cols>
    <col min="1" max="1" width="40.28515625" style="36" customWidth="1"/>
    <col min="2" max="2" width="1.28515625" style="36" customWidth="1"/>
    <col min="3" max="3" width="14.28515625" style="36" bestFit="1" customWidth="1"/>
    <col min="4" max="4" width="1.28515625" style="36" customWidth="1"/>
    <col min="5" max="5" width="21.28515625" style="36" bestFit="1" customWidth="1"/>
    <col min="6" max="6" width="1.28515625" style="36" customWidth="1"/>
    <col min="7" max="7" width="19.7109375" style="36" bestFit="1" customWidth="1"/>
    <col min="8" max="8" width="1.28515625" style="36" customWidth="1"/>
    <col min="9" max="9" width="26.28515625" style="36" bestFit="1" customWidth="1"/>
    <col min="10" max="10" width="1.28515625" style="36" customWidth="1"/>
    <col min="11" max="11" width="14.28515625" style="36" bestFit="1" customWidth="1"/>
    <col min="12" max="12" width="1.28515625" style="36" customWidth="1"/>
    <col min="13" max="13" width="20.140625" style="36" bestFit="1" customWidth="1"/>
    <col min="14" max="14" width="1.28515625" style="36" customWidth="1"/>
    <col min="15" max="15" width="20.7109375" style="36" bestFit="1" customWidth="1"/>
    <col min="16" max="16" width="1.28515625" style="36" customWidth="1"/>
    <col min="17" max="17" width="26.5703125" style="36" customWidth="1"/>
    <col min="18" max="18" width="1.28515625" style="36" customWidth="1"/>
    <col min="19" max="19" width="0.28515625" style="36" customWidth="1"/>
    <col min="20" max="16384" width="9.140625" style="36"/>
  </cols>
  <sheetData>
    <row r="1" spans="1:18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2" spans="1:18" ht="21.75" customHeight="1">
      <c r="A2" s="268" t="s">
        <v>168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1:18" ht="14.45" customHeight="1"/>
    <row r="5" spans="1:18" ht="29.25" customHeight="1">
      <c r="A5" s="284" t="s">
        <v>305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18" ht="34.5" customHeight="1">
      <c r="A6" s="285" t="s">
        <v>171</v>
      </c>
      <c r="C6" s="285" t="s">
        <v>187</v>
      </c>
      <c r="D6" s="285"/>
      <c r="E6" s="285"/>
      <c r="F6" s="285"/>
      <c r="G6" s="285"/>
      <c r="H6" s="285"/>
      <c r="I6" s="285"/>
      <c r="K6" s="285" t="s">
        <v>188</v>
      </c>
      <c r="L6" s="285"/>
      <c r="M6" s="285"/>
      <c r="N6" s="285"/>
      <c r="O6" s="285"/>
      <c r="P6" s="285"/>
      <c r="Q6" s="285"/>
      <c r="R6" s="285"/>
    </row>
    <row r="7" spans="1:18" ht="29.1" customHeight="1">
      <c r="A7" s="285"/>
      <c r="C7" s="17" t="s">
        <v>13</v>
      </c>
      <c r="D7" s="43"/>
      <c r="E7" s="17" t="s">
        <v>15</v>
      </c>
      <c r="F7" s="43"/>
      <c r="G7" s="17" t="s">
        <v>291</v>
      </c>
      <c r="H7" s="43"/>
      <c r="I7" s="17" t="s">
        <v>306</v>
      </c>
      <c r="J7" s="39"/>
      <c r="K7" s="17" t="s">
        <v>13</v>
      </c>
      <c r="L7" s="43"/>
      <c r="M7" s="17" t="s">
        <v>15</v>
      </c>
      <c r="N7" s="43"/>
      <c r="O7" s="17" t="s">
        <v>291</v>
      </c>
      <c r="P7" s="43"/>
      <c r="Q7" s="338" t="s">
        <v>306</v>
      </c>
      <c r="R7" s="338"/>
    </row>
    <row r="8" spans="1:18" ht="21.75" customHeight="1">
      <c r="A8" s="38" t="s">
        <v>22</v>
      </c>
      <c r="C8" s="40">
        <v>4000000</v>
      </c>
      <c r="D8" s="39"/>
      <c r="E8" s="40">
        <v>24647986800</v>
      </c>
      <c r="F8" s="39"/>
      <c r="G8" s="40">
        <v>25163967200</v>
      </c>
      <c r="H8" s="39"/>
      <c r="I8" s="40">
        <v>-515980400</v>
      </c>
      <c r="J8" s="39"/>
      <c r="K8" s="40">
        <v>4000000</v>
      </c>
      <c r="L8" s="39"/>
      <c r="M8" s="40">
        <v>24647986800</v>
      </c>
      <c r="N8" s="39"/>
      <c r="O8" s="40">
        <v>40249738725</v>
      </c>
      <c r="P8" s="39"/>
      <c r="Q8" s="283">
        <v>-15601751925</v>
      </c>
      <c r="R8" s="283"/>
    </row>
    <row r="9" spans="1:18" ht="21.75" customHeight="1">
      <c r="A9" s="45" t="s">
        <v>20</v>
      </c>
      <c r="C9" s="51">
        <v>606007989</v>
      </c>
      <c r="D9" s="39"/>
      <c r="E9" s="51">
        <v>1150933269426</v>
      </c>
      <c r="F9" s="39"/>
      <c r="G9" s="51">
        <v>1053866898443</v>
      </c>
      <c r="H9" s="39"/>
      <c r="I9" s="51">
        <v>97066370983</v>
      </c>
      <c r="J9" s="39"/>
      <c r="K9" s="51">
        <v>606007989</v>
      </c>
      <c r="L9" s="39"/>
      <c r="M9" s="51">
        <v>1150933269426</v>
      </c>
      <c r="N9" s="39"/>
      <c r="O9" s="51">
        <v>1000203930206</v>
      </c>
      <c r="P9" s="39"/>
      <c r="Q9" s="317">
        <v>150729339220</v>
      </c>
      <c r="R9" s="317"/>
    </row>
    <row r="10" spans="1:18" ht="21.75" customHeight="1">
      <c r="A10" s="45" t="s">
        <v>21</v>
      </c>
      <c r="C10" s="51">
        <v>13333333</v>
      </c>
      <c r="D10" s="39"/>
      <c r="E10" s="51">
        <v>77661663391</v>
      </c>
      <c r="F10" s="39"/>
      <c r="G10" s="51">
        <v>77397058065</v>
      </c>
      <c r="H10" s="39"/>
      <c r="I10" s="51">
        <v>264605326</v>
      </c>
      <c r="J10" s="39"/>
      <c r="K10" s="51">
        <v>13333333</v>
      </c>
      <c r="L10" s="39"/>
      <c r="M10" s="51">
        <v>77661663391</v>
      </c>
      <c r="N10" s="39"/>
      <c r="O10" s="51">
        <v>65624146007</v>
      </c>
      <c r="P10" s="39"/>
      <c r="Q10" s="317">
        <v>12037517384</v>
      </c>
      <c r="R10" s="317"/>
    </row>
    <row r="11" spans="1:18" ht="21.75" customHeight="1">
      <c r="A11" s="45" t="s">
        <v>51</v>
      </c>
      <c r="C11" s="51">
        <v>19003685</v>
      </c>
      <c r="D11" s="39"/>
      <c r="E11" s="51">
        <v>180954015949</v>
      </c>
      <c r="F11" s="39"/>
      <c r="G11" s="51">
        <v>195192958319</v>
      </c>
      <c r="H11" s="39"/>
      <c r="I11" s="51">
        <v>-14238942369</v>
      </c>
      <c r="J11" s="39"/>
      <c r="K11" s="51">
        <v>19003685</v>
      </c>
      <c r="L11" s="39"/>
      <c r="M11" s="51">
        <v>180954015949</v>
      </c>
      <c r="N11" s="39"/>
      <c r="O11" s="51">
        <v>200969011326</v>
      </c>
      <c r="P11" s="39"/>
      <c r="Q11" s="317">
        <v>-20014995376</v>
      </c>
      <c r="R11" s="317"/>
    </row>
    <row r="12" spans="1:18" ht="21.75" customHeight="1">
      <c r="A12" s="45" t="s">
        <v>52</v>
      </c>
      <c r="C12" s="51">
        <v>10828676</v>
      </c>
      <c r="D12" s="39"/>
      <c r="E12" s="51">
        <v>707886359986</v>
      </c>
      <c r="F12" s="39"/>
      <c r="G12" s="51">
        <v>754382975137</v>
      </c>
      <c r="H12" s="39"/>
      <c r="I12" s="51">
        <v>-46496615150</v>
      </c>
      <c r="J12" s="39"/>
      <c r="K12" s="51">
        <v>10828676</v>
      </c>
      <c r="L12" s="39"/>
      <c r="M12" s="51">
        <v>707886359986</v>
      </c>
      <c r="N12" s="39"/>
      <c r="O12" s="51">
        <v>547102638143</v>
      </c>
      <c r="P12" s="39"/>
      <c r="Q12" s="317">
        <v>160783721843</v>
      </c>
      <c r="R12" s="317"/>
    </row>
    <row r="13" spans="1:18" ht="21.75" customHeight="1">
      <c r="A13" s="45" t="s">
        <v>48</v>
      </c>
      <c r="C13" s="51">
        <v>3340000</v>
      </c>
      <c r="D13" s="39"/>
      <c r="E13" s="51">
        <v>102035577160</v>
      </c>
      <c r="F13" s="39"/>
      <c r="G13" s="51">
        <v>105534511060</v>
      </c>
      <c r="H13" s="39"/>
      <c r="I13" s="51">
        <v>-3498933899</v>
      </c>
      <c r="J13" s="39"/>
      <c r="K13" s="51">
        <v>3340000</v>
      </c>
      <c r="L13" s="39"/>
      <c r="M13" s="51">
        <v>102035577160</v>
      </c>
      <c r="N13" s="39"/>
      <c r="O13" s="51">
        <v>70313319261</v>
      </c>
      <c r="P13" s="39"/>
      <c r="Q13" s="317">
        <v>31722257899</v>
      </c>
      <c r="R13" s="317"/>
    </row>
    <row r="14" spans="1:18" ht="21.75" customHeight="1">
      <c r="A14" s="45" t="s">
        <v>49</v>
      </c>
      <c r="C14" s="51">
        <v>184181489</v>
      </c>
      <c r="D14" s="39"/>
      <c r="E14" s="51">
        <v>3136325276362</v>
      </c>
      <c r="F14" s="39"/>
      <c r="G14" s="51">
        <v>3062230905152</v>
      </c>
      <c r="H14" s="39"/>
      <c r="I14" s="51">
        <v>74094371210</v>
      </c>
      <c r="J14" s="39"/>
      <c r="K14" s="51">
        <v>184181489</v>
      </c>
      <c r="L14" s="39"/>
      <c r="M14" s="51">
        <v>3136325276362</v>
      </c>
      <c r="N14" s="39"/>
      <c r="O14" s="51">
        <v>2758529695281</v>
      </c>
      <c r="P14" s="39"/>
      <c r="Q14" s="317">
        <v>377795581081</v>
      </c>
      <c r="R14" s="317"/>
    </row>
    <row r="15" spans="1:18" ht="21.75" customHeight="1">
      <c r="A15" s="45" t="s">
        <v>55</v>
      </c>
      <c r="C15" s="51">
        <v>9000000</v>
      </c>
      <c r="D15" s="39"/>
      <c r="E15" s="51">
        <v>303834960000</v>
      </c>
      <c r="F15" s="39"/>
      <c r="G15" s="51">
        <v>322527751813</v>
      </c>
      <c r="H15" s="39"/>
      <c r="I15" s="51">
        <v>-18692791812</v>
      </c>
      <c r="J15" s="39"/>
      <c r="K15" s="51">
        <v>9000000</v>
      </c>
      <c r="L15" s="39"/>
      <c r="M15" s="51">
        <v>303834960000</v>
      </c>
      <c r="N15" s="39"/>
      <c r="O15" s="51">
        <v>311366791808</v>
      </c>
      <c r="P15" s="39"/>
      <c r="Q15" s="317">
        <v>-7531831807</v>
      </c>
      <c r="R15" s="317"/>
    </row>
    <row r="16" spans="1:18" ht="21.75" customHeight="1">
      <c r="A16" s="45" t="s">
        <v>54</v>
      </c>
      <c r="C16" s="51">
        <v>10850331</v>
      </c>
      <c r="D16" s="39"/>
      <c r="E16" s="51">
        <v>358584933225</v>
      </c>
      <c r="F16" s="39"/>
      <c r="G16" s="51">
        <v>376033003295</v>
      </c>
      <c r="H16" s="39"/>
      <c r="I16" s="51">
        <v>-17448070069</v>
      </c>
      <c r="J16" s="39"/>
      <c r="K16" s="51">
        <v>10850331</v>
      </c>
      <c r="L16" s="39"/>
      <c r="M16" s="51">
        <v>358584933225</v>
      </c>
      <c r="N16" s="39"/>
      <c r="O16" s="51">
        <v>257993710097</v>
      </c>
      <c r="P16" s="39"/>
      <c r="Q16" s="317">
        <v>100591223128</v>
      </c>
      <c r="R16" s="317"/>
    </row>
    <row r="17" spans="1:18" ht="21.75" customHeight="1">
      <c r="A17" s="45" t="s">
        <v>19</v>
      </c>
      <c r="C17" s="51">
        <v>160000000</v>
      </c>
      <c r="D17" s="39"/>
      <c r="E17" s="51">
        <v>184324075200</v>
      </c>
      <c r="F17" s="39"/>
      <c r="G17" s="51">
        <v>190992129600</v>
      </c>
      <c r="H17" s="39"/>
      <c r="I17" s="51">
        <v>-6668054400</v>
      </c>
      <c r="J17" s="39"/>
      <c r="K17" s="51">
        <v>160000000</v>
      </c>
      <c r="L17" s="39"/>
      <c r="M17" s="51">
        <v>184324075200</v>
      </c>
      <c r="N17" s="39"/>
      <c r="O17" s="51">
        <v>439737591333</v>
      </c>
      <c r="P17" s="39"/>
      <c r="Q17" s="317">
        <v>-255413516133</v>
      </c>
      <c r="R17" s="317"/>
    </row>
    <row r="18" spans="1:18" ht="21.75" customHeight="1">
      <c r="A18" s="45" t="s">
        <v>50</v>
      </c>
      <c r="C18" s="51">
        <v>1562699</v>
      </c>
      <c r="D18" s="39"/>
      <c r="E18" s="51">
        <v>17212516906</v>
      </c>
      <c r="F18" s="39"/>
      <c r="G18" s="51">
        <v>17399609482</v>
      </c>
      <c r="H18" s="39"/>
      <c r="I18" s="51">
        <v>-187092575</v>
      </c>
      <c r="J18" s="39"/>
      <c r="K18" s="51">
        <v>1562699</v>
      </c>
      <c r="L18" s="39"/>
      <c r="M18" s="51">
        <v>17212516906</v>
      </c>
      <c r="N18" s="39"/>
      <c r="O18" s="51">
        <v>15608432941</v>
      </c>
      <c r="P18" s="39"/>
      <c r="Q18" s="317">
        <v>1604083965</v>
      </c>
      <c r="R18" s="317"/>
    </row>
    <row r="19" spans="1:18" ht="21.75" customHeight="1">
      <c r="A19" s="45" t="s">
        <v>53</v>
      </c>
      <c r="C19" s="51">
        <v>14160767</v>
      </c>
      <c r="D19" s="39"/>
      <c r="E19" s="51">
        <v>324557183804</v>
      </c>
      <c r="F19" s="39"/>
      <c r="G19" s="51">
        <v>340044616421</v>
      </c>
      <c r="H19" s="39"/>
      <c r="I19" s="51">
        <v>-15487432616</v>
      </c>
      <c r="J19" s="39"/>
      <c r="K19" s="51">
        <v>14160767</v>
      </c>
      <c r="L19" s="39"/>
      <c r="M19" s="51">
        <v>324557183804</v>
      </c>
      <c r="N19" s="39"/>
      <c r="O19" s="51">
        <v>141777599204</v>
      </c>
      <c r="P19" s="39"/>
      <c r="Q19" s="317">
        <v>182779584600</v>
      </c>
      <c r="R19" s="317"/>
    </row>
    <row r="20" spans="1:18" ht="21.75" customHeight="1">
      <c r="A20" s="45" t="s">
        <v>56</v>
      </c>
      <c r="C20" s="51">
        <v>200000</v>
      </c>
      <c r="D20" s="39"/>
      <c r="E20" s="51">
        <v>97824469600</v>
      </c>
      <c r="F20" s="39"/>
      <c r="G20" s="51">
        <v>106905971437</v>
      </c>
      <c r="H20" s="39"/>
      <c r="I20" s="51">
        <v>-9081501836</v>
      </c>
      <c r="J20" s="39"/>
      <c r="K20" s="51">
        <v>200000</v>
      </c>
      <c r="L20" s="39"/>
      <c r="M20" s="51">
        <v>97824469600</v>
      </c>
      <c r="N20" s="39"/>
      <c r="O20" s="51">
        <v>106905971437</v>
      </c>
      <c r="P20" s="39"/>
      <c r="Q20" s="317">
        <v>-9081501836</v>
      </c>
      <c r="R20" s="317"/>
    </row>
    <row r="21" spans="1:18" ht="21.75" customHeight="1">
      <c r="A21" s="45" t="s">
        <v>69</v>
      </c>
      <c r="C21" s="51">
        <v>9086</v>
      </c>
      <c r="D21" s="39"/>
      <c r="E21" s="51">
        <v>7437387720</v>
      </c>
      <c r="F21" s="39"/>
      <c r="G21" s="51">
        <v>7164865125</v>
      </c>
      <c r="H21" s="39"/>
      <c r="I21" s="51">
        <v>272522595</v>
      </c>
      <c r="J21" s="39"/>
      <c r="K21" s="51">
        <v>9086</v>
      </c>
      <c r="L21" s="39"/>
      <c r="M21" s="51">
        <v>7437387720</v>
      </c>
      <c r="N21" s="39"/>
      <c r="O21" s="51">
        <v>5514202369</v>
      </c>
      <c r="P21" s="39"/>
      <c r="Q21" s="317">
        <v>1923185351</v>
      </c>
      <c r="R21" s="317"/>
    </row>
    <row r="22" spans="1:18" ht="21.75" customHeight="1">
      <c r="A22" s="45" t="s">
        <v>77</v>
      </c>
      <c r="C22" s="51">
        <v>750000</v>
      </c>
      <c r="D22" s="39"/>
      <c r="E22" s="51">
        <v>749592187500</v>
      </c>
      <c r="F22" s="39"/>
      <c r="G22" s="51">
        <v>749592187500</v>
      </c>
      <c r="H22" s="39"/>
      <c r="I22" s="51">
        <v>0</v>
      </c>
      <c r="J22" s="39"/>
      <c r="K22" s="51">
        <v>750000</v>
      </c>
      <c r="L22" s="39"/>
      <c r="M22" s="51">
        <v>749592187500</v>
      </c>
      <c r="N22" s="39"/>
      <c r="O22" s="51">
        <v>749864062500</v>
      </c>
      <c r="P22" s="39"/>
      <c r="Q22" s="317">
        <v>-271874999</v>
      </c>
      <c r="R22" s="317"/>
    </row>
    <row r="23" spans="1:18" ht="21.75" customHeight="1">
      <c r="A23" s="45" t="s">
        <v>71</v>
      </c>
      <c r="C23" s="51">
        <v>1500000</v>
      </c>
      <c r="D23" s="39"/>
      <c r="E23" s="51">
        <v>1499184375000</v>
      </c>
      <c r="F23" s="39"/>
      <c r="G23" s="51">
        <v>1499184375000</v>
      </c>
      <c r="H23" s="39"/>
      <c r="I23" s="51">
        <v>0</v>
      </c>
      <c r="J23" s="39"/>
      <c r="K23" s="51">
        <v>1500000</v>
      </c>
      <c r="L23" s="39"/>
      <c r="M23" s="51">
        <v>1499184375000</v>
      </c>
      <c r="N23" s="39"/>
      <c r="O23" s="51">
        <v>1499728125000</v>
      </c>
      <c r="P23" s="39"/>
      <c r="Q23" s="317">
        <v>-543749999</v>
      </c>
      <c r="R23" s="317"/>
    </row>
    <row r="24" spans="1:18" ht="21.75" customHeight="1">
      <c r="A24" s="45" t="s">
        <v>63</v>
      </c>
      <c r="C24" s="51">
        <v>2191187</v>
      </c>
      <c r="D24" s="39"/>
      <c r="E24" s="51">
        <v>17431581791317</v>
      </c>
      <c r="F24" s="39"/>
      <c r="G24" s="51">
        <v>16842109783945</v>
      </c>
      <c r="H24" s="39"/>
      <c r="I24" s="51">
        <v>589472007372</v>
      </c>
      <c r="J24" s="39"/>
      <c r="K24" s="51">
        <v>2191187</v>
      </c>
      <c r="L24" s="39"/>
      <c r="M24" s="51">
        <v>17431581791317</v>
      </c>
      <c r="N24" s="39"/>
      <c r="O24" s="51">
        <v>14922788754355</v>
      </c>
      <c r="P24" s="39"/>
      <c r="Q24" s="317">
        <v>2508793036962</v>
      </c>
      <c r="R24" s="317"/>
    </row>
    <row r="25" spans="1:18" ht="21.75" customHeight="1">
      <c r="A25" s="45" t="s">
        <v>94</v>
      </c>
      <c r="C25" s="51">
        <v>2997903</v>
      </c>
      <c r="D25" s="39"/>
      <c r="E25" s="51">
        <v>3085852460843</v>
      </c>
      <c r="F25" s="39"/>
      <c r="G25" s="51">
        <v>3085852460843</v>
      </c>
      <c r="H25" s="39"/>
      <c r="I25" s="51">
        <v>0</v>
      </c>
      <c r="J25" s="39"/>
      <c r="K25" s="51">
        <v>2997903</v>
      </c>
      <c r="L25" s="39"/>
      <c r="M25" s="51">
        <v>3085852460843</v>
      </c>
      <c r="N25" s="39"/>
      <c r="O25" s="51">
        <v>2997903000000</v>
      </c>
      <c r="P25" s="39"/>
      <c r="Q25" s="317">
        <v>87949460843</v>
      </c>
      <c r="R25" s="317"/>
    </row>
    <row r="26" spans="1:18" ht="21.75" customHeight="1">
      <c r="A26" s="45" t="s">
        <v>66</v>
      </c>
      <c r="C26" s="51">
        <v>1335900</v>
      </c>
      <c r="D26" s="39"/>
      <c r="E26" s="51">
        <v>5952511646315</v>
      </c>
      <c r="F26" s="39"/>
      <c r="G26" s="51">
        <v>5857236415514</v>
      </c>
      <c r="H26" s="39"/>
      <c r="I26" s="51">
        <v>95275230801</v>
      </c>
      <c r="J26" s="39"/>
      <c r="K26" s="51">
        <v>1335900</v>
      </c>
      <c r="L26" s="39"/>
      <c r="M26" s="51">
        <v>5952511646315</v>
      </c>
      <c r="N26" s="39"/>
      <c r="O26" s="51">
        <v>4999848883800</v>
      </c>
      <c r="P26" s="39"/>
      <c r="Q26" s="317">
        <v>952662762515</v>
      </c>
      <c r="R26" s="317"/>
    </row>
    <row r="27" spans="1:18" ht="21.75" customHeight="1">
      <c r="A27" s="45" t="s">
        <v>74</v>
      </c>
      <c r="C27" s="51">
        <v>2500000</v>
      </c>
      <c r="D27" s="39"/>
      <c r="E27" s="51">
        <v>2498640625000</v>
      </c>
      <c r="F27" s="39"/>
      <c r="G27" s="51">
        <v>2498640625000</v>
      </c>
      <c r="H27" s="39"/>
      <c r="I27" s="51">
        <v>0</v>
      </c>
      <c r="J27" s="39"/>
      <c r="K27" s="51">
        <v>2500000</v>
      </c>
      <c r="L27" s="39"/>
      <c r="M27" s="51">
        <v>2498640625000</v>
      </c>
      <c r="N27" s="39"/>
      <c r="O27" s="51">
        <v>2500000000000</v>
      </c>
      <c r="P27" s="39"/>
      <c r="Q27" s="317">
        <v>-1359374999</v>
      </c>
      <c r="R27" s="317"/>
    </row>
    <row r="28" spans="1:18" ht="21.75" customHeight="1">
      <c r="A28" s="45" t="s">
        <v>83</v>
      </c>
      <c r="C28" s="51">
        <v>624417</v>
      </c>
      <c r="D28" s="39"/>
      <c r="E28" s="51">
        <v>489095756565</v>
      </c>
      <c r="F28" s="39"/>
      <c r="G28" s="51">
        <v>512473698713</v>
      </c>
      <c r="H28" s="39"/>
      <c r="I28" s="51">
        <v>-23377942147</v>
      </c>
      <c r="J28" s="39"/>
      <c r="K28" s="51">
        <v>624417</v>
      </c>
      <c r="L28" s="39"/>
      <c r="M28" s="51">
        <v>489095756565</v>
      </c>
      <c r="N28" s="39"/>
      <c r="O28" s="51">
        <v>543197775920</v>
      </c>
      <c r="P28" s="39"/>
      <c r="Q28" s="317">
        <v>-54102019354</v>
      </c>
      <c r="R28" s="317"/>
    </row>
    <row r="29" spans="1:18" ht="21.75" customHeight="1">
      <c r="A29" s="45" t="s">
        <v>80</v>
      </c>
      <c r="C29" s="51">
        <v>2474661</v>
      </c>
      <c r="D29" s="39"/>
      <c r="E29" s="51">
        <v>2073924431791</v>
      </c>
      <c r="F29" s="39"/>
      <c r="G29" s="51">
        <v>1976436231863</v>
      </c>
      <c r="H29" s="39"/>
      <c r="I29" s="51">
        <v>97488199928</v>
      </c>
      <c r="J29" s="39"/>
      <c r="K29" s="51">
        <v>2474661</v>
      </c>
      <c r="L29" s="39"/>
      <c r="M29" s="51">
        <v>2073924431791</v>
      </c>
      <c r="N29" s="39"/>
      <c r="O29" s="51">
        <v>1941289124284</v>
      </c>
      <c r="P29" s="39"/>
      <c r="Q29" s="317">
        <v>132635307507</v>
      </c>
      <c r="R29" s="317"/>
    </row>
    <row r="30" spans="1:18" ht="21.75" customHeight="1">
      <c r="A30" s="45" t="s">
        <v>85</v>
      </c>
      <c r="C30" s="51">
        <v>1900000</v>
      </c>
      <c r="D30" s="39"/>
      <c r="E30" s="51">
        <v>1514843855525</v>
      </c>
      <c r="F30" s="39"/>
      <c r="G30" s="51">
        <v>1514843855525</v>
      </c>
      <c r="H30" s="39"/>
      <c r="I30" s="51">
        <v>0</v>
      </c>
      <c r="J30" s="39"/>
      <c r="K30" s="51">
        <v>1900000</v>
      </c>
      <c r="L30" s="39"/>
      <c r="M30" s="51">
        <v>1514843855525</v>
      </c>
      <c r="N30" s="39"/>
      <c r="O30" s="51">
        <v>1492190000000</v>
      </c>
      <c r="P30" s="39"/>
      <c r="Q30" s="317">
        <v>22653855525</v>
      </c>
      <c r="R30" s="317"/>
    </row>
    <row r="31" spans="1:18" ht="21.75" customHeight="1">
      <c r="A31" s="45" t="s">
        <v>88</v>
      </c>
      <c r="C31" s="51">
        <v>12300000</v>
      </c>
      <c r="D31" s="39"/>
      <c r="E31" s="51">
        <v>9690203085468</v>
      </c>
      <c r="F31" s="39"/>
      <c r="G31" s="51">
        <v>9789778911656</v>
      </c>
      <c r="H31" s="39"/>
      <c r="I31" s="51">
        <v>-99575826187</v>
      </c>
      <c r="J31" s="39"/>
      <c r="K31" s="51">
        <v>12300000</v>
      </c>
      <c r="L31" s="39"/>
      <c r="M31" s="51">
        <v>9690203085468</v>
      </c>
      <c r="N31" s="39"/>
      <c r="O31" s="51">
        <v>9826073986500</v>
      </c>
      <c r="P31" s="39"/>
      <c r="Q31" s="317">
        <v>-135870901031</v>
      </c>
      <c r="R31" s="317"/>
    </row>
    <row r="32" spans="1:18" ht="21.75" customHeight="1">
      <c r="A32" s="45" t="s">
        <v>91</v>
      </c>
      <c r="C32" s="51">
        <v>2353200</v>
      </c>
      <c r="D32" s="39"/>
      <c r="E32" s="51">
        <v>1875891748926</v>
      </c>
      <c r="F32" s="39"/>
      <c r="G32" s="51">
        <v>1548360815501</v>
      </c>
      <c r="H32" s="39"/>
      <c r="I32" s="51">
        <v>327530933425</v>
      </c>
      <c r="J32" s="39"/>
      <c r="K32" s="51">
        <v>2353200</v>
      </c>
      <c r="L32" s="39"/>
      <c r="M32" s="51">
        <v>1875891748926</v>
      </c>
      <c r="N32" s="39"/>
      <c r="O32" s="51">
        <v>2201065620000</v>
      </c>
      <c r="P32" s="39"/>
      <c r="Q32" s="317">
        <v>-325173871073</v>
      </c>
      <c r="R32" s="317"/>
    </row>
    <row r="33" spans="1:18" ht="21.75" customHeight="1">
      <c r="A33" s="47" t="s">
        <v>307</v>
      </c>
      <c r="C33" s="188">
        <v>606007989</v>
      </c>
      <c r="D33" s="39"/>
      <c r="E33" s="52">
        <v>605548937</v>
      </c>
      <c r="F33" s="39"/>
      <c r="G33" s="52">
        <v>605548937</v>
      </c>
      <c r="H33" s="39"/>
      <c r="I33" s="52">
        <v>0</v>
      </c>
      <c r="J33" s="39"/>
      <c r="K33" s="188">
        <v>606007989</v>
      </c>
      <c r="L33" s="39"/>
      <c r="M33" s="52">
        <v>605548937</v>
      </c>
      <c r="N33" s="39"/>
      <c r="O33" s="52">
        <v>605548937</v>
      </c>
      <c r="P33" s="39"/>
      <c r="Q33" s="336">
        <v>0</v>
      </c>
      <c r="R33" s="336"/>
    </row>
    <row r="34" spans="1:18" ht="21.75" customHeight="1">
      <c r="A34" s="12" t="s">
        <v>23</v>
      </c>
      <c r="C34" s="188"/>
      <c r="D34" s="39"/>
      <c r="E34" s="53">
        <f>SUM(E8:E33)</f>
        <v>53536147188716</v>
      </c>
      <c r="F34" s="39"/>
      <c r="G34" s="53">
        <f>SUM(G8:G33)</f>
        <v>52509952130546</v>
      </c>
      <c r="H34" s="39"/>
      <c r="I34" s="53">
        <f>SUM(I8:I33)</f>
        <v>1026195058180</v>
      </c>
      <c r="J34" s="39"/>
      <c r="K34" s="188"/>
      <c r="L34" s="39"/>
      <c r="M34" s="53">
        <f>SUM(M8:M33)</f>
        <v>53536147188716</v>
      </c>
      <c r="N34" s="39"/>
      <c r="O34" s="53">
        <f>SUM(O8:O33)</f>
        <v>49636451659434</v>
      </c>
      <c r="P34" s="39"/>
      <c r="Q34" s="337">
        <f>SUM(Q8:R33)</f>
        <v>3899695529291</v>
      </c>
      <c r="R34" s="337"/>
    </row>
    <row r="35" spans="1:18"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21">
      <c r="C36" s="82"/>
      <c r="D36" s="82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39"/>
    </row>
    <row r="37" spans="1:18" ht="21">
      <c r="C37" s="82"/>
      <c r="D37" s="82"/>
      <c r="E37" s="253">
        <f>سهام!Z14+'واحدهای صندوق'!Y18+اوراق!AB21</f>
        <v>53535541639784.641</v>
      </c>
      <c r="F37" s="253"/>
      <c r="G37" s="253"/>
      <c r="H37" s="253"/>
      <c r="I37" s="253">
        <f>'درآمد سرمایه گذاری در سهام'!F27+'درآمد سرمایه گذاری در صندوق'!F33+'درآمد سرمایه گذاری در اوراق به'!F26</f>
        <v>1026195058180</v>
      </c>
      <c r="J37" s="253"/>
      <c r="K37" s="253"/>
      <c r="L37" s="253"/>
      <c r="M37" s="253"/>
      <c r="N37" s="253"/>
      <c r="O37" s="253"/>
      <c r="P37" s="253"/>
      <c r="Q37" s="253"/>
    </row>
    <row r="38" spans="1:18" ht="21">
      <c r="C38" s="82"/>
      <c r="D38" s="82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</row>
    <row r="39" spans="1:18" ht="21">
      <c r="C39" s="82"/>
      <c r="D39" s="82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</row>
    <row r="40" spans="1:18" ht="21">
      <c r="C40" s="82"/>
      <c r="D40" s="82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</row>
    <row r="41" spans="1:18" ht="21">
      <c r="C41" s="82"/>
      <c r="D41" s="82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</row>
    <row r="42" spans="1:18" ht="21">
      <c r="C42" s="82"/>
      <c r="D42" s="82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</row>
    <row r="43" spans="1:18" ht="21">
      <c r="C43" s="82"/>
      <c r="D43" s="82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</row>
    <row r="44" spans="1:18" ht="21">
      <c r="C44" s="82"/>
      <c r="D44" s="82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</row>
    <row r="45" spans="1:18" ht="21">
      <c r="C45" s="82"/>
      <c r="D45" s="82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</row>
    <row r="46" spans="1:18" ht="21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  <row r="47" spans="1:18" ht="21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</row>
    <row r="48" spans="1:18" ht="21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3:17" ht="21"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3:17" ht="21"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</row>
    <row r="51" spans="3:17" ht="21"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</row>
    <row r="52" spans="3:17" ht="21"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</row>
    <row r="53" spans="3:17" ht="21"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</row>
  </sheetData>
  <mergeCells count="3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34:R34"/>
    <mergeCell ref="Q28:R28"/>
    <mergeCell ref="Q29:R29"/>
    <mergeCell ref="Q30:R30"/>
    <mergeCell ref="Q31:R31"/>
    <mergeCell ref="Q32:R32"/>
  </mergeCells>
  <pageMargins left="0.39" right="0.39" top="0.39" bottom="0.39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0"/>
  <sheetViews>
    <sheetView rightToLeft="1" view="pageBreakPreview" zoomScale="70" zoomScaleNormal="55" zoomScaleSheetLayoutView="70" workbookViewId="0">
      <selection activeCell="C6" sqref="C6"/>
    </sheetView>
  </sheetViews>
  <sheetFormatPr defaultRowHeight="24.75"/>
  <cols>
    <col min="1" max="2" width="2.5703125" style="85" customWidth="1"/>
    <col min="3" max="3" width="29.7109375" style="85" customWidth="1"/>
    <col min="4" max="5" width="1.28515625" style="85" customWidth="1"/>
    <col min="6" max="6" width="19.28515625" style="85" customWidth="1"/>
    <col min="7" max="7" width="1.28515625" style="85" customWidth="1"/>
    <col min="8" max="8" width="24.85546875" style="85" bestFit="1" customWidth="1"/>
    <col min="9" max="9" width="1.28515625" style="85" customWidth="1"/>
    <col min="10" max="10" width="24.85546875" style="85" bestFit="1" customWidth="1"/>
    <col min="11" max="11" width="1.28515625" style="85" customWidth="1"/>
    <col min="12" max="12" width="15.140625" style="85" bestFit="1" customWidth="1"/>
    <col min="13" max="13" width="1.28515625" style="85" customWidth="1"/>
    <col min="14" max="14" width="14.28515625" style="85" customWidth="1"/>
    <col min="15" max="15" width="1.28515625" style="85" customWidth="1"/>
    <col min="16" max="16" width="14.28515625" style="85" customWidth="1"/>
    <col min="17" max="17" width="1.28515625" style="85" customWidth="1"/>
    <col min="18" max="18" width="14.28515625" style="85" customWidth="1"/>
    <col min="19" max="19" width="1.28515625" style="85" customWidth="1"/>
    <col min="20" max="20" width="16.7109375" style="85" bestFit="1" customWidth="1"/>
    <col min="21" max="21" width="1.28515625" style="85" customWidth="1"/>
    <col min="22" max="22" width="22.42578125" style="85" bestFit="1" customWidth="1"/>
    <col min="23" max="23" width="1.28515625" style="85" customWidth="1"/>
    <col min="24" max="24" width="24.85546875" style="85" bestFit="1" customWidth="1"/>
    <col min="25" max="25" width="1.28515625" style="85" customWidth="1"/>
    <col min="26" max="26" width="24.5703125" style="85" bestFit="1" customWidth="1"/>
    <col min="27" max="27" width="1.28515625" style="85" customWidth="1"/>
    <col min="28" max="28" width="25.85546875" style="85" bestFit="1" customWidth="1"/>
    <col min="29" max="29" width="2.5703125" style="85" customWidth="1"/>
    <col min="30" max="30" width="9.140625" style="85"/>
    <col min="31" max="31" width="40.42578125" style="85" bestFit="1" customWidth="1"/>
    <col min="32" max="16384" width="9.140625" style="85"/>
  </cols>
  <sheetData>
    <row r="1" spans="1:33" ht="29.1" customHeight="1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</row>
    <row r="2" spans="1:33" ht="21.75" customHeight="1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</row>
    <row r="3" spans="1:33" ht="21.75" customHeight="1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E3" s="193"/>
      <c r="AF3" s="193"/>
      <c r="AG3" s="193"/>
    </row>
    <row r="4" spans="1:33" ht="24" customHeight="1">
      <c r="A4" s="27" t="s">
        <v>3</v>
      </c>
      <c r="B4" s="281" t="s">
        <v>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E4" s="193"/>
      <c r="AF4" s="193"/>
      <c r="AG4" s="193"/>
    </row>
    <row r="5" spans="1:33" ht="32.25" customHeight="1">
      <c r="A5" s="281" t="s">
        <v>5</v>
      </c>
      <c r="B5" s="281"/>
      <c r="C5" s="281" t="s">
        <v>6</v>
      </c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E5" s="193"/>
      <c r="AF5" s="193"/>
      <c r="AG5" s="193"/>
    </row>
    <row r="6" spans="1:33" ht="30.7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E6" s="194" t="s">
        <v>311</v>
      </c>
      <c r="AF6" s="193"/>
      <c r="AG6" s="193"/>
    </row>
    <row r="7" spans="1:33" ht="27" customHeight="1">
      <c r="E7" s="86"/>
      <c r="F7" s="276" t="s">
        <v>7</v>
      </c>
      <c r="G7" s="276"/>
      <c r="H7" s="276"/>
      <c r="I7" s="276"/>
      <c r="J7" s="276"/>
      <c r="K7" s="86"/>
      <c r="L7" s="276" t="s">
        <v>8</v>
      </c>
      <c r="M7" s="276"/>
      <c r="N7" s="276"/>
      <c r="O7" s="276"/>
      <c r="P7" s="276"/>
      <c r="Q7" s="276"/>
      <c r="R7" s="276"/>
      <c r="S7" s="86"/>
      <c r="T7" s="276" t="s">
        <v>9</v>
      </c>
      <c r="U7" s="276"/>
      <c r="V7" s="276"/>
      <c r="W7" s="276"/>
      <c r="X7" s="276"/>
      <c r="Y7" s="276"/>
      <c r="Z7" s="276"/>
      <c r="AA7" s="276"/>
      <c r="AB7" s="276"/>
      <c r="AE7" s="195">
        <v>101766455197396</v>
      </c>
      <c r="AF7" s="193"/>
      <c r="AG7" s="193"/>
    </row>
    <row r="8" spans="1:33" ht="27" customHeight="1">
      <c r="E8" s="86"/>
      <c r="F8" s="87"/>
      <c r="G8" s="87"/>
      <c r="H8" s="87"/>
      <c r="I8" s="87"/>
      <c r="J8" s="87"/>
      <c r="K8" s="86"/>
      <c r="L8" s="279" t="s">
        <v>10</v>
      </c>
      <c r="M8" s="279"/>
      <c r="N8" s="279"/>
      <c r="O8" s="87"/>
      <c r="P8" s="279" t="s">
        <v>11</v>
      </c>
      <c r="Q8" s="279"/>
      <c r="R8" s="279"/>
      <c r="S8" s="86"/>
      <c r="T8" s="87"/>
      <c r="U8" s="87"/>
      <c r="V8" s="87"/>
      <c r="W8" s="87"/>
      <c r="X8" s="87"/>
      <c r="Y8" s="87"/>
      <c r="Z8" s="87"/>
      <c r="AA8" s="87"/>
      <c r="AB8" s="87"/>
      <c r="AE8" s="193"/>
      <c r="AF8" s="193"/>
      <c r="AG8" s="193"/>
    </row>
    <row r="9" spans="1:33" ht="27" customHeight="1">
      <c r="A9" s="276" t="s">
        <v>12</v>
      </c>
      <c r="B9" s="276"/>
      <c r="C9" s="276"/>
      <c r="E9" s="276" t="s">
        <v>13</v>
      </c>
      <c r="F9" s="276"/>
      <c r="G9" s="86"/>
      <c r="H9" s="28" t="s">
        <v>14</v>
      </c>
      <c r="I9" s="86"/>
      <c r="J9" s="28" t="s">
        <v>15</v>
      </c>
      <c r="K9" s="86"/>
      <c r="L9" s="30" t="s">
        <v>13</v>
      </c>
      <c r="M9" s="87"/>
      <c r="N9" s="30" t="s">
        <v>14</v>
      </c>
      <c r="O9" s="86"/>
      <c r="P9" s="30" t="s">
        <v>13</v>
      </c>
      <c r="Q9" s="87"/>
      <c r="R9" s="30" t="s">
        <v>16</v>
      </c>
      <c r="S9" s="86"/>
      <c r="T9" s="28" t="s">
        <v>13</v>
      </c>
      <c r="U9" s="86"/>
      <c r="V9" s="28" t="s">
        <v>17</v>
      </c>
      <c r="W9" s="86"/>
      <c r="X9" s="28" t="s">
        <v>14</v>
      </c>
      <c r="Y9" s="86"/>
      <c r="Z9" s="28" t="s">
        <v>15</v>
      </c>
      <c r="AA9" s="86"/>
      <c r="AB9" s="28" t="s">
        <v>18</v>
      </c>
      <c r="AE9" s="193"/>
      <c r="AF9" s="193"/>
      <c r="AG9" s="193"/>
    </row>
    <row r="10" spans="1:33" ht="39" customHeight="1">
      <c r="A10" s="277" t="s">
        <v>19</v>
      </c>
      <c r="B10" s="277"/>
      <c r="C10" s="277"/>
      <c r="E10" s="278">
        <v>160000000</v>
      </c>
      <c r="F10" s="278"/>
      <c r="G10" s="86"/>
      <c r="H10" s="31">
        <v>439737591333</v>
      </c>
      <c r="I10" s="86"/>
      <c r="J10" s="31">
        <v>190992129600</v>
      </c>
      <c r="K10" s="86"/>
      <c r="L10" s="31">
        <v>0</v>
      </c>
      <c r="M10" s="86"/>
      <c r="N10" s="31">
        <v>0</v>
      </c>
      <c r="O10" s="86"/>
      <c r="P10" s="31">
        <v>0</v>
      </c>
      <c r="Q10" s="86"/>
      <c r="R10" s="31">
        <v>0</v>
      </c>
      <c r="S10" s="86"/>
      <c r="T10" s="31">
        <v>160000000</v>
      </c>
      <c r="U10" s="86"/>
      <c r="V10" s="31">
        <v>1161</v>
      </c>
      <c r="W10" s="86"/>
      <c r="X10" s="31">
        <v>439737591333</v>
      </c>
      <c r="Y10" s="86"/>
      <c r="Z10" s="31">
        <v>184324075200</v>
      </c>
      <c r="AA10" s="86"/>
      <c r="AB10" s="32">
        <f>Z10/$AE$7</f>
        <v>1.8112459045809084E-3</v>
      </c>
      <c r="AE10" s="193"/>
      <c r="AF10" s="193"/>
      <c r="AG10" s="193"/>
    </row>
    <row r="11" spans="1:33" ht="39" customHeight="1">
      <c r="A11" s="272" t="s">
        <v>20</v>
      </c>
      <c r="B11" s="272"/>
      <c r="C11" s="272"/>
      <c r="E11" s="273">
        <v>564334087</v>
      </c>
      <c r="F11" s="273"/>
      <c r="G11" s="86"/>
      <c r="H11" s="29">
        <v>1000203930206</v>
      </c>
      <c r="I11" s="86"/>
      <c r="J11" s="29">
        <v>1053866898443.1</v>
      </c>
      <c r="K11" s="86"/>
      <c r="L11" s="29">
        <v>41673902</v>
      </c>
      <c r="M11" s="86"/>
      <c r="N11" s="29">
        <v>0</v>
      </c>
      <c r="O11" s="86"/>
      <c r="P11" s="29">
        <v>0</v>
      </c>
      <c r="Q11" s="86"/>
      <c r="R11" s="29">
        <v>0</v>
      </c>
      <c r="S11" s="86"/>
      <c r="T11" s="29">
        <v>606007989</v>
      </c>
      <c r="U11" s="86"/>
      <c r="V11" s="29">
        <v>1914</v>
      </c>
      <c r="W11" s="86"/>
      <c r="X11" s="29">
        <v>1000203930206</v>
      </c>
      <c r="Y11" s="86"/>
      <c r="Z11" s="29">
        <v>1150933269426.99</v>
      </c>
      <c r="AA11" s="86"/>
      <c r="AB11" s="32">
        <f>Z11/$AE$7</f>
        <v>1.1309554481332078E-2</v>
      </c>
      <c r="AE11" s="193"/>
      <c r="AF11" s="193"/>
      <c r="AG11" s="193"/>
    </row>
    <row r="12" spans="1:33" ht="39" customHeight="1">
      <c r="A12" s="272" t="s">
        <v>21</v>
      </c>
      <c r="B12" s="272"/>
      <c r="C12" s="272"/>
      <c r="E12" s="273">
        <v>13333333</v>
      </c>
      <c r="F12" s="273"/>
      <c r="G12" s="86"/>
      <c r="H12" s="196">
        <v>65039249489</v>
      </c>
      <c r="I12" s="197"/>
      <c r="J12" s="196">
        <v>77397058065.073502</v>
      </c>
      <c r="K12" s="197"/>
      <c r="L12" s="196">
        <v>0</v>
      </c>
      <c r="M12" s="197"/>
      <c r="N12" s="196">
        <v>0</v>
      </c>
      <c r="O12" s="197"/>
      <c r="P12" s="196">
        <v>0</v>
      </c>
      <c r="Q12" s="86"/>
      <c r="R12" s="29">
        <v>0</v>
      </c>
      <c r="S12" s="86"/>
      <c r="T12" s="29">
        <v>13333333</v>
      </c>
      <c r="U12" s="86"/>
      <c r="V12" s="29">
        <v>5870</v>
      </c>
      <c r="W12" s="86"/>
      <c r="X12" s="29">
        <v>65039249489</v>
      </c>
      <c r="Y12" s="86"/>
      <c r="Z12" s="29">
        <v>77661663391.791702</v>
      </c>
      <c r="AA12" s="86"/>
      <c r="AB12" s="32">
        <f>Z12/$AE$7</f>
        <v>7.6313617528636201E-4</v>
      </c>
      <c r="AE12" s="193"/>
      <c r="AF12" s="193"/>
      <c r="AG12" s="193"/>
    </row>
    <row r="13" spans="1:33" ht="39" customHeight="1">
      <c r="A13" s="274" t="s">
        <v>22</v>
      </c>
      <c r="B13" s="274"/>
      <c r="C13" s="274"/>
      <c r="D13" s="88"/>
      <c r="E13" s="273">
        <v>4000000</v>
      </c>
      <c r="F13" s="273"/>
      <c r="G13" s="86"/>
      <c r="H13" s="198">
        <v>45267019120</v>
      </c>
      <c r="I13" s="197"/>
      <c r="J13" s="198">
        <v>25163967200</v>
      </c>
      <c r="K13" s="197"/>
      <c r="L13" s="196">
        <v>0</v>
      </c>
      <c r="M13" s="197"/>
      <c r="N13" s="198">
        <v>0</v>
      </c>
      <c r="O13" s="197"/>
      <c r="P13" s="198">
        <v>0</v>
      </c>
      <c r="Q13" s="86"/>
      <c r="R13" s="33">
        <v>0</v>
      </c>
      <c r="S13" s="86"/>
      <c r="T13" s="29">
        <v>4000000</v>
      </c>
      <c r="U13" s="86"/>
      <c r="V13" s="29">
        <v>6210</v>
      </c>
      <c r="W13" s="86"/>
      <c r="X13" s="33">
        <v>45267019120</v>
      </c>
      <c r="Y13" s="86"/>
      <c r="Z13" s="33">
        <v>24647986800</v>
      </c>
      <c r="AA13" s="86"/>
      <c r="AB13" s="32">
        <f>Z13/$AE$7</f>
        <v>2.422014872404703E-4</v>
      </c>
    </row>
    <row r="14" spans="1:33" ht="39" customHeight="1" thickBot="1">
      <c r="A14" s="275" t="s">
        <v>23</v>
      </c>
      <c r="B14" s="275"/>
      <c r="C14" s="275"/>
      <c r="D14" s="275"/>
      <c r="E14" s="86"/>
      <c r="F14" s="29"/>
      <c r="G14" s="86"/>
      <c r="H14" s="199">
        <f>SUM(H10:H13)</f>
        <v>1550247790148</v>
      </c>
      <c r="I14" s="197"/>
      <c r="J14" s="199">
        <f>SUM(J10:J13)</f>
        <v>1347420053308.1736</v>
      </c>
      <c r="K14" s="197"/>
      <c r="L14" s="196"/>
      <c r="M14" s="197"/>
      <c r="N14" s="199">
        <f>SUM(N10:N13)</f>
        <v>0</v>
      </c>
      <c r="O14" s="197"/>
      <c r="P14" s="199">
        <f>SUM(P10:P13)</f>
        <v>0</v>
      </c>
      <c r="Q14" s="86"/>
      <c r="R14" s="34">
        <f>SUM(R10:R13)</f>
        <v>0</v>
      </c>
      <c r="S14" s="86"/>
      <c r="T14" s="29"/>
      <c r="U14" s="86"/>
      <c r="V14" s="29"/>
      <c r="W14" s="86"/>
      <c r="X14" s="34">
        <f>SUM(X10:X13)</f>
        <v>1550247790148</v>
      </c>
      <c r="Y14" s="86"/>
      <c r="Z14" s="34">
        <f>SUM(Z10:Z13)</f>
        <v>1437566994818.7817</v>
      </c>
      <c r="AA14" s="86"/>
      <c r="AB14" s="35">
        <f>SUM(AB10:AB13)</f>
        <v>1.4126138048439818E-2</v>
      </c>
    </row>
    <row r="15" spans="1:33" ht="39" customHeight="1" thickTop="1">
      <c r="H15" s="200"/>
      <c r="I15" s="200"/>
      <c r="J15" s="200"/>
      <c r="K15" s="200"/>
      <c r="L15" s="200"/>
      <c r="M15" s="200"/>
      <c r="N15" s="200"/>
      <c r="O15" s="200"/>
      <c r="P15" s="200"/>
      <c r="T15" s="193"/>
      <c r="U15" s="193"/>
      <c r="V15" s="193"/>
      <c r="W15" s="193"/>
      <c r="X15" s="201" t="s">
        <v>312</v>
      </c>
    </row>
    <row r="16" spans="1:33">
      <c r="H16" s="200"/>
      <c r="I16" s="200"/>
      <c r="J16" s="200"/>
      <c r="K16" s="200"/>
      <c r="L16" s="200"/>
      <c r="M16" s="200"/>
      <c r="N16" s="200"/>
      <c r="O16" s="200"/>
      <c r="P16" s="200"/>
      <c r="T16" s="193"/>
      <c r="U16" s="193"/>
      <c r="V16" s="193"/>
      <c r="W16" s="193"/>
      <c r="X16" s="193"/>
    </row>
    <row r="17" spans="8:24">
      <c r="H17" s="200"/>
      <c r="I17" s="200"/>
      <c r="J17" s="200"/>
      <c r="K17" s="200"/>
      <c r="L17" s="200"/>
      <c r="M17" s="200"/>
      <c r="N17" s="200"/>
      <c r="O17" s="200"/>
      <c r="P17" s="200"/>
      <c r="T17" s="193"/>
      <c r="U17" s="193"/>
      <c r="V17" s="193"/>
      <c r="W17" s="193"/>
      <c r="X17" s="193"/>
    </row>
    <row r="18" spans="8:24">
      <c r="T18" s="193"/>
      <c r="U18" s="193"/>
      <c r="V18" s="193"/>
      <c r="W18" s="193"/>
      <c r="X18" s="193"/>
    </row>
    <row r="19" spans="8:24">
      <c r="T19" s="193"/>
      <c r="U19" s="193"/>
      <c r="V19" s="193"/>
      <c r="W19" s="193"/>
      <c r="X19" s="193"/>
    </row>
    <row r="20" spans="8:24">
      <c r="T20" s="193"/>
      <c r="U20" s="193"/>
      <c r="V20" s="193"/>
      <c r="W20" s="193"/>
      <c r="X20" s="193"/>
    </row>
  </sheetData>
  <mergeCells count="22">
    <mergeCell ref="A1:AB1"/>
    <mergeCell ref="A2:AB2"/>
    <mergeCell ref="A3:AB3"/>
    <mergeCell ref="B4:AB4"/>
    <mergeCell ref="A5:B5"/>
    <mergeCell ref="C5:AB5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D14"/>
  </mergeCells>
  <pageMargins left="0.39" right="0.39" top="0.39" bottom="0.39" header="0" footer="0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7"/>
  <sheetViews>
    <sheetView rightToLeft="1" view="pageBreakPreview" zoomScaleNormal="85" zoomScaleSheetLayoutView="100" workbookViewId="0">
      <selection activeCell="A8" sqref="A8:G8"/>
    </sheetView>
  </sheetViews>
  <sheetFormatPr defaultRowHeight="12.75"/>
  <cols>
    <col min="1" max="1" width="28.7109375" style="36" bestFit="1" customWidth="1"/>
    <col min="2" max="2" width="1.28515625" style="36" customWidth="1"/>
    <col min="3" max="3" width="13" style="36" customWidth="1"/>
    <col min="4" max="4" width="1.28515625" style="36" customWidth="1"/>
    <col min="5" max="5" width="13" style="36" customWidth="1"/>
    <col min="6" max="6" width="1.28515625" style="36" customWidth="1"/>
    <col min="7" max="7" width="6.42578125" style="36" customWidth="1"/>
    <col min="8" max="8" width="1.28515625" style="36" customWidth="1"/>
    <col min="9" max="9" width="7.7109375" style="36" customWidth="1"/>
    <col min="10" max="10" width="1.28515625" style="36" customWidth="1"/>
    <col min="11" max="11" width="9.140625" style="36" customWidth="1"/>
    <col min="12" max="12" width="1.28515625" style="36" customWidth="1"/>
    <col min="13" max="13" width="2.5703125" style="36" customWidth="1"/>
    <col min="14" max="14" width="1.28515625" style="36" customWidth="1"/>
    <col min="15" max="15" width="9.140625" style="36" customWidth="1"/>
    <col min="16" max="16" width="1.28515625" style="36" customWidth="1"/>
    <col min="17" max="17" width="2.5703125" style="36" customWidth="1"/>
    <col min="18" max="20" width="1.28515625" style="36" customWidth="1"/>
    <col min="21" max="21" width="6.42578125" style="36" customWidth="1"/>
    <col min="22" max="22" width="1.28515625" style="36" customWidth="1"/>
    <col min="23" max="23" width="2.5703125" style="36" customWidth="1"/>
    <col min="24" max="26" width="1.28515625" style="36" customWidth="1"/>
    <col min="27" max="27" width="6.42578125" style="36" customWidth="1"/>
    <col min="28" max="28" width="1.28515625" style="36" customWidth="1"/>
    <col min="29" max="29" width="2.5703125" style="36" customWidth="1"/>
    <col min="30" max="32" width="1.28515625" style="36" customWidth="1"/>
    <col min="33" max="33" width="9.140625" style="36" customWidth="1"/>
    <col min="34" max="34" width="1.28515625" style="36" customWidth="1"/>
    <col min="35" max="35" width="2.5703125" style="36" customWidth="1"/>
    <col min="36" max="36" width="1.28515625" style="36" customWidth="1"/>
    <col min="37" max="37" width="9.140625" style="36" customWidth="1"/>
    <col min="38" max="38" width="1.28515625" style="36" customWidth="1"/>
    <col min="39" max="39" width="2.5703125" style="36" customWidth="1"/>
    <col min="40" max="40" width="1.28515625" style="36" customWidth="1"/>
    <col min="41" max="41" width="9.140625" style="36" customWidth="1"/>
    <col min="42" max="42" width="1.28515625" style="36" customWidth="1"/>
    <col min="43" max="43" width="2.5703125" style="36" customWidth="1"/>
    <col min="44" max="44" width="1.28515625" style="36" customWidth="1"/>
    <col min="45" max="45" width="11.7109375" style="36" customWidth="1"/>
    <col min="46" max="47" width="1.28515625" style="36" customWidth="1"/>
    <col min="48" max="48" width="13" style="36" customWidth="1"/>
    <col min="49" max="49" width="7.7109375" style="36" customWidth="1"/>
    <col min="50" max="50" width="0.28515625" style="36" customWidth="1"/>
    <col min="51" max="16384" width="9.140625" style="36"/>
  </cols>
  <sheetData>
    <row r="1" spans="1:49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</row>
    <row r="2" spans="1:49" ht="21.75" customHeight="1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</row>
    <row r="3" spans="1:49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</row>
    <row r="4" spans="1:49" ht="14.45" customHeight="1"/>
    <row r="5" spans="1:49" ht="45" customHeight="1">
      <c r="A5" s="284" t="s">
        <v>24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</row>
    <row r="6" spans="1:49" ht="45" customHeight="1">
      <c r="I6" s="285" t="s">
        <v>7</v>
      </c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C6" s="285" t="s">
        <v>9</v>
      </c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</row>
    <row r="7" spans="1:49"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9" ht="45" customHeight="1">
      <c r="A8" s="285" t="s">
        <v>25</v>
      </c>
      <c r="B8" s="285"/>
      <c r="C8" s="285"/>
      <c r="D8" s="285"/>
      <c r="E8" s="285"/>
      <c r="F8" s="285"/>
      <c r="G8" s="285"/>
      <c r="I8" s="285" t="s">
        <v>26</v>
      </c>
      <c r="J8" s="285"/>
      <c r="K8" s="285"/>
      <c r="L8" s="39"/>
      <c r="M8" s="285" t="s">
        <v>27</v>
      </c>
      <c r="N8" s="285"/>
      <c r="O8" s="285"/>
      <c r="P8" s="39"/>
      <c r="Q8" s="285" t="s">
        <v>28</v>
      </c>
      <c r="R8" s="285"/>
      <c r="S8" s="285"/>
      <c r="T8" s="285"/>
      <c r="U8" s="285"/>
      <c r="V8" s="39"/>
      <c r="W8" s="289"/>
      <c r="X8" s="289"/>
      <c r="Y8" s="289"/>
      <c r="Z8" s="289"/>
      <c r="AA8" s="289"/>
      <c r="AB8" s="39"/>
      <c r="AC8" s="285" t="s">
        <v>26</v>
      </c>
      <c r="AD8" s="285"/>
      <c r="AE8" s="285"/>
      <c r="AF8" s="285"/>
      <c r="AG8" s="285"/>
      <c r="AH8" s="39"/>
      <c r="AI8" s="285" t="s">
        <v>27</v>
      </c>
      <c r="AJ8" s="285"/>
      <c r="AK8" s="285"/>
      <c r="AL8" s="39"/>
      <c r="AM8" s="285" t="s">
        <v>28</v>
      </c>
      <c r="AN8" s="285"/>
      <c r="AO8" s="285"/>
      <c r="AP8" s="39"/>
      <c r="AQ8" s="289"/>
      <c r="AR8" s="289"/>
      <c r="AS8" s="289"/>
      <c r="AT8" s="39"/>
      <c r="AU8" s="39"/>
      <c r="AV8" s="39"/>
    </row>
    <row r="9" spans="1:49" ht="45" customHeight="1">
      <c r="A9" s="288" t="s">
        <v>29</v>
      </c>
      <c r="B9" s="288"/>
      <c r="C9" s="288"/>
      <c r="D9" s="288"/>
      <c r="E9" s="288"/>
      <c r="F9" s="288"/>
      <c r="G9" s="288"/>
      <c r="I9" s="283">
        <v>564334087</v>
      </c>
      <c r="J9" s="283"/>
      <c r="K9" s="283"/>
      <c r="L9" s="39"/>
      <c r="M9" s="283">
        <v>2193</v>
      </c>
      <c r="N9" s="283"/>
      <c r="O9" s="283"/>
      <c r="P9" s="39"/>
      <c r="Q9" s="282" t="s">
        <v>30</v>
      </c>
      <c r="R9" s="282"/>
      <c r="S9" s="282"/>
      <c r="T9" s="282"/>
      <c r="U9" s="282"/>
      <c r="V9" s="39"/>
      <c r="W9" s="287"/>
      <c r="X9" s="287"/>
      <c r="Y9" s="287"/>
      <c r="Z9" s="287"/>
      <c r="AA9" s="287"/>
      <c r="AB9" s="39"/>
      <c r="AC9" s="283">
        <v>606007989</v>
      </c>
      <c r="AD9" s="283"/>
      <c r="AE9" s="283"/>
      <c r="AF9" s="283"/>
      <c r="AG9" s="283"/>
      <c r="AH9" s="39"/>
      <c r="AI9" s="283">
        <v>2042</v>
      </c>
      <c r="AJ9" s="283"/>
      <c r="AK9" s="283"/>
      <c r="AL9" s="39"/>
      <c r="AM9" s="282" t="s">
        <v>30</v>
      </c>
      <c r="AN9" s="282"/>
      <c r="AO9" s="282"/>
      <c r="AP9" s="39"/>
      <c r="AQ9" s="287"/>
      <c r="AR9" s="287"/>
      <c r="AS9" s="287"/>
      <c r="AT9" s="39"/>
      <c r="AU9" s="39"/>
      <c r="AV9" s="39"/>
    </row>
    <row r="10" spans="1:49" ht="45" customHeight="1">
      <c r="A10" s="284" t="s">
        <v>31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</row>
    <row r="11" spans="1:49" ht="45" customHeight="1">
      <c r="C11" s="285" t="s">
        <v>7</v>
      </c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39"/>
      <c r="Y11" s="285" t="s">
        <v>9</v>
      </c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</row>
    <row r="12" spans="1:49" ht="45" customHeight="1">
      <c r="A12" s="2" t="s">
        <v>25</v>
      </c>
      <c r="C12" s="4" t="s">
        <v>32</v>
      </c>
      <c r="D12" s="43"/>
      <c r="E12" s="4" t="s">
        <v>33</v>
      </c>
      <c r="F12" s="43"/>
      <c r="G12" s="286" t="s">
        <v>34</v>
      </c>
      <c r="H12" s="286"/>
      <c r="I12" s="286"/>
      <c r="J12" s="43"/>
      <c r="K12" s="286" t="s">
        <v>35</v>
      </c>
      <c r="L12" s="286"/>
      <c r="M12" s="286"/>
      <c r="N12" s="43"/>
      <c r="O12" s="286" t="s">
        <v>27</v>
      </c>
      <c r="P12" s="286"/>
      <c r="Q12" s="286"/>
      <c r="R12" s="43"/>
      <c r="S12" s="286" t="s">
        <v>28</v>
      </c>
      <c r="T12" s="286"/>
      <c r="U12" s="286"/>
      <c r="V12" s="286"/>
      <c r="W12" s="286"/>
      <c r="X12" s="39"/>
      <c r="Y12" s="286" t="s">
        <v>32</v>
      </c>
      <c r="Z12" s="286"/>
      <c r="AA12" s="286"/>
      <c r="AB12" s="286"/>
      <c r="AC12" s="286"/>
      <c r="AD12" s="43"/>
      <c r="AE12" s="286" t="s">
        <v>33</v>
      </c>
      <c r="AF12" s="286"/>
      <c r="AG12" s="286"/>
      <c r="AH12" s="286"/>
      <c r="AI12" s="286"/>
      <c r="AJ12" s="43"/>
      <c r="AK12" s="286" t="s">
        <v>34</v>
      </c>
      <c r="AL12" s="286"/>
      <c r="AM12" s="286"/>
      <c r="AN12" s="43"/>
      <c r="AO12" s="286" t="s">
        <v>35</v>
      </c>
      <c r="AP12" s="286"/>
      <c r="AQ12" s="286"/>
      <c r="AR12" s="43"/>
      <c r="AS12" s="286" t="s">
        <v>27</v>
      </c>
      <c r="AT12" s="286"/>
      <c r="AU12" s="43"/>
      <c r="AV12" s="4" t="s">
        <v>28</v>
      </c>
    </row>
    <row r="13" spans="1:49" ht="45" customHeight="1">
      <c r="A13" s="38" t="s">
        <v>36</v>
      </c>
      <c r="C13" s="16" t="s">
        <v>37</v>
      </c>
      <c r="D13" s="39"/>
      <c r="E13" s="16" t="s">
        <v>38</v>
      </c>
      <c r="F13" s="39"/>
      <c r="G13" s="282" t="s">
        <v>39</v>
      </c>
      <c r="H13" s="282"/>
      <c r="I13" s="282"/>
      <c r="J13" s="39"/>
      <c r="K13" s="283">
        <v>564334087</v>
      </c>
      <c r="L13" s="283"/>
      <c r="M13" s="283"/>
      <c r="N13" s="39"/>
      <c r="O13" s="283">
        <v>2243</v>
      </c>
      <c r="P13" s="283"/>
      <c r="Q13" s="283"/>
      <c r="R13" s="39"/>
      <c r="S13" s="282" t="s">
        <v>40</v>
      </c>
      <c r="T13" s="282"/>
      <c r="U13" s="282"/>
      <c r="V13" s="282"/>
      <c r="W13" s="282"/>
      <c r="X13" s="39"/>
      <c r="Y13" s="282" t="s">
        <v>37</v>
      </c>
      <c r="Z13" s="282"/>
      <c r="AA13" s="282"/>
      <c r="AB13" s="282"/>
      <c r="AC13" s="282"/>
      <c r="AD13" s="39"/>
      <c r="AE13" s="282" t="s">
        <v>38</v>
      </c>
      <c r="AF13" s="282"/>
      <c r="AG13" s="282"/>
      <c r="AH13" s="282"/>
      <c r="AI13" s="282"/>
      <c r="AJ13" s="39"/>
      <c r="AK13" s="282" t="s">
        <v>39</v>
      </c>
      <c r="AL13" s="282"/>
      <c r="AM13" s="282"/>
      <c r="AN13" s="39"/>
      <c r="AO13" s="283">
        <v>606007989</v>
      </c>
      <c r="AP13" s="283"/>
      <c r="AQ13" s="283"/>
      <c r="AR13" s="39"/>
      <c r="AS13" s="283">
        <v>2089</v>
      </c>
      <c r="AT13" s="283"/>
      <c r="AU13" s="39"/>
      <c r="AV13" s="16" t="s">
        <v>40</v>
      </c>
    </row>
    <row r="14" spans="1:49" ht="45" customHeight="1">
      <c r="A14" s="37"/>
      <c r="C14" s="37"/>
      <c r="E14" s="37"/>
      <c r="G14" s="37"/>
      <c r="H14" s="37"/>
      <c r="I14" s="37"/>
      <c r="K14" s="37"/>
      <c r="L14" s="37"/>
      <c r="M14" s="37"/>
      <c r="O14" s="37"/>
      <c r="P14" s="37"/>
      <c r="Q14" s="37"/>
      <c r="R14" s="37"/>
      <c r="S14" s="37"/>
      <c r="U14" s="37"/>
      <c r="V14" s="37"/>
      <c r="W14" s="37"/>
      <c r="X14" s="37"/>
      <c r="Y14" s="37"/>
      <c r="AA14" s="37"/>
      <c r="AB14" s="37"/>
      <c r="AC14" s="37"/>
      <c r="AD14" s="37"/>
      <c r="AE14" s="37"/>
      <c r="AG14" s="37"/>
      <c r="AH14" s="37"/>
      <c r="AI14" s="37"/>
    </row>
    <row r="15" spans="1:49" ht="21.75" customHeight="1"/>
    <row r="16" spans="1:49" ht="21.75" customHeight="1"/>
    <row r="17" ht="21.75" customHeight="1"/>
  </sheetData>
  <mergeCells count="45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E13:AI13"/>
    <mergeCell ref="AK13:AM13"/>
    <mergeCell ref="AO13:AQ13"/>
    <mergeCell ref="AS13:AT13"/>
    <mergeCell ref="G13:I13"/>
    <mergeCell ref="K13:M13"/>
    <mergeCell ref="O13:Q13"/>
    <mergeCell ref="S13:W13"/>
    <mergeCell ref="Y13:AC13"/>
  </mergeCells>
  <pageMargins left="0.39" right="0.39" top="0.39" bottom="0.39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0"/>
  <sheetViews>
    <sheetView rightToLeft="1" view="pageBreakPreview" zoomScale="70" zoomScaleNormal="70" zoomScaleSheetLayoutView="70" workbookViewId="0">
      <selection activeCell="B7" sqref="B7"/>
    </sheetView>
  </sheetViews>
  <sheetFormatPr defaultRowHeight="18"/>
  <cols>
    <col min="1" max="1" width="6.5703125" style="54" bestFit="1" customWidth="1"/>
    <col min="2" max="2" width="46.5703125" style="54" customWidth="1"/>
    <col min="3" max="3" width="1.28515625" style="54" customWidth="1"/>
    <col min="4" max="4" width="2.5703125" style="54" customWidth="1"/>
    <col min="5" max="5" width="12.28515625" style="54" customWidth="1"/>
    <col min="6" max="6" width="1.28515625" style="54" customWidth="1"/>
    <col min="7" max="7" width="21.42578125" style="54" bestFit="1" customWidth="1"/>
    <col min="8" max="8" width="1.28515625" style="54" customWidth="1"/>
    <col min="9" max="9" width="21.28515625" style="54" bestFit="1" customWidth="1"/>
    <col min="10" max="10" width="1.28515625" style="54" customWidth="1"/>
    <col min="11" max="11" width="13" style="54" customWidth="1"/>
    <col min="12" max="12" width="1.28515625" style="54" customWidth="1"/>
    <col min="13" max="13" width="19.7109375" style="54" bestFit="1" customWidth="1"/>
    <col min="14" max="14" width="1.28515625" style="54" customWidth="1"/>
    <col min="15" max="15" width="13" style="54" customWidth="1"/>
    <col min="16" max="16" width="1.28515625" style="54" customWidth="1"/>
    <col min="17" max="17" width="19.140625" style="54" bestFit="1" customWidth="1"/>
    <col min="18" max="18" width="1.28515625" style="54" customWidth="1"/>
    <col min="19" max="19" width="15.5703125" style="54" customWidth="1"/>
    <col min="20" max="20" width="1.28515625" style="54" customWidth="1"/>
    <col min="21" max="21" width="26.28515625" style="54" bestFit="1" customWidth="1"/>
    <col min="22" max="22" width="1.28515625" style="54" customWidth="1"/>
    <col min="23" max="23" width="21.28515625" style="54" bestFit="1" customWidth="1"/>
    <col min="24" max="24" width="1.28515625" style="54" customWidth="1"/>
    <col min="25" max="25" width="21.85546875" style="54" bestFit="1" customWidth="1"/>
    <col min="26" max="26" width="1.28515625" style="54" customWidth="1"/>
    <col min="27" max="27" width="22" style="54" bestFit="1" customWidth="1"/>
    <col min="28" max="28" width="0.28515625" style="54" customWidth="1"/>
    <col min="29" max="29" width="9.140625" style="54"/>
    <col min="30" max="30" width="23.140625" style="54" bestFit="1" customWidth="1"/>
    <col min="31" max="16384" width="9.140625" style="54"/>
  </cols>
  <sheetData>
    <row r="1" spans="1:34" ht="29.1" customHeight="1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34" ht="21.75" customHeight="1">
      <c r="A2" s="298" t="s">
        <v>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</row>
    <row r="3" spans="1:34" ht="21.75" customHeight="1">
      <c r="A3" s="298" t="s">
        <v>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</row>
    <row r="4" spans="1:34" ht="14.45" customHeight="1"/>
    <row r="5" spans="1:34" ht="24" customHeight="1">
      <c r="A5" s="1" t="s">
        <v>41</v>
      </c>
      <c r="B5" s="284" t="s">
        <v>42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</row>
    <row r="6" spans="1:34" ht="31.5" customHeight="1">
      <c r="D6" s="55"/>
      <c r="E6" s="295" t="s">
        <v>7</v>
      </c>
      <c r="F6" s="295"/>
      <c r="G6" s="295"/>
      <c r="H6" s="295"/>
      <c r="I6" s="295"/>
      <c r="J6" s="55"/>
      <c r="K6" s="295" t="s">
        <v>8</v>
      </c>
      <c r="L6" s="295"/>
      <c r="M6" s="295"/>
      <c r="N6" s="295"/>
      <c r="O6" s="295"/>
      <c r="P6" s="295"/>
      <c r="Q6" s="295"/>
      <c r="R6" s="55"/>
      <c r="S6" s="295" t="s">
        <v>9</v>
      </c>
      <c r="T6" s="295"/>
      <c r="U6" s="295"/>
      <c r="V6" s="295"/>
      <c r="W6" s="295"/>
      <c r="X6" s="295"/>
      <c r="Y6" s="295"/>
      <c r="Z6" s="295"/>
      <c r="AA6" s="295"/>
      <c r="AD6" s="210"/>
      <c r="AE6" s="210"/>
      <c r="AF6" s="210"/>
      <c r="AG6" s="210"/>
      <c r="AH6" s="210"/>
    </row>
    <row r="7" spans="1:34" ht="31.5" customHeight="1">
      <c r="D7" s="55"/>
      <c r="E7" s="57"/>
      <c r="F7" s="57"/>
      <c r="G7" s="57"/>
      <c r="H7" s="57"/>
      <c r="I7" s="57"/>
      <c r="J7" s="55"/>
      <c r="K7" s="294" t="s">
        <v>43</v>
      </c>
      <c r="L7" s="294"/>
      <c r="M7" s="294"/>
      <c r="N7" s="57"/>
      <c r="O7" s="294" t="s">
        <v>44</v>
      </c>
      <c r="P7" s="294"/>
      <c r="Q7" s="294"/>
      <c r="R7" s="55"/>
      <c r="S7" s="57"/>
      <c r="T7" s="57"/>
      <c r="U7" s="57"/>
      <c r="V7" s="57"/>
      <c r="W7" s="57"/>
      <c r="X7" s="57"/>
      <c r="Y7" s="57"/>
      <c r="Z7" s="57"/>
      <c r="AA7" s="57"/>
      <c r="AD7" s="210"/>
      <c r="AE7" s="210"/>
      <c r="AF7" s="210"/>
      <c r="AG7" s="210"/>
      <c r="AH7" s="210"/>
    </row>
    <row r="8" spans="1:34" ht="31.5" customHeight="1">
      <c r="A8" s="295" t="s">
        <v>45</v>
      </c>
      <c r="B8" s="295"/>
      <c r="D8" s="295" t="s">
        <v>46</v>
      </c>
      <c r="E8" s="295"/>
      <c r="F8" s="55"/>
      <c r="G8" s="56" t="s">
        <v>14</v>
      </c>
      <c r="H8" s="55"/>
      <c r="I8" s="56" t="s">
        <v>15</v>
      </c>
      <c r="J8" s="55"/>
      <c r="K8" s="58" t="s">
        <v>13</v>
      </c>
      <c r="L8" s="57"/>
      <c r="M8" s="58" t="s">
        <v>14</v>
      </c>
      <c r="N8" s="55"/>
      <c r="O8" s="58" t="s">
        <v>13</v>
      </c>
      <c r="P8" s="57"/>
      <c r="Q8" s="58" t="s">
        <v>16</v>
      </c>
      <c r="R8" s="55"/>
      <c r="S8" s="56" t="s">
        <v>13</v>
      </c>
      <c r="T8" s="55"/>
      <c r="U8" s="56" t="s">
        <v>47</v>
      </c>
      <c r="V8" s="55"/>
      <c r="W8" s="56" t="s">
        <v>14</v>
      </c>
      <c r="X8" s="55"/>
      <c r="Y8" s="56" t="s">
        <v>15</v>
      </c>
      <c r="Z8" s="55"/>
      <c r="AA8" s="56" t="s">
        <v>18</v>
      </c>
      <c r="AD8" s="211">
        <f>سهام!AE7</f>
        <v>101766455197396</v>
      </c>
      <c r="AE8" s="210"/>
      <c r="AF8" s="210"/>
      <c r="AG8" s="210"/>
      <c r="AH8" s="210"/>
    </row>
    <row r="9" spans="1:34" ht="31.5" customHeight="1">
      <c r="A9" s="296" t="s">
        <v>48</v>
      </c>
      <c r="B9" s="296"/>
      <c r="D9" s="297">
        <v>3340000</v>
      </c>
      <c r="E9" s="297"/>
      <c r="F9" s="55"/>
      <c r="G9" s="60">
        <v>70313319261</v>
      </c>
      <c r="H9" s="55"/>
      <c r="I9" s="60">
        <v>105534511060</v>
      </c>
      <c r="J9" s="55"/>
      <c r="K9" s="60">
        <v>0</v>
      </c>
      <c r="L9" s="55"/>
      <c r="M9" s="60">
        <v>0</v>
      </c>
      <c r="N9" s="55"/>
      <c r="O9" s="60">
        <v>0</v>
      </c>
      <c r="P9" s="55"/>
      <c r="Q9" s="60">
        <v>0</v>
      </c>
      <c r="R9" s="55"/>
      <c r="S9" s="60">
        <v>3340000</v>
      </c>
      <c r="T9" s="55"/>
      <c r="U9" s="60">
        <v>30620</v>
      </c>
      <c r="V9" s="55"/>
      <c r="W9" s="60">
        <v>70313319261</v>
      </c>
      <c r="X9" s="55"/>
      <c r="Y9" s="60">
        <v>102035577160</v>
      </c>
      <c r="Z9" s="55"/>
      <c r="AA9" s="61">
        <f t="shared" ref="AA9:AA17" si="0">Y9/$AD$8</f>
        <v>1.0026445056190861E-3</v>
      </c>
      <c r="AD9" s="210"/>
      <c r="AE9" s="210"/>
      <c r="AF9" s="210"/>
      <c r="AG9" s="210"/>
      <c r="AH9" s="210"/>
    </row>
    <row r="10" spans="1:34" ht="31.5" customHeight="1">
      <c r="A10" s="290" t="s">
        <v>49</v>
      </c>
      <c r="B10" s="290"/>
      <c r="D10" s="291">
        <v>184181489</v>
      </c>
      <c r="E10" s="291"/>
      <c r="F10" s="55"/>
      <c r="G10" s="59">
        <v>2665467519820</v>
      </c>
      <c r="H10" s="55"/>
      <c r="I10" s="59">
        <v>3062230905152.2402</v>
      </c>
      <c r="J10" s="55"/>
      <c r="K10" s="59">
        <v>0</v>
      </c>
      <c r="L10" s="55"/>
      <c r="M10" s="59">
        <v>0</v>
      </c>
      <c r="N10" s="55"/>
      <c r="O10" s="59">
        <v>0</v>
      </c>
      <c r="P10" s="55"/>
      <c r="Q10" s="59">
        <v>0</v>
      </c>
      <c r="R10" s="55"/>
      <c r="S10" s="59">
        <v>184181489</v>
      </c>
      <c r="T10" s="55"/>
      <c r="U10" s="59">
        <v>17028.45</v>
      </c>
      <c r="V10" s="55"/>
      <c r="W10" s="59">
        <v>2665467519820</v>
      </c>
      <c r="X10" s="55"/>
      <c r="Y10" s="59">
        <v>3136325276362.0498</v>
      </c>
      <c r="Z10" s="55"/>
      <c r="AA10" s="61">
        <f t="shared" si="0"/>
        <v>3.081885155848783E-2</v>
      </c>
      <c r="AD10" s="210"/>
      <c r="AE10" s="210"/>
      <c r="AF10" s="210"/>
      <c r="AG10" s="210"/>
      <c r="AH10" s="210"/>
    </row>
    <row r="11" spans="1:34" ht="31.5" customHeight="1">
      <c r="A11" s="290" t="s">
        <v>50</v>
      </c>
      <c r="B11" s="290"/>
      <c r="D11" s="291">
        <v>1562699</v>
      </c>
      <c r="E11" s="291"/>
      <c r="F11" s="55"/>
      <c r="G11" s="59">
        <v>15645117308</v>
      </c>
      <c r="H11" s="55"/>
      <c r="I11" s="59">
        <v>17399609482.068001</v>
      </c>
      <c r="J11" s="55"/>
      <c r="K11" s="59">
        <v>0</v>
      </c>
      <c r="L11" s="55"/>
      <c r="M11" s="59">
        <v>0</v>
      </c>
      <c r="N11" s="55"/>
      <c r="O11" s="59">
        <v>0</v>
      </c>
      <c r="P11" s="55"/>
      <c r="Q11" s="59">
        <v>0</v>
      </c>
      <c r="R11" s="55"/>
      <c r="S11" s="59">
        <v>1562699</v>
      </c>
      <c r="T11" s="55"/>
      <c r="U11" s="59">
        <v>11040</v>
      </c>
      <c r="V11" s="55"/>
      <c r="W11" s="59">
        <v>15645117308</v>
      </c>
      <c r="X11" s="55"/>
      <c r="Y11" s="59">
        <v>17212516906.992001</v>
      </c>
      <c r="Z11" s="55"/>
      <c r="AA11" s="61">
        <f t="shared" si="0"/>
        <v>1.6913743210967649E-4</v>
      </c>
      <c r="AD11" s="210"/>
      <c r="AE11" s="210"/>
      <c r="AF11" s="210"/>
      <c r="AG11" s="210"/>
      <c r="AH11" s="210"/>
    </row>
    <row r="12" spans="1:34" ht="31.5" customHeight="1">
      <c r="A12" s="290" t="s">
        <v>51</v>
      </c>
      <c r="B12" s="290"/>
      <c r="D12" s="291">
        <v>19003685</v>
      </c>
      <c r="E12" s="291"/>
      <c r="F12" s="55"/>
      <c r="G12" s="59">
        <v>200969011326</v>
      </c>
      <c r="H12" s="55"/>
      <c r="I12" s="59">
        <v>195192958319.728</v>
      </c>
      <c r="J12" s="55"/>
      <c r="K12" s="59">
        <v>0</v>
      </c>
      <c r="L12" s="55"/>
      <c r="M12" s="59">
        <v>0</v>
      </c>
      <c r="N12" s="55"/>
      <c r="O12" s="59">
        <v>0</v>
      </c>
      <c r="P12" s="55"/>
      <c r="Q12" s="59">
        <v>0</v>
      </c>
      <c r="R12" s="55"/>
      <c r="S12" s="59">
        <v>19003685</v>
      </c>
      <c r="T12" s="55"/>
      <c r="U12" s="59">
        <v>9544</v>
      </c>
      <c r="V12" s="55"/>
      <c r="W12" s="59">
        <v>200969011326</v>
      </c>
      <c r="X12" s="55"/>
      <c r="Y12" s="59">
        <v>180954015949.828</v>
      </c>
      <c r="Z12" s="55"/>
      <c r="AA12" s="61">
        <f t="shared" si="0"/>
        <v>1.7781302846682848E-3</v>
      </c>
      <c r="AD12" s="210"/>
      <c r="AE12" s="210"/>
      <c r="AF12" s="210"/>
      <c r="AG12" s="210"/>
      <c r="AH12" s="210"/>
    </row>
    <row r="13" spans="1:34" ht="31.5" customHeight="1">
      <c r="A13" s="290" t="s">
        <v>52</v>
      </c>
      <c r="B13" s="290"/>
      <c r="D13" s="291">
        <v>10828676</v>
      </c>
      <c r="E13" s="291"/>
      <c r="F13" s="55"/>
      <c r="G13" s="202">
        <v>547102638143</v>
      </c>
      <c r="H13" s="203"/>
      <c r="I13" s="202">
        <v>754382975137.21106</v>
      </c>
      <c r="J13" s="203"/>
      <c r="K13" s="202">
        <v>0</v>
      </c>
      <c r="L13" s="203"/>
      <c r="M13" s="202">
        <v>0</v>
      </c>
      <c r="N13" s="203"/>
      <c r="O13" s="202">
        <v>0</v>
      </c>
      <c r="P13" s="203"/>
      <c r="Q13" s="202">
        <v>0</v>
      </c>
      <c r="R13" s="203"/>
      <c r="S13" s="202">
        <v>10828676</v>
      </c>
      <c r="T13" s="203"/>
      <c r="U13" s="202">
        <v>65450</v>
      </c>
      <c r="V13" s="203"/>
      <c r="W13" s="202">
        <v>547102638143</v>
      </c>
      <c r="X13" s="203"/>
      <c r="Y13" s="202">
        <v>707886359986.95996</v>
      </c>
      <c r="Z13" s="203"/>
      <c r="AA13" s="204">
        <f t="shared" si="0"/>
        <v>6.9559891676866954E-3</v>
      </c>
      <c r="AB13" s="205"/>
      <c r="AC13" s="205"/>
      <c r="AD13" s="212"/>
      <c r="AE13" s="210"/>
      <c r="AF13" s="210"/>
      <c r="AG13" s="210"/>
      <c r="AH13" s="210"/>
    </row>
    <row r="14" spans="1:34" ht="31.5" customHeight="1">
      <c r="A14" s="290" t="s">
        <v>53</v>
      </c>
      <c r="B14" s="290"/>
      <c r="D14" s="291">
        <v>14160767</v>
      </c>
      <c r="E14" s="291"/>
      <c r="F14" s="55"/>
      <c r="G14" s="202">
        <v>141777599204</v>
      </c>
      <c r="H14" s="203"/>
      <c r="I14" s="202">
        <v>340044616421.74298</v>
      </c>
      <c r="J14" s="203"/>
      <c r="K14" s="202">
        <v>0</v>
      </c>
      <c r="L14" s="203"/>
      <c r="M14" s="202">
        <v>0</v>
      </c>
      <c r="N14" s="203"/>
      <c r="O14" s="202">
        <v>0</v>
      </c>
      <c r="P14" s="203"/>
      <c r="Q14" s="202">
        <v>0</v>
      </c>
      <c r="R14" s="203"/>
      <c r="S14" s="202">
        <v>14160767</v>
      </c>
      <c r="T14" s="203"/>
      <c r="U14" s="202">
        <v>22947</v>
      </c>
      <c r="V14" s="203"/>
      <c r="W14" s="202">
        <v>141777599204</v>
      </c>
      <c r="X14" s="203"/>
      <c r="Y14" s="202">
        <v>324557183804.58099</v>
      </c>
      <c r="Z14" s="203"/>
      <c r="AA14" s="204">
        <f t="shared" si="0"/>
        <v>3.1892354231562716E-3</v>
      </c>
      <c r="AB14" s="205"/>
      <c r="AC14" s="205"/>
      <c r="AD14" s="205"/>
    </row>
    <row r="15" spans="1:34" ht="31.5" customHeight="1">
      <c r="A15" s="290" t="s">
        <v>54</v>
      </c>
      <c r="B15" s="290"/>
      <c r="D15" s="291">
        <v>10850331</v>
      </c>
      <c r="E15" s="291"/>
      <c r="F15" s="55"/>
      <c r="G15" s="202">
        <v>257993710097</v>
      </c>
      <c r="H15" s="203"/>
      <c r="I15" s="202">
        <v>376033003295.95398</v>
      </c>
      <c r="J15" s="203"/>
      <c r="K15" s="202">
        <v>0</v>
      </c>
      <c r="L15" s="203"/>
      <c r="M15" s="202">
        <v>0</v>
      </c>
      <c r="N15" s="203"/>
      <c r="O15" s="202">
        <v>0</v>
      </c>
      <c r="P15" s="203"/>
      <c r="Q15" s="202">
        <v>0</v>
      </c>
      <c r="R15" s="203"/>
      <c r="S15" s="202">
        <v>10850331</v>
      </c>
      <c r="T15" s="203"/>
      <c r="U15" s="202">
        <v>33088</v>
      </c>
      <c r="V15" s="203"/>
      <c r="W15" s="202">
        <v>257993710097</v>
      </c>
      <c r="X15" s="203"/>
      <c r="Y15" s="202">
        <v>358584933225.44598</v>
      </c>
      <c r="Z15" s="203"/>
      <c r="AA15" s="204">
        <f t="shared" si="0"/>
        <v>3.5236064037987781E-3</v>
      </c>
      <c r="AB15" s="205"/>
      <c r="AC15" s="205"/>
      <c r="AD15" s="205"/>
    </row>
    <row r="16" spans="1:34" ht="31.5" customHeight="1">
      <c r="A16" s="290" t="s">
        <v>55</v>
      </c>
      <c r="B16" s="290"/>
      <c r="D16" s="291">
        <v>3000000</v>
      </c>
      <c r="E16" s="291"/>
      <c r="F16" s="55"/>
      <c r="G16" s="202">
        <v>94012679995</v>
      </c>
      <c r="H16" s="203"/>
      <c r="I16" s="202">
        <v>105173640000</v>
      </c>
      <c r="J16" s="203"/>
      <c r="K16" s="202">
        <v>9000000</v>
      </c>
      <c r="L16" s="203"/>
      <c r="M16" s="202">
        <v>311366791808</v>
      </c>
      <c r="N16" s="203"/>
      <c r="O16" s="206">
        <v>-3000000</v>
      </c>
      <c r="P16" s="203"/>
      <c r="Q16" s="202">
        <v>106968483630</v>
      </c>
      <c r="R16" s="203"/>
      <c r="S16" s="202">
        <v>9000000</v>
      </c>
      <c r="T16" s="203"/>
      <c r="U16" s="202">
        <v>33800</v>
      </c>
      <c r="V16" s="203"/>
      <c r="W16" s="202">
        <v>311366791808</v>
      </c>
      <c r="X16" s="203"/>
      <c r="Y16" s="202">
        <v>303834960000</v>
      </c>
      <c r="Z16" s="203"/>
      <c r="AA16" s="204">
        <f t="shared" si="0"/>
        <v>2.9856101346033182E-3</v>
      </c>
      <c r="AB16" s="205"/>
      <c r="AC16" s="205"/>
      <c r="AD16" s="205"/>
    </row>
    <row r="17" spans="1:30" ht="31.5" customHeight="1">
      <c r="A17" s="292" t="s">
        <v>56</v>
      </c>
      <c r="B17" s="292"/>
      <c r="D17" s="291">
        <v>0</v>
      </c>
      <c r="E17" s="291"/>
      <c r="F17" s="55"/>
      <c r="G17" s="207">
        <v>0</v>
      </c>
      <c r="H17" s="203"/>
      <c r="I17" s="207">
        <v>0</v>
      </c>
      <c r="J17" s="203"/>
      <c r="K17" s="202">
        <v>200000</v>
      </c>
      <c r="L17" s="203"/>
      <c r="M17" s="207">
        <v>106905971437</v>
      </c>
      <c r="N17" s="203"/>
      <c r="O17" s="207">
        <v>0</v>
      </c>
      <c r="P17" s="203"/>
      <c r="Q17" s="207">
        <v>0</v>
      </c>
      <c r="R17" s="203"/>
      <c r="S17" s="202">
        <v>200000</v>
      </c>
      <c r="T17" s="203"/>
      <c r="U17" s="202">
        <v>489710</v>
      </c>
      <c r="V17" s="203"/>
      <c r="W17" s="207">
        <v>106905971437</v>
      </c>
      <c r="X17" s="203"/>
      <c r="Y17" s="207">
        <v>97824469600</v>
      </c>
      <c r="Z17" s="203"/>
      <c r="AA17" s="204">
        <f t="shared" si="0"/>
        <v>9.6126439120091441E-4</v>
      </c>
      <c r="AB17" s="205"/>
      <c r="AC17" s="205"/>
      <c r="AD17" s="205"/>
    </row>
    <row r="18" spans="1:30" ht="31.5" customHeight="1" thickBot="1">
      <c r="A18" s="293" t="s">
        <v>23</v>
      </c>
      <c r="B18" s="293"/>
      <c r="D18" s="291"/>
      <c r="E18" s="291"/>
      <c r="F18" s="55"/>
      <c r="G18" s="208">
        <f>SUM(G9:G17)</f>
        <v>3993281595154</v>
      </c>
      <c r="H18" s="203"/>
      <c r="I18" s="208">
        <f>SUM(I9:I17)</f>
        <v>4955992218868.9443</v>
      </c>
      <c r="J18" s="203"/>
      <c r="K18" s="202"/>
      <c r="L18" s="203"/>
      <c r="M18" s="208">
        <f>SUM(M9:M17)</f>
        <v>418272763245</v>
      </c>
      <c r="N18" s="203"/>
      <c r="O18" s="208">
        <f>SUM(O9:O17)</f>
        <v>-3000000</v>
      </c>
      <c r="P18" s="203"/>
      <c r="Q18" s="208">
        <f>SUM(Q9:Q17)</f>
        <v>106968483630</v>
      </c>
      <c r="R18" s="203"/>
      <c r="S18" s="202"/>
      <c r="T18" s="203"/>
      <c r="U18" s="202"/>
      <c r="V18" s="203"/>
      <c r="W18" s="208">
        <f>SUM(W9:W17)</f>
        <v>4317541678404</v>
      </c>
      <c r="X18" s="203"/>
      <c r="Y18" s="208">
        <f>SUM(Y9:Y17)</f>
        <v>5229215292995.8574</v>
      </c>
      <c r="Z18" s="203"/>
      <c r="AA18" s="209">
        <f>SUM(AA9:AA17)</f>
        <v>5.1384469301330858E-2</v>
      </c>
      <c r="AB18" s="205"/>
      <c r="AC18" s="205"/>
      <c r="AD18" s="205"/>
    </row>
    <row r="19" spans="1:30" ht="24.75" thickTop="1"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4"/>
      <c r="AB19" s="205"/>
      <c r="AC19" s="205"/>
      <c r="AD19" s="205"/>
    </row>
    <row r="20" spans="1:30"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</row>
    <row r="21" spans="1:30"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</row>
    <row r="22" spans="1:30"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</row>
    <row r="23" spans="1:30"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</row>
    <row r="24" spans="1:30"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</row>
    <row r="25" spans="1:30"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</row>
    <row r="26" spans="1:30"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</row>
    <row r="27" spans="1:30"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</row>
    <row r="28" spans="1:30"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</row>
    <row r="29" spans="1:30"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</row>
    <row r="30" spans="1:30"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</row>
  </sheetData>
  <mergeCells count="3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29"/>
  <sheetViews>
    <sheetView rightToLeft="1" view="pageBreakPreview" zoomScale="60" zoomScaleNormal="55" workbookViewId="0">
      <selection activeCell="A6" sqref="A6:F6"/>
    </sheetView>
  </sheetViews>
  <sheetFormatPr defaultRowHeight="20.25"/>
  <cols>
    <col min="1" max="1" width="5.140625" style="62" customWidth="1"/>
    <col min="2" max="2" width="41" style="62" customWidth="1"/>
    <col min="3" max="3" width="1.28515625" style="62" customWidth="1"/>
    <col min="4" max="4" width="22.7109375" style="62" bestFit="1" customWidth="1"/>
    <col min="5" max="5" width="1.28515625" style="62" customWidth="1"/>
    <col min="6" max="6" width="18" style="62" bestFit="1" customWidth="1"/>
    <col min="7" max="7" width="1.28515625" style="62" customWidth="1"/>
    <col min="8" max="8" width="16.7109375" style="62" bestFit="1" customWidth="1"/>
    <col min="9" max="9" width="1.28515625" style="62" customWidth="1"/>
    <col min="10" max="10" width="26.42578125" style="62" bestFit="1" customWidth="1"/>
    <col min="11" max="11" width="1.28515625" style="62" customWidth="1"/>
    <col min="12" max="12" width="26.5703125" style="62" bestFit="1" customWidth="1"/>
    <col min="13" max="13" width="1.28515625" style="62" customWidth="1"/>
    <col min="14" max="14" width="13" style="62" customWidth="1"/>
    <col min="15" max="15" width="1.28515625" style="62" customWidth="1"/>
    <col min="16" max="16" width="18.7109375" style="62" bestFit="1" customWidth="1"/>
    <col min="17" max="17" width="1.28515625" style="62" customWidth="1"/>
    <col min="18" max="18" width="14.42578125" style="62" customWidth="1"/>
    <col min="19" max="19" width="1.28515625" style="62" customWidth="1"/>
    <col min="20" max="20" width="27.7109375" style="62" bestFit="1" customWidth="1"/>
    <col min="21" max="21" width="1.28515625" style="62" customWidth="1"/>
    <col min="22" max="22" width="15.5703125" style="62" customWidth="1"/>
    <col min="23" max="23" width="1.28515625" style="62" customWidth="1"/>
    <col min="24" max="24" width="23.7109375" style="62" bestFit="1" customWidth="1"/>
    <col min="25" max="25" width="1.28515625" style="62" customWidth="1"/>
    <col min="26" max="26" width="29.85546875" style="62" bestFit="1" customWidth="1"/>
    <col min="27" max="27" width="1.28515625" style="62" customWidth="1"/>
    <col min="28" max="28" width="28.42578125" style="62" bestFit="1" customWidth="1"/>
    <col min="29" max="29" width="1.28515625" style="62" customWidth="1"/>
    <col min="30" max="30" width="25.85546875" style="62" bestFit="1" customWidth="1"/>
    <col min="31" max="31" width="0.28515625" style="62" customWidth="1"/>
    <col min="32" max="32" width="9.140625" style="62"/>
    <col min="33" max="33" width="33.42578125" style="62" bestFit="1" customWidth="1"/>
    <col min="34" max="16384" width="9.140625" style="62"/>
  </cols>
  <sheetData>
    <row r="1" spans="1:33" ht="31.5" customHeight="1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</row>
    <row r="2" spans="1:33" ht="31.5" customHeight="1">
      <c r="A2" s="280" t="s">
        <v>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</row>
    <row r="3" spans="1:33" ht="31.5" customHeight="1">
      <c r="A3" s="280" t="s">
        <v>2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</row>
    <row r="4" spans="1:33" ht="14.45" customHeight="1"/>
    <row r="5" spans="1:33" ht="27.75" customHeight="1">
      <c r="A5" s="76" t="s">
        <v>57</v>
      </c>
      <c r="B5" s="191" t="s">
        <v>58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</row>
    <row r="6" spans="1:33" ht="61.5" customHeight="1">
      <c r="A6" s="302" t="s">
        <v>59</v>
      </c>
      <c r="B6" s="302"/>
      <c r="C6" s="302"/>
      <c r="D6" s="302"/>
      <c r="E6" s="302"/>
      <c r="F6" s="302"/>
      <c r="G6" s="192"/>
      <c r="H6" s="276" t="s">
        <v>7</v>
      </c>
      <c r="I6" s="276"/>
      <c r="J6" s="276"/>
      <c r="K6" s="276"/>
      <c r="L6" s="276"/>
      <c r="N6" s="276" t="s">
        <v>8</v>
      </c>
      <c r="O6" s="276"/>
      <c r="P6" s="276"/>
      <c r="Q6" s="276"/>
      <c r="R6" s="276"/>
      <c r="S6" s="276"/>
      <c r="T6" s="276"/>
      <c r="V6" s="276" t="s">
        <v>9</v>
      </c>
      <c r="W6" s="276"/>
      <c r="X6" s="276"/>
      <c r="Y6" s="276"/>
      <c r="Z6" s="276"/>
      <c r="AA6" s="276"/>
      <c r="AB6" s="276"/>
      <c r="AC6" s="276"/>
      <c r="AD6" s="276"/>
      <c r="AG6" s="218"/>
    </row>
    <row r="7" spans="1:33" ht="61.5" customHeight="1">
      <c r="A7" s="63"/>
      <c r="B7" s="63"/>
      <c r="C7" s="63"/>
      <c r="D7" s="63"/>
      <c r="E7" s="63"/>
      <c r="F7" s="63"/>
      <c r="G7" s="63"/>
      <c r="H7" s="67"/>
      <c r="I7" s="67"/>
      <c r="J7" s="67"/>
      <c r="K7" s="67"/>
      <c r="L7" s="67"/>
      <c r="M7" s="68"/>
      <c r="N7" s="279" t="s">
        <v>10</v>
      </c>
      <c r="O7" s="279"/>
      <c r="P7" s="279"/>
      <c r="Q7" s="67"/>
      <c r="R7" s="279" t="s">
        <v>11</v>
      </c>
      <c r="S7" s="279"/>
      <c r="T7" s="279"/>
      <c r="U7" s="68"/>
      <c r="V7" s="67"/>
      <c r="W7" s="67"/>
      <c r="X7" s="67"/>
      <c r="Y7" s="67"/>
      <c r="Z7" s="67"/>
      <c r="AA7" s="67"/>
      <c r="AB7" s="67"/>
      <c r="AC7" s="67"/>
      <c r="AD7" s="67"/>
      <c r="AE7" s="68"/>
      <c r="AF7" s="68"/>
      <c r="AG7" s="218"/>
    </row>
    <row r="8" spans="1:33" ht="61.5" customHeight="1">
      <c r="A8" s="276" t="s">
        <v>60</v>
      </c>
      <c r="B8" s="276"/>
      <c r="D8" s="28" t="s">
        <v>61</v>
      </c>
      <c r="F8" s="28" t="s">
        <v>62</v>
      </c>
      <c r="H8" s="28" t="s">
        <v>13</v>
      </c>
      <c r="I8" s="68"/>
      <c r="J8" s="28" t="s">
        <v>14</v>
      </c>
      <c r="K8" s="68"/>
      <c r="L8" s="28" t="s">
        <v>15</v>
      </c>
      <c r="M8" s="68"/>
      <c r="N8" s="30" t="s">
        <v>13</v>
      </c>
      <c r="O8" s="67"/>
      <c r="P8" s="30" t="s">
        <v>14</v>
      </c>
      <c r="Q8" s="68"/>
      <c r="R8" s="30" t="s">
        <v>13</v>
      </c>
      <c r="S8" s="67"/>
      <c r="T8" s="30" t="s">
        <v>16</v>
      </c>
      <c r="U8" s="68"/>
      <c r="V8" s="28" t="s">
        <v>13</v>
      </c>
      <c r="W8" s="68"/>
      <c r="X8" s="28" t="s">
        <v>17</v>
      </c>
      <c r="Y8" s="68"/>
      <c r="Z8" s="28" t="s">
        <v>14</v>
      </c>
      <c r="AA8" s="68"/>
      <c r="AB8" s="28" t="s">
        <v>15</v>
      </c>
      <c r="AC8" s="68"/>
      <c r="AD8" s="28" t="s">
        <v>18</v>
      </c>
      <c r="AE8" s="68"/>
      <c r="AF8" s="68"/>
      <c r="AG8" s="219">
        <f>'واحدهای صندوق'!AD8</f>
        <v>101766455197396</v>
      </c>
    </row>
    <row r="9" spans="1:33" ht="26.25">
      <c r="A9" s="301" t="s">
        <v>63</v>
      </c>
      <c r="B9" s="301"/>
      <c r="D9" s="64" t="s">
        <v>64</v>
      </c>
      <c r="F9" s="64" t="s">
        <v>65</v>
      </c>
      <c r="H9" s="69">
        <v>2191189</v>
      </c>
      <c r="I9" s="68"/>
      <c r="J9" s="69">
        <v>14922802375090</v>
      </c>
      <c r="K9" s="68"/>
      <c r="L9" s="69">
        <v>16842123404680</v>
      </c>
      <c r="M9" s="68"/>
      <c r="N9" s="69">
        <v>0</v>
      </c>
      <c r="O9" s="68"/>
      <c r="P9" s="69">
        <v>0</v>
      </c>
      <c r="Q9" s="68"/>
      <c r="R9" s="69">
        <v>2</v>
      </c>
      <c r="S9" s="68"/>
      <c r="T9" s="69">
        <v>15910631</v>
      </c>
      <c r="U9" s="68"/>
      <c r="V9" s="69">
        <v>2191187</v>
      </c>
      <c r="W9" s="68"/>
      <c r="X9" s="69">
        <v>7960688</v>
      </c>
      <c r="Y9" s="68"/>
      <c r="Z9" s="69">
        <v>14922788754355</v>
      </c>
      <c r="AA9" s="68"/>
      <c r="AB9" s="69">
        <v>17431581791317</v>
      </c>
      <c r="AC9" s="68"/>
      <c r="AD9" s="72">
        <f>AB9/$AG$8</f>
        <v>0.17129005581952353</v>
      </c>
      <c r="AE9" s="68"/>
      <c r="AF9" s="68"/>
      <c r="AG9" s="218"/>
    </row>
    <row r="10" spans="1:33" ht="26.25">
      <c r="A10" s="299" t="s">
        <v>66</v>
      </c>
      <c r="B10" s="299"/>
      <c r="D10" s="65" t="s">
        <v>67</v>
      </c>
      <c r="F10" s="65" t="s">
        <v>68</v>
      </c>
      <c r="H10" s="70">
        <v>1335900</v>
      </c>
      <c r="I10" s="68"/>
      <c r="J10" s="70">
        <v>4999848883800</v>
      </c>
      <c r="K10" s="68"/>
      <c r="L10" s="70">
        <v>5857236415514</v>
      </c>
      <c r="M10" s="68"/>
      <c r="N10" s="70">
        <v>0</v>
      </c>
      <c r="O10" s="68"/>
      <c r="P10" s="70">
        <v>0</v>
      </c>
      <c r="Q10" s="68"/>
      <c r="R10" s="70">
        <v>0</v>
      </c>
      <c r="S10" s="68"/>
      <c r="T10" s="70">
        <v>0</v>
      </c>
      <c r="U10" s="68"/>
      <c r="V10" s="70">
        <v>1335900</v>
      </c>
      <c r="W10" s="68"/>
      <c r="X10" s="70">
        <v>4458816</v>
      </c>
      <c r="Y10" s="68"/>
      <c r="Z10" s="70">
        <v>4999848883800</v>
      </c>
      <c r="AA10" s="68"/>
      <c r="AB10" s="70">
        <v>5952511646315</v>
      </c>
      <c r="AC10" s="68"/>
      <c r="AD10" s="72">
        <f t="shared" ref="AD10:AD20" si="0">AB10/$AG$8</f>
        <v>5.8491883546193453E-2</v>
      </c>
      <c r="AE10" s="68"/>
      <c r="AF10" s="68"/>
      <c r="AG10" s="218"/>
    </row>
    <row r="11" spans="1:33" ht="26.25">
      <c r="A11" s="299" t="s">
        <v>69</v>
      </c>
      <c r="B11" s="299"/>
      <c r="D11" s="65" t="s">
        <v>70</v>
      </c>
      <c r="F11" s="65" t="s">
        <v>30</v>
      </c>
      <c r="H11" s="70">
        <v>9086</v>
      </c>
      <c r="I11" s="68"/>
      <c r="J11" s="70">
        <v>5082255524</v>
      </c>
      <c r="K11" s="68"/>
      <c r="L11" s="70">
        <v>7164865125</v>
      </c>
      <c r="M11" s="68"/>
      <c r="N11" s="70">
        <v>0</v>
      </c>
      <c r="O11" s="68"/>
      <c r="P11" s="70">
        <v>0</v>
      </c>
      <c r="Q11" s="68"/>
      <c r="R11" s="70">
        <v>0</v>
      </c>
      <c r="S11" s="68"/>
      <c r="T11" s="70">
        <v>0</v>
      </c>
      <c r="U11" s="68"/>
      <c r="V11" s="70">
        <v>9086</v>
      </c>
      <c r="W11" s="68"/>
      <c r="X11" s="70">
        <v>819000</v>
      </c>
      <c r="Y11" s="68"/>
      <c r="Z11" s="70">
        <v>5082255524</v>
      </c>
      <c r="AA11" s="68"/>
      <c r="AB11" s="70">
        <v>7437387720</v>
      </c>
      <c r="AC11" s="68"/>
      <c r="AD11" s="72">
        <f t="shared" si="0"/>
        <v>7.3082900505610891E-5</v>
      </c>
      <c r="AE11" s="68"/>
      <c r="AF11" s="68"/>
      <c r="AG11" s="218"/>
    </row>
    <row r="12" spans="1:33" ht="26.25">
      <c r="A12" s="299" t="s">
        <v>71</v>
      </c>
      <c r="B12" s="299"/>
      <c r="D12" s="65" t="s">
        <v>72</v>
      </c>
      <c r="F12" s="65" t="s">
        <v>73</v>
      </c>
      <c r="H12" s="70">
        <v>1500000</v>
      </c>
      <c r="I12" s="68"/>
      <c r="J12" s="70">
        <v>1500000000000</v>
      </c>
      <c r="K12" s="68"/>
      <c r="L12" s="70">
        <v>1499184375000</v>
      </c>
      <c r="M12" s="68"/>
      <c r="N12" s="70">
        <v>0</v>
      </c>
      <c r="O12" s="68"/>
      <c r="P12" s="70">
        <v>0</v>
      </c>
      <c r="Q12" s="68"/>
      <c r="R12" s="70">
        <v>0</v>
      </c>
      <c r="S12" s="68"/>
      <c r="T12" s="70">
        <v>0</v>
      </c>
      <c r="U12" s="68"/>
      <c r="V12" s="70">
        <v>1500000</v>
      </c>
      <c r="W12" s="68"/>
      <c r="X12" s="70">
        <v>1000000</v>
      </c>
      <c r="Y12" s="68"/>
      <c r="Z12" s="70">
        <v>1500000000000</v>
      </c>
      <c r="AA12" s="68"/>
      <c r="AB12" s="70">
        <v>1499184375000</v>
      </c>
      <c r="AC12" s="68"/>
      <c r="AD12" s="72">
        <f t="shared" si="0"/>
        <v>1.4731616347371419E-2</v>
      </c>
      <c r="AE12" s="68"/>
      <c r="AF12" s="68"/>
    </row>
    <row r="13" spans="1:33" ht="26.25">
      <c r="A13" s="299" t="s">
        <v>74</v>
      </c>
      <c r="B13" s="299"/>
      <c r="D13" s="65" t="s">
        <v>75</v>
      </c>
      <c r="F13" s="65" t="s">
        <v>76</v>
      </c>
      <c r="H13" s="70">
        <v>2500000</v>
      </c>
      <c r="I13" s="68"/>
      <c r="J13" s="70">
        <v>2500000000000</v>
      </c>
      <c r="K13" s="68"/>
      <c r="L13" s="70">
        <v>2498640625000</v>
      </c>
      <c r="M13" s="68"/>
      <c r="N13" s="70">
        <v>0</v>
      </c>
      <c r="O13" s="68"/>
      <c r="P13" s="70">
        <v>0</v>
      </c>
      <c r="Q13" s="68"/>
      <c r="R13" s="70">
        <v>0</v>
      </c>
      <c r="S13" s="68"/>
      <c r="T13" s="70">
        <v>0</v>
      </c>
      <c r="U13" s="68"/>
      <c r="V13" s="70">
        <v>2500000</v>
      </c>
      <c r="W13" s="68"/>
      <c r="X13" s="70">
        <v>1000000</v>
      </c>
      <c r="Y13" s="68"/>
      <c r="Z13" s="70">
        <v>2500000000000</v>
      </c>
      <c r="AA13" s="68"/>
      <c r="AB13" s="70">
        <v>2498640625000</v>
      </c>
      <c r="AC13" s="68"/>
      <c r="AD13" s="72">
        <f t="shared" si="0"/>
        <v>2.4552693912285699E-2</v>
      </c>
      <c r="AE13" s="68"/>
      <c r="AF13" s="68"/>
    </row>
    <row r="14" spans="1:33" ht="26.25">
      <c r="A14" s="299" t="s">
        <v>77</v>
      </c>
      <c r="B14" s="299"/>
      <c r="D14" s="65" t="s">
        <v>78</v>
      </c>
      <c r="F14" s="65" t="s">
        <v>79</v>
      </c>
      <c r="H14" s="70">
        <v>750000</v>
      </c>
      <c r="I14" s="68"/>
      <c r="J14" s="213">
        <v>750000000000</v>
      </c>
      <c r="K14" s="214"/>
      <c r="L14" s="213">
        <v>749592187500</v>
      </c>
      <c r="M14" s="214"/>
      <c r="N14" s="213">
        <v>0</v>
      </c>
      <c r="O14" s="214"/>
      <c r="P14" s="213">
        <v>0</v>
      </c>
      <c r="Q14" s="214"/>
      <c r="R14" s="213">
        <v>0</v>
      </c>
      <c r="S14" s="214"/>
      <c r="T14" s="213">
        <v>0</v>
      </c>
      <c r="U14" s="214"/>
      <c r="V14" s="213">
        <v>750000</v>
      </c>
      <c r="W14" s="214"/>
      <c r="X14" s="213">
        <v>1000000</v>
      </c>
      <c r="Y14" s="214"/>
      <c r="Z14" s="213">
        <v>750000000000</v>
      </c>
      <c r="AA14" s="214"/>
      <c r="AB14" s="213">
        <v>749592187500</v>
      </c>
      <c r="AC14" s="68"/>
      <c r="AD14" s="72">
        <f t="shared" si="0"/>
        <v>7.3658081736857096E-3</v>
      </c>
      <c r="AE14" s="68"/>
      <c r="AF14" s="68"/>
    </row>
    <row r="15" spans="1:33" ht="26.25">
      <c r="A15" s="299" t="s">
        <v>80</v>
      </c>
      <c r="B15" s="299"/>
      <c r="D15" s="65" t="s">
        <v>81</v>
      </c>
      <c r="F15" s="65" t="s">
        <v>82</v>
      </c>
      <c r="H15" s="70">
        <v>2474661</v>
      </c>
      <c r="I15" s="68"/>
      <c r="J15" s="213">
        <v>1941289124284</v>
      </c>
      <c r="K15" s="214"/>
      <c r="L15" s="213">
        <v>1976436231863</v>
      </c>
      <c r="M15" s="214"/>
      <c r="N15" s="213">
        <v>0</v>
      </c>
      <c r="O15" s="214"/>
      <c r="P15" s="213">
        <v>0</v>
      </c>
      <c r="Q15" s="214"/>
      <c r="R15" s="213">
        <v>0</v>
      </c>
      <c r="S15" s="214"/>
      <c r="T15" s="213">
        <v>0</v>
      </c>
      <c r="U15" s="214"/>
      <c r="V15" s="213">
        <v>2474661</v>
      </c>
      <c r="W15" s="214"/>
      <c r="X15" s="213">
        <v>838520</v>
      </c>
      <c r="Y15" s="214"/>
      <c r="Z15" s="213">
        <v>1941289124284</v>
      </c>
      <c r="AA15" s="214"/>
      <c r="AB15" s="213">
        <v>2073924431791</v>
      </c>
      <c r="AC15" s="68"/>
      <c r="AD15" s="72">
        <f t="shared" si="0"/>
        <v>2.0379253927713378E-2</v>
      </c>
      <c r="AE15" s="68"/>
      <c r="AF15" s="68"/>
    </row>
    <row r="16" spans="1:33" ht="26.25">
      <c r="A16" s="299" t="s">
        <v>83</v>
      </c>
      <c r="B16" s="299"/>
      <c r="D16" s="65" t="s">
        <v>81</v>
      </c>
      <c r="F16" s="65" t="s">
        <v>84</v>
      </c>
      <c r="H16" s="70">
        <v>624417</v>
      </c>
      <c r="I16" s="68"/>
      <c r="J16" s="213">
        <v>543197775920</v>
      </c>
      <c r="K16" s="214"/>
      <c r="L16" s="213">
        <v>512473698713</v>
      </c>
      <c r="M16" s="214"/>
      <c r="N16" s="213">
        <v>0</v>
      </c>
      <c r="O16" s="214"/>
      <c r="P16" s="213">
        <v>0</v>
      </c>
      <c r="Q16" s="214"/>
      <c r="R16" s="213">
        <v>0</v>
      </c>
      <c r="S16" s="214"/>
      <c r="T16" s="213">
        <v>0</v>
      </c>
      <c r="U16" s="214"/>
      <c r="V16" s="213">
        <v>624417</v>
      </c>
      <c r="W16" s="214"/>
      <c r="X16" s="213">
        <v>783710</v>
      </c>
      <c r="Y16" s="214"/>
      <c r="Z16" s="213">
        <v>543197775920</v>
      </c>
      <c r="AA16" s="214"/>
      <c r="AB16" s="213">
        <v>489095756565</v>
      </c>
      <c r="AC16" s="68"/>
      <c r="AD16" s="72">
        <f t="shared" si="0"/>
        <v>4.806060657377746E-3</v>
      </c>
      <c r="AE16" s="68"/>
      <c r="AF16" s="68"/>
    </row>
    <row r="17" spans="1:32" ht="26.25">
      <c r="A17" s="299" t="s">
        <v>85</v>
      </c>
      <c r="B17" s="299"/>
      <c r="D17" s="65" t="s">
        <v>86</v>
      </c>
      <c r="F17" s="65" t="s">
        <v>87</v>
      </c>
      <c r="H17" s="70">
        <v>1900000</v>
      </c>
      <c r="I17" s="68"/>
      <c r="J17" s="213">
        <v>1492190000000</v>
      </c>
      <c r="K17" s="214"/>
      <c r="L17" s="213">
        <v>1514843855525</v>
      </c>
      <c r="M17" s="214"/>
      <c r="N17" s="213">
        <v>0</v>
      </c>
      <c r="O17" s="214"/>
      <c r="P17" s="213">
        <v>0</v>
      </c>
      <c r="Q17" s="214"/>
      <c r="R17" s="213">
        <v>0</v>
      </c>
      <c r="S17" s="214"/>
      <c r="T17" s="213">
        <v>0</v>
      </c>
      <c r="U17" s="214"/>
      <c r="V17" s="213">
        <v>1900000</v>
      </c>
      <c r="W17" s="214"/>
      <c r="X17" s="213">
        <v>797720</v>
      </c>
      <c r="Y17" s="214"/>
      <c r="Z17" s="213">
        <v>1492190000000</v>
      </c>
      <c r="AA17" s="214"/>
      <c r="AB17" s="213">
        <v>1514843855525</v>
      </c>
      <c r="AC17" s="68"/>
      <c r="AD17" s="72">
        <f t="shared" si="0"/>
        <v>1.4885492990658496E-2</v>
      </c>
      <c r="AE17" s="68"/>
      <c r="AF17" s="68"/>
    </row>
    <row r="18" spans="1:32" ht="26.25">
      <c r="A18" s="299" t="s">
        <v>88</v>
      </c>
      <c r="B18" s="299"/>
      <c r="D18" s="65" t="s">
        <v>89</v>
      </c>
      <c r="F18" s="65" t="s">
        <v>90</v>
      </c>
      <c r="H18" s="70">
        <v>12300000</v>
      </c>
      <c r="I18" s="68"/>
      <c r="J18" s="213">
        <v>9826073986500</v>
      </c>
      <c r="K18" s="214"/>
      <c r="L18" s="213">
        <v>9789778911656</v>
      </c>
      <c r="M18" s="214"/>
      <c r="N18" s="213">
        <v>0</v>
      </c>
      <c r="O18" s="214"/>
      <c r="P18" s="213">
        <v>0</v>
      </c>
      <c r="Q18" s="214"/>
      <c r="R18" s="213">
        <v>0</v>
      </c>
      <c r="S18" s="214"/>
      <c r="T18" s="213">
        <v>0</v>
      </c>
      <c r="U18" s="214"/>
      <c r="V18" s="213">
        <v>12300000</v>
      </c>
      <c r="W18" s="214"/>
      <c r="X18" s="213">
        <v>788250</v>
      </c>
      <c r="Y18" s="214"/>
      <c r="Z18" s="213">
        <v>9826073986500</v>
      </c>
      <c r="AA18" s="214"/>
      <c r="AB18" s="213">
        <v>9690203085468</v>
      </c>
      <c r="AC18" s="68"/>
      <c r="AD18" s="72">
        <f t="shared" si="0"/>
        <v>9.5220012003679896E-2</v>
      </c>
      <c r="AE18" s="68"/>
      <c r="AF18" s="68"/>
    </row>
    <row r="19" spans="1:32" ht="26.25">
      <c r="A19" s="299" t="s">
        <v>91</v>
      </c>
      <c r="B19" s="299"/>
      <c r="D19" s="65" t="s">
        <v>92</v>
      </c>
      <c r="F19" s="65" t="s">
        <v>93</v>
      </c>
      <c r="H19" s="70">
        <v>10691200</v>
      </c>
      <c r="I19" s="68"/>
      <c r="J19" s="213">
        <v>10000013920000</v>
      </c>
      <c r="K19" s="214"/>
      <c r="L19" s="213">
        <v>9347309115501</v>
      </c>
      <c r="M19" s="214"/>
      <c r="N19" s="213">
        <v>0</v>
      </c>
      <c r="O19" s="214"/>
      <c r="P19" s="213">
        <v>0</v>
      </c>
      <c r="Q19" s="214"/>
      <c r="R19" s="213">
        <v>8338000</v>
      </c>
      <c r="S19" s="214"/>
      <c r="T19" s="213">
        <v>6649845352945</v>
      </c>
      <c r="U19" s="214"/>
      <c r="V19" s="213">
        <v>2353200</v>
      </c>
      <c r="W19" s="214"/>
      <c r="X19" s="213">
        <v>797600</v>
      </c>
      <c r="Y19" s="214"/>
      <c r="Z19" s="213">
        <v>2201065620000</v>
      </c>
      <c r="AA19" s="214"/>
      <c r="AB19" s="213">
        <v>1875891748926</v>
      </c>
      <c r="AC19" s="68"/>
      <c r="AD19" s="72">
        <f t="shared" si="0"/>
        <v>1.8433301477263211E-2</v>
      </c>
      <c r="AE19" s="68"/>
      <c r="AF19" s="68"/>
    </row>
    <row r="20" spans="1:32" ht="26.25">
      <c r="A20" s="300" t="s">
        <v>94</v>
      </c>
      <c r="B20" s="300"/>
      <c r="D20" s="65" t="s">
        <v>95</v>
      </c>
      <c r="F20" s="65" t="s">
        <v>96</v>
      </c>
      <c r="H20" s="70">
        <v>2997903</v>
      </c>
      <c r="I20" s="68"/>
      <c r="J20" s="215">
        <v>2997903000000</v>
      </c>
      <c r="K20" s="214"/>
      <c r="L20" s="215">
        <v>3085852460843</v>
      </c>
      <c r="M20" s="214"/>
      <c r="N20" s="213">
        <v>0</v>
      </c>
      <c r="O20" s="214"/>
      <c r="P20" s="215">
        <v>0</v>
      </c>
      <c r="Q20" s="214"/>
      <c r="R20" s="213">
        <v>0</v>
      </c>
      <c r="S20" s="214"/>
      <c r="T20" s="215">
        <v>0</v>
      </c>
      <c r="U20" s="214"/>
      <c r="V20" s="213">
        <v>2997903</v>
      </c>
      <c r="W20" s="214"/>
      <c r="X20" s="213">
        <v>1029897</v>
      </c>
      <c r="Y20" s="214"/>
      <c r="Z20" s="215">
        <v>2997903000000</v>
      </c>
      <c r="AA20" s="214"/>
      <c r="AB20" s="215">
        <v>3085852460843</v>
      </c>
      <c r="AC20" s="68"/>
      <c r="AD20" s="72">
        <f t="shared" si="0"/>
        <v>3.0322884440235086E-2</v>
      </c>
      <c r="AE20" s="68"/>
      <c r="AF20" s="68"/>
    </row>
    <row r="21" spans="1:32" ht="27" thickBot="1">
      <c r="A21" s="275" t="s">
        <v>23</v>
      </c>
      <c r="B21" s="275"/>
      <c r="D21" s="66"/>
      <c r="F21" s="66"/>
      <c r="H21" s="70"/>
      <c r="I21" s="68"/>
      <c r="J21" s="216">
        <f>SUM(J9:J20)</f>
        <v>51478401321118</v>
      </c>
      <c r="K21" s="214"/>
      <c r="L21" s="216">
        <f>SUM(L9:L20)</f>
        <v>53680636146920</v>
      </c>
      <c r="M21" s="214"/>
      <c r="N21" s="213"/>
      <c r="O21" s="214"/>
      <c r="P21" s="216">
        <f>SUM(P9:P20)</f>
        <v>0</v>
      </c>
      <c r="Q21" s="214"/>
      <c r="R21" s="213"/>
      <c r="S21" s="214"/>
      <c r="T21" s="216">
        <f>SUM(T9:T20)</f>
        <v>6649861263576</v>
      </c>
      <c r="U21" s="214"/>
      <c r="V21" s="213"/>
      <c r="W21" s="214"/>
      <c r="X21" s="213"/>
      <c r="Y21" s="214"/>
      <c r="Z21" s="216">
        <f>SUM(Z9:Z20)</f>
        <v>43679439400383</v>
      </c>
      <c r="AA21" s="214"/>
      <c r="AB21" s="216">
        <f>SUM(AB9:AB20)</f>
        <v>46868759351970</v>
      </c>
      <c r="AC21" s="68"/>
      <c r="AD21" s="73">
        <f>SUM(AD9:AD20)</f>
        <v>0.46055214619649321</v>
      </c>
      <c r="AE21" s="68"/>
      <c r="AF21" s="68"/>
    </row>
    <row r="22" spans="1:32" ht="21" thickTop="1">
      <c r="H22" s="68"/>
      <c r="I22" s="68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68"/>
      <c r="AD22" s="68"/>
      <c r="AE22" s="68"/>
      <c r="AF22" s="68"/>
    </row>
    <row r="23" spans="1:32">
      <c r="H23" s="68"/>
      <c r="I23" s="68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68"/>
      <c r="AD23" s="68"/>
      <c r="AE23" s="68"/>
      <c r="AF23" s="68"/>
    </row>
    <row r="24" spans="1:32">
      <c r="J24" s="217"/>
      <c r="K24" s="217"/>
      <c r="L24" s="217"/>
      <c r="M24" s="217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68"/>
      <c r="AD24" s="68"/>
      <c r="AE24" s="68"/>
      <c r="AF24" s="68"/>
    </row>
    <row r="25" spans="1:32"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</row>
    <row r="26" spans="1:32"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</row>
    <row r="27" spans="1:32"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</row>
    <row r="28" spans="1:32"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</row>
    <row r="29" spans="1:32"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</row>
  </sheetData>
  <mergeCells count="23">
    <mergeCell ref="H6:L6"/>
    <mergeCell ref="N6:T6"/>
    <mergeCell ref="V6:AD6"/>
    <mergeCell ref="A6:F6"/>
    <mergeCell ref="A1:AD1"/>
    <mergeCell ref="A2:AD2"/>
    <mergeCell ref="A3:AD3"/>
    <mergeCell ref="N7:P7"/>
    <mergeCell ref="R7:T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9"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21.75" customHeight="1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 ht="14.45" customHeight="1">
      <c r="A4" s="284" t="s">
        <v>97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3" ht="14.45" customHeight="1">
      <c r="A5" s="284" t="s">
        <v>98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6" spans="1:13" ht="14.45" customHeight="1"/>
    <row r="7" spans="1:13" ht="14.45" customHeight="1">
      <c r="C7" s="285" t="s">
        <v>9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</row>
    <row r="8" spans="1:13" ht="14.45" customHeight="1">
      <c r="A8" s="2" t="s">
        <v>99</v>
      </c>
      <c r="C8" s="4" t="s">
        <v>13</v>
      </c>
      <c r="D8" s="3"/>
      <c r="E8" s="4" t="s">
        <v>100</v>
      </c>
      <c r="F8" s="3"/>
      <c r="G8" s="4" t="s">
        <v>101</v>
      </c>
      <c r="H8" s="3"/>
      <c r="I8" s="4" t="s">
        <v>102</v>
      </c>
      <c r="J8" s="3"/>
      <c r="K8" s="4" t="s">
        <v>103</v>
      </c>
      <c r="L8" s="3"/>
      <c r="M8" s="4" t="s">
        <v>104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A2F7-3BEB-4BAB-8D56-17DAF7B42C5B}">
  <sheetPr filterMode="1">
    <pageSetUpPr fitToPage="1"/>
  </sheetPr>
  <dimension ref="A1:L72"/>
  <sheetViews>
    <sheetView rightToLeft="1" topLeftCell="A56" zoomScale="85" zoomScaleNormal="85" workbookViewId="0">
      <selection activeCell="D71" sqref="D71:J7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85546875" bestFit="1" customWidth="1"/>
    <col min="5" max="5" width="1.28515625" customWidth="1"/>
    <col min="6" max="6" width="20" bestFit="1" customWidth="1"/>
    <col min="7" max="7" width="1.28515625" customWidth="1"/>
    <col min="8" max="8" width="20" bestFit="1" customWidth="1"/>
    <col min="9" max="9" width="1.28515625" customWidth="1"/>
    <col min="10" max="10" width="19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21.75" customHeight="1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21.75" customHeight="1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 ht="14.45" customHeight="1"/>
    <row r="5" spans="1:12" ht="14.45" customHeight="1">
      <c r="A5" s="1" t="s">
        <v>105</v>
      </c>
      <c r="B5" s="284" t="s">
        <v>106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1:12" ht="14.45" customHeight="1">
      <c r="D6" s="2" t="s">
        <v>7</v>
      </c>
      <c r="F6" s="285" t="s">
        <v>8</v>
      </c>
      <c r="G6" s="285"/>
      <c r="H6" s="285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85" t="s">
        <v>107</v>
      </c>
      <c r="B8" s="285"/>
      <c r="D8" s="2" t="s">
        <v>108</v>
      </c>
      <c r="F8" s="2" t="s">
        <v>109</v>
      </c>
      <c r="H8" s="2" t="s">
        <v>110</v>
      </c>
      <c r="J8" s="2" t="s">
        <v>108</v>
      </c>
      <c r="L8" s="2" t="s">
        <v>18</v>
      </c>
    </row>
    <row r="9" spans="1:12" ht="21.75" hidden="1" customHeight="1">
      <c r="A9" s="304"/>
      <c r="B9" s="304"/>
      <c r="D9" s="5"/>
      <c r="F9" s="5"/>
      <c r="H9" s="5"/>
      <c r="J9" s="5"/>
      <c r="L9" s="6"/>
    </row>
    <row r="10" spans="1:12" ht="21.75" hidden="1" customHeight="1">
      <c r="A10" s="303"/>
      <c r="B10" s="303"/>
      <c r="D10" s="7"/>
      <c r="F10" s="7"/>
      <c r="H10" s="7"/>
      <c r="J10" s="7"/>
      <c r="L10" s="8"/>
    </row>
    <row r="11" spans="1:12" ht="21.75" hidden="1" customHeight="1">
      <c r="A11" s="303"/>
      <c r="B11" s="303"/>
      <c r="D11" s="7"/>
      <c r="F11" s="7"/>
      <c r="H11" s="7"/>
      <c r="J11" s="7"/>
      <c r="L11" s="8"/>
    </row>
    <row r="12" spans="1:12" ht="21.75" hidden="1" customHeight="1">
      <c r="A12" s="303"/>
      <c r="B12" s="303"/>
      <c r="D12" s="7"/>
      <c r="F12" s="7"/>
      <c r="H12" s="7"/>
      <c r="J12" s="7"/>
      <c r="L12" s="8"/>
    </row>
    <row r="13" spans="1:12" ht="21.75" hidden="1" customHeight="1">
      <c r="A13" s="303"/>
      <c r="B13" s="303"/>
      <c r="D13" s="7"/>
      <c r="F13" s="7"/>
      <c r="H13" s="7"/>
      <c r="J13" s="7"/>
      <c r="L13" s="8"/>
    </row>
    <row r="14" spans="1:12" ht="21.75" hidden="1" customHeight="1">
      <c r="A14" s="303"/>
      <c r="B14" s="303"/>
      <c r="D14" s="7"/>
      <c r="F14" s="7"/>
      <c r="H14" s="7"/>
      <c r="J14" s="7"/>
      <c r="L14" s="8"/>
    </row>
    <row r="15" spans="1:12" ht="21.75" customHeight="1">
      <c r="A15" s="303" t="s">
        <v>120</v>
      </c>
      <c r="B15" s="303"/>
      <c r="D15" s="7">
        <v>18396444</v>
      </c>
      <c r="F15" s="7">
        <v>0</v>
      </c>
      <c r="H15" s="7">
        <v>0</v>
      </c>
      <c r="J15" s="7">
        <v>18396444</v>
      </c>
      <c r="L15" s="8" t="s">
        <v>114</v>
      </c>
    </row>
    <row r="16" spans="1:12" ht="21.75" hidden="1" customHeight="1">
      <c r="A16" s="303"/>
      <c r="B16" s="303"/>
      <c r="D16" s="7"/>
      <c r="F16" s="7"/>
      <c r="H16" s="7"/>
      <c r="J16" s="7"/>
      <c r="L16" s="8"/>
    </row>
    <row r="17" spans="1:12" ht="21.75" customHeight="1">
      <c r="A17" s="303" t="s">
        <v>122</v>
      </c>
      <c r="B17" s="303"/>
      <c r="D17" s="7">
        <v>233630</v>
      </c>
      <c r="F17" s="7">
        <v>0</v>
      </c>
      <c r="H17" s="7">
        <v>0</v>
      </c>
      <c r="J17" s="7">
        <v>233630</v>
      </c>
      <c r="L17" s="8" t="s">
        <v>114</v>
      </c>
    </row>
    <row r="18" spans="1:12" ht="21.75" hidden="1" customHeight="1">
      <c r="A18" s="303"/>
      <c r="B18" s="303"/>
      <c r="D18" s="7"/>
      <c r="F18" s="7"/>
      <c r="H18" s="7"/>
      <c r="J18" s="7"/>
      <c r="L18" s="8"/>
    </row>
    <row r="19" spans="1:12" ht="21.75" hidden="1" customHeight="1">
      <c r="A19" s="303"/>
      <c r="B19" s="303"/>
      <c r="D19" s="7"/>
      <c r="F19" s="7"/>
      <c r="H19" s="7"/>
      <c r="J19" s="7"/>
      <c r="L19" s="8"/>
    </row>
    <row r="20" spans="1:12" ht="21.75" hidden="1" customHeight="1">
      <c r="A20" s="303"/>
      <c r="B20" s="303"/>
      <c r="D20" s="7"/>
      <c r="F20" s="7"/>
      <c r="H20" s="7"/>
      <c r="J20" s="7"/>
      <c r="L20" s="8"/>
    </row>
    <row r="21" spans="1:12" ht="21.75" hidden="1" customHeight="1">
      <c r="A21" s="303"/>
      <c r="B21" s="303"/>
      <c r="D21" s="7"/>
      <c r="F21" s="7"/>
      <c r="H21" s="7"/>
      <c r="J21" s="7"/>
      <c r="L21" s="8"/>
    </row>
    <row r="22" spans="1:12" ht="21.75" hidden="1" customHeight="1">
      <c r="A22" s="303"/>
      <c r="B22" s="303"/>
      <c r="D22" s="7"/>
      <c r="F22" s="7"/>
      <c r="H22" s="7"/>
      <c r="J22" s="7"/>
      <c r="L22" s="8"/>
    </row>
    <row r="23" spans="1:12" ht="21.75" hidden="1" customHeight="1">
      <c r="A23" s="303"/>
      <c r="B23" s="303"/>
      <c r="D23" s="7"/>
      <c r="F23" s="7"/>
      <c r="H23" s="7"/>
      <c r="J23" s="7"/>
      <c r="L23" s="8"/>
    </row>
    <row r="24" spans="1:12" ht="21.75" hidden="1" customHeight="1">
      <c r="A24" s="303"/>
      <c r="B24" s="303"/>
      <c r="D24" s="7"/>
      <c r="F24" s="7"/>
      <c r="H24" s="7"/>
      <c r="J24" s="7"/>
      <c r="L24" s="8"/>
    </row>
    <row r="25" spans="1:12" ht="21.75" customHeight="1">
      <c r="A25" s="303" t="s">
        <v>130</v>
      </c>
      <c r="B25" s="303"/>
      <c r="D25" s="7">
        <v>125000000000</v>
      </c>
      <c r="F25" s="7">
        <v>0</v>
      </c>
      <c r="H25" s="7">
        <v>0</v>
      </c>
      <c r="J25" s="7">
        <v>125000000000</v>
      </c>
      <c r="L25" s="8" t="s">
        <v>131</v>
      </c>
    </row>
    <row r="26" spans="1:12" ht="21.75" customHeight="1">
      <c r="A26" s="303" t="s">
        <v>132</v>
      </c>
      <c r="B26" s="303"/>
      <c r="D26" s="7">
        <v>345000000000</v>
      </c>
      <c r="F26" s="7">
        <v>0</v>
      </c>
      <c r="H26" s="7">
        <v>0</v>
      </c>
      <c r="J26" s="7">
        <v>345000000000</v>
      </c>
      <c r="L26" s="8" t="s">
        <v>133</v>
      </c>
    </row>
    <row r="27" spans="1:12" ht="21.75" customHeight="1">
      <c r="A27" s="303" t="s">
        <v>134</v>
      </c>
      <c r="B27" s="303"/>
      <c r="D27" s="7">
        <v>300000000000</v>
      </c>
      <c r="F27" s="7">
        <v>0</v>
      </c>
      <c r="H27" s="7">
        <v>0</v>
      </c>
      <c r="J27" s="7">
        <v>300000000000</v>
      </c>
      <c r="L27" s="8" t="s">
        <v>135</v>
      </c>
    </row>
    <row r="28" spans="1:12" ht="21.75" customHeight="1">
      <c r="A28" s="303" t="s">
        <v>136</v>
      </c>
      <c r="B28" s="303"/>
      <c r="D28" s="7">
        <v>1124700000000</v>
      </c>
      <c r="F28" s="7">
        <v>0</v>
      </c>
      <c r="H28" s="7">
        <v>0</v>
      </c>
      <c r="J28" s="7">
        <v>1124700000000</v>
      </c>
      <c r="L28" s="8" t="s">
        <v>137</v>
      </c>
    </row>
    <row r="29" spans="1:12" ht="21.75" customHeight="1">
      <c r="A29" s="303" t="s">
        <v>138</v>
      </c>
      <c r="B29" s="303"/>
      <c r="D29" s="7">
        <v>970983000000</v>
      </c>
      <c r="F29" s="7">
        <v>0</v>
      </c>
      <c r="H29" s="7">
        <v>0</v>
      </c>
      <c r="J29" s="7">
        <v>970983000000</v>
      </c>
      <c r="L29" s="8" t="s">
        <v>139</v>
      </c>
    </row>
    <row r="30" spans="1:12" ht="21.75" customHeight="1">
      <c r="A30" s="303" t="s">
        <v>140</v>
      </c>
      <c r="B30" s="303"/>
      <c r="D30" s="7">
        <v>226501000000</v>
      </c>
      <c r="F30" s="7">
        <v>0</v>
      </c>
      <c r="H30" s="7">
        <v>226501000000</v>
      </c>
      <c r="J30" s="7">
        <v>0</v>
      </c>
      <c r="L30" s="8" t="s">
        <v>114</v>
      </c>
    </row>
    <row r="31" spans="1:12" ht="21.75" customHeight="1">
      <c r="A31" s="303" t="s">
        <v>140</v>
      </c>
      <c r="B31" s="303"/>
      <c r="D31" s="7">
        <v>1000000000000</v>
      </c>
      <c r="F31" s="7">
        <v>0</v>
      </c>
      <c r="H31" s="7">
        <v>0</v>
      </c>
      <c r="J31" s="7">
        <v>1000000000000</v>
      </c>
      <c r="L31" s="8" t="s">
        <v>141</v>
      </c>
    </row>
    <row r="32" spans="1:12" ht="21.75" customHeight="1">
      <c r="A32" s="303" t="s">
        <v>142</v>
      </c>
      <c r="B32" s="303"/>
      <c r="D32" s="7">
        <v>388000000000</v>
      </c>
      <c r="F32" s="7">
        <v>0</v>
      </c>
      <c r="H32" s="7">
        <v>0</v>
      </c>
      <c r="J32" s="7">
        <v>388000000000</v>
      </c>
      <c r="L32" s="8" t="s">
        <v>143</v>
      </c>
    </row>
    <row r="33" spans="1:12" ht="21.75" customHeight="1">
      <c r="A33" s="303" t="s">
        <v>142</v>
      </c>
      <c r="B33" s="303"/>
      <c r="D33" s="7">
        <v>1000000000000</v>
      </c>
      <c r="F33" s="7">
        <v>0</v>
      </c>
      <c r="H33" s="7">
        <v>1000000000000</v>
      </c>
      <c r="J33" s="7">
        <v>0</v>
      </c>
      <c r="L33" s="8" t="s">
        <v>114</v>
      </c>
    </row>
    <row r="34" spans="1:12" ht="21.75" customHeight="1">
      <c r="A34" s="303" t="s">
        <v>142</v>
      </c>
      <c r="B34" s="303"/>
      <c r="D34" s="7">
        <v>1000000000000</v>
      </c>
      <c r="F34" s="7">
        <v>0</v>
      </c>
      <c r="H34" s="7">
        <v>0</v>
      </c>
      <c r="J34" s="7">
        <v>1000000000000</v>
      </c>
      <c r="L34" s="8" t="s">
        <v>141</v>
      </c>
    </row>
    <row r="35" spans="1:12" ht="21.75" customHeight="1">
      <c r="A35" s="303" t="s">
        <v>142</v>
      </c>
      <c r="B35" s="303"/>
      <c r="D35" s="7">
        <v>1000000000000</v>
      </c>
      <c r="F35" s="7">
        <v>0</v>
      </c>
      <c r="H35" s="7">
        <v>0</v>
      </c>
      <c r="J35" s="7">
        <v>1000000000000</v>
      </c>
      <c r="L35" s="8" t="s">
        <v>141</v>
      </c>
    </row>
    <row r="36" spans="1:12" ht="21.75" customHeight="1">
      <c r="A36" s="303" t="s">
        <v>140</v>
      </c>
      <c r="B36" s="303"/>
      <c r="D36" s="7">
        <v>548430000000</v>
      </c>
      <c r="F36" s="7">
        <v>0</v>
      </c>
      <c r="H36" s="7">
        <v>0</v>
      </c>
      <c r="J36" s="7">
        <v>548430000000</v>
      </c>
      <c r="L36" s="8" t="s">
        <v>144</v>
      </c>
    </row>
    <row r="37" spans="1:12" ht="21.75" customHeight="1">
      <c r="A37" s="303" t="s">
        <v>140</v>
      </c>
      <c r="B37" s="303"/>
      <c r="D37" s="7">
        <v>3648390000000</v>
      </c>
      <c r="F37" s="7">
        <v>0</v>
      </c>
      <c r="H37" s="7">
        <v>3648390000000</v>
      </c>
      <c r="J37" s="7">
        <v>0</v>
      </c>
      <c r="L37" s="8" t="s">
        <v>114</v>
      </c>
    </row>
    <row r="38" spans="1:12" ht="21.75" customHeight="1">
      <c r="A38" s="303" t="s">
        <v>142</v>
      </c>
      <c r="B38" s="303"/>
      <c r="D38" s="7">
        <v>200000000000</v>
      </c>
      <c r="F38" s="7">
        <v>0</v>
      </c>
      <c r="H38" s="7">
        <v>0</v>
      </c>
      <c r="J38" s="7">
        <v>200000000000</v>
      </c>
      <c r="L38" s="8" t="s">
        <v>145</v>
      </c>
    </row>
    <row r="39" spans="1:12" ht="21.75" customHeight="1">
      <c r="A39" s="303" t="s">
        <v>146</v>
      </c>
      <c r="B39" s="303"/>
      <c r="D39" s="7">
        <v>2250900000000</v>
      </c>
      <c r="F39" s="7">
        <v>0</v>
      </c>
      <c r="H39" s="7">
        <v>0</v>
      </c>
      <c r="J39" s="7">
        <v>2250900000000</v>
      </c>
      <c r="L39" s="8" t="s">
        <v>147</v>
      </c>
    </row>
    <row r="40" spans="1:12" ht="21.75" customHeight="1">
      <c r="A40" s="303" t="s">
        <v>142</v>
      </c>
      <c r="B40" s="303"/>
      <c r="D40" s="7">
        <v>1972600000000</v>
      </c>
      <c r="F40" s="7">
        <v>0</v>
      </c>
      <c r="H40" s="7">
        <v>0</v>
      </c>
      <c r="J40" s="7">
        <v>1972600000000</v>
      </c>
      <c r="L40" s="8" t="s">
        <v>148</v>
      </c>
    </row>
    <row r="41" spans="1:12" ht="21.75" customHeight="1">
      <c r="A41" s="303" t="s">
        <v>142</v>
      </c>
      <c r="B41" s="303"/>
      <c r="D41" s="7">
        <v>842500000000</v>
      </c>
      <c r="F41" s="7">
        <v>0</v>
      </c>
      <c r="H41" s="7">
        <v>0</v>
      </c>
      <c r="J41" s="7">
        <v>842500000000</v>
      </c>
      <c r="L41" s="8" t="s">
        <v>149</v>
      </c>
    </row>
    <row r="42" spans="1:12" ht="21.75" customHeight="1">
      <c r="A42" s="303" t="s">
        <v>142</v>
      </c>
      <c r="B42" s="303"/>
      <c r="D42" s="7">
        <v>218000000000</v>
      </c>
      <c r="F42" s="7">
        <v>0</v>
      </c>
      <c r="H42" s="7">
        <v>0</v>
      </c>
      <c r="J42" s="7">
        <v>218000000000</v>
      </c>
      <c r="L42" s="8" t="s">
        <v>150</v>
      </c>
    </row>
    <row r="43" spans="1:12" ht="21.75" hidden="1" customHeight="1">
      <c r="A43" s="303"/>
      <c r="B43" s="303"/>
      <c r="D43" s="7"/>
      <c r="F43" s="7"/>
      <c r="H43" s="7"/>
      <c r="J43" s="7"/>
      <c r="L43" s="8"/>
    </row>
    <row r="44" spans="1:12" ht="21.75" customHeight="1">
      <c r="A44" s="303" t="s">
        <v>152</v>
      </c>
      <c r="B44" s="303"/>
      <c r="D44" s="7">
        <v>2000000000000</v>
      </c>
      <c r="F44" s="7">
        <v>0</v>
      </c>
      <c r="H44" s="7">
        <v>0</v>
      </c>
      <c r="J44" s="7">
        <v>2000000000000</v>
      </c>
      <c r="L44" s="8" t="s">
        <v>153</v>
      </c>
    </row>
    <row r="45" spans="1:12" ht="21.75" customHeight="1">
      <c r="A45" s="303" t="s">
        <v>142</v>
      </c>
      <c r="B45" s="303"/>
      <c r="D45" s="7">
        <v>307800000000</v>
      </c>
      <c r="F45" s="7">
        <v>0</v>
      </c>
      <c r="H45" s="7">
        <v>0</v>
      </c>
      <c r="J45" s="7">
        <v>307800000000</v>
      </c>
      <c r="L45" s="8" t="s">
        <v>154</v>
      </c>
    </row>
    <row r="46" spans="1:12" ht="21.75" customHeight="1">
      <c r="A46" s="303" t="s">
        <v>142</v>
      </c>
      <c r="B46" s="303"/>
      <c r="D46" s="7">
        <v>300800000000</v>
      </c>
      <c r="F46" s="7">
        <v>0</v>
      </c>
      <c r="H46" s="7">
        <v>0</v>
      </c>
      <c r="J46" s="7">
        <v>300800000000</v>
      </c>
      <c r="L46" s="8" t="s">
        <v>154</v>
      </c>
    </row>
    <row r="47" spans="1:12" ht="21.75" hidden="1" customHeight="1">
      <c r="A47" s="303"/>
      <c r="B47" s="303"/>
      <c r="D47" s="7"/>
      <c r="F47" s="7"/>
      <c r="H47" s="7"/>
      <c r="J47" s="7"/>
      <c r="L47" s="8"/>
    </row>
    <row r="48" spans="1:12" ht="21.75" customHeight="1">
      <c r="A48" s="303" t="s">
        <v>156</v>
      </c>
      <c r="B48" s="303"/>
      <c r="D48" s="7">
        <v>1000000000000</v>
      </c>
      <c r="F48" s="7">
        <v>0</v>
      </c>
      <c r="H48" s="7">
        <v>200000000000</v>
      </c>
      <c r="J48" s="7">
        <v>800000000000</v>
      </c>
      <c r="L48" s="8" t="s">
        <v>157</v>
      </c>
    </row>
    <row r="49" spans="1:12" ht="21.75" customHeight="1">
      <c r="A49" s="303" t="s">
        <v>156</v>
      </c>
      <c r="B49" s="303"/>
      <c r="D49" s="7">
        <v>1000000000000</v>
      </c>
      <c r="F49" s="7">
        <v>0</v>
      </c>
      <c r="H49" s="7">
        <v>0</v>
      </c>
      <c r="J49" s="7">
        <v>1000000000000</v>
      </c>
      <c r="L49" s="8" t="s">
        <v>141</v>
      </c>
    </row>
    <row r="50" spans="1:12" ht="21.75" customHeight="1">
      <c r="A50" s="303" t="s">
        <v>156</v>
      </c>
      <c r="B50" s="303"/>
      <c r="D50" s="7">
        <v>1000000000000</v>
      </c>
      <c r="F50" s="7">
        <v>0</v>
      </c>
      <c r="H50" s="7">
        <v>0</v>
      </c>
      <c r="J50" s="7">
        <v>1000000000000</v>
      </c>
      <c r="L50" s="8" t="s">
        <v>141</v>
      </c>
    </row>
    <row r="51" spans="1:12" ht="21.75" customHeight="1">
      <c r="A51" s="303" t="s">
        <v>156</v>
      </c>
      <c r="B51" s="303"/>
      <c r="D51" s="7">
        <v>1000000000000</v>
      </c>
      <c r="F51" s="7">
        <v>0</v>
      </c>
      <c r="H51" s="7">
        <v>0</v>
      </c>
      <c r="J51" s="7">
        <v>1000000000000</v>
      </c>
      <c r="L51" s="8" t="s">
        <v>141</v>
      </c>
    </row>
    <row r="52" spans="1:12" ht="21.75" customHeight="1">
      <c r="A52" s="303" t="s">
        <v>156</v>
      </c>
      <c r="B52" s="303"/>
      <c r="D52" s="7">
        <v>1034000000000</v>
      </c>
      <c r="F52" s="7">
        <v>0</v>
      </c>
      <c r="H52" s="7">
        <v>0</v>
      </c>
      <c r="J52" s="7">
        <v>1034000000000</v>
      </c>
      <c r="L52" s="8" t="s">
        <v>158</v>
      </c>
    </row>
    <row r="53" spans="1:12" ht="21.75" hidden="1" customHeight="1">
      <c r="A53" s="303"/>
      <c r="B53" s="303"/>
      <c r="D53" s="7"/>
      <c r="F53" s="7"/>
      <c r="H53" s="7"/>
      <c r="J53" s="7"/>
      <c r="L53" s="8"/>
    </row>
    <row r="54" spans="1:12" ht="21.75" hidden="1" customHeight="1">
      <c r="A54" s="303"/>
      <c r="B54" s="303"/>
      <c r="D54" s="7"/>
      <c r="F54" s="7"/>
      <c r="H54" s="7"/>
      <c r="J54" s="7"/>
      <c r="L54" s="8"/>
    </row>
    <row r="55" spans="1:12" ht="21.75" customHeight="1">
      <c r="A55" s="303" t="s">
        <v>152</v>
      </c>
      <c r="B55" s="303"/>
      <c r="D55" s="7">
        <v>500000000000</v>
      </c>
      <c r="F55" s="7">
        <v>0</v>
      </c>
      <c r="H55" s="7">
        <v>0</v>
      </c>
      <c r="J55" s="7">
        <v>500000000000</v>
      </c>
      <c r="L55" s="8" t="s">
        <v>161</v>
      </c>
    </row>
    <row r="56" spans="1:12" ht="21.75" customHeight="1">
      <c r="A56" s="303" t="s">
        <v>152</v>
      </c>
      <c r="B56" s="303"/>
      <c r="D56" s="7">
        <v>9376700000000</v>
      </c>
      <c r="F56" s="7">
        <v>0</v>
      </c>
      <c r="H56" s="7">
        <v>0</v>
      </c>
      <c r="J56" s="7">
        <v>9376700000000</v>
      </c>
      <c r="L56" s="8" t="s">
        <v>162</v>
      </c>
    </row>
    <row r="57" spans="1:12" ht="21.75" customHeight="1">
      <c r="A57" s="303" t="s">
        <v>163</v>
      </c>
      <c r="B57" s="303"/>
      <c r="D57" s="7">
        <v>2000000000000</v>
      </c>
      <c r="F57" s="7">
        <v>0</v>
      </c>
      <c r="H57" s="7">
        <v>0</v>
      </c>
      <c r="J57" s="7">
        <v>2000000000000</v>
      </c>
      <c r="L57" s="8" t="s">
        <v>153</v>
      </c>
    </row>
    <row r="58" spans="1:12" ht="21.75" customHeight="1">
      <c r="A58" s="303" t="s">
        <v>163</v>
      </c>
      <c r="B58" s="303"/>
      <c r="D58" s="7">
        <v>2000000000000</v>
      </c>
      <c r="F58" s="7">
        <v>0</v>
      </c>
      <c r="H58" s="7">
        <v>0</v>
      </c>
      <c r="J58" s="7">
        <v>2000000000000</v>
      </c>
      <c r="L58" s="8" t="s">
        <v>153</v>
      </c>
    </row>
    <row r="59" spans="1:12" ht="21.75" customHeight="1">
      <c r="A59" s="303" t="s">
        <v>163</v>
      </c>
      <c r="B59" s="303"/>
      <c r="D59" s="7">
        <v>2000000000000</v>
      </c>
      <c r="F59" s="7">
        <v>0</v>
      </c>
      <c r="H59" s="7">
        <v>0</v>
      </c>
      <c r="J59" s="7">
        <v>2000000000000</v>
      </c>
      <c r="L59" s="8" t="s">
        <v>153</v>
      </c>
    </row>
    <row r="60" spans="1:12" ht="21.75" customHeight="1">
      <c r="A60" s="303" t="s">
        <v>163</v>
      </c>
      <c r="B60" s="303"/>
      <c r="D60" s="7">
        <v>2000000000000</v>
      </c>
      <c r="F60" s="7">
        <v>0</v>
      </c>
      <c r="H60" s="7">
        <v>0</v>
      </c>
      <c r="J60" s="7">
        <v>2000000000000</v>
      </c>
      <c r="L60" s="8" t="s">
        <v>153</v>
      </c>
    </row>
    <row r="61" spans="1:12" ht="21.75" customHeight="1">
      <c r="A61" s="303" t="s">
        <v>163</v>
      </c>
      <c r="B61" s="303"/>
      <c r="D61" s="7">
        <v>2000000000000</v>
      </c>
      <c r="F61" s="7">
        <v>0</v>
      </c>
      <c r="H61" s="7">
        <v>0</v>
      </c>
      <c r="J61" s="7">
        <v>2000000000000</v>
      </c>
      <c r="L61" s="8" t="s">
        <v>153</v>
      </c>
    </row>
    <row r="62" spans="1:12" ht="21.75" customHeight="1">
      <c r="A62" s="303" t="s">
        <v>132</v>
      </c>
      <c r="B62" s="303"/>
      <c r="D62" s="7">
        <v>70000000000</v>
      </c>
      <c r="F62" s="7">
        <v>0</v>
      </c>
      <c r="H62" s="7">
        <v>0</v>
      </c>
      <c r="J62" s="7">
        <v>70000000000</v>
      </c>
      <c r="L62" s="8" t="s">
        <v>164</v>
      </c>
    </row>
    <row r="63" spans="1:12" ht="21.75" customHeight="1">
      <c r="A63" s="303" t="s">
        <v>156</v>
      </c>
      <c r="B63" s="303"/>
      <c r="D63" s="7">
        <v>1000000000000</v>
      </c>
      <c r="F63" s="7">
        <v>0</v>
      </c>
      <c r="H63" s="7">
        <v>0</v>
      </c>
      <c r="J63" s="7">
        <v>1000000000000</v>
      </c>
      <c r="L63" s="8" t="s">
        <v>141</v>
      </c>
    </row>
    <row r="64" spans="1:12" ht="21.75" customHeight="1">
      <c r="A64" s="303" t="s">
        <v>156</v>
      </c>
      <c r="B64" s="303"/>
      <c r="D64" s="7">
        <v>1000000000000</v>
      </c>
      <c r="F64" s="7">
        <v>0</v>
      </c>
      <c r="H64" s="7">
        <v>0</v>
      </c>
      <c r="J64" s="7">
        <v>1000000000000</v>
      </c>
      <c r="L64" s="8" t="s">
        <v>141</v>
      </c>
    </row>
    <row r="65" spans="1:12" ht="21.75" customHeight="1">
      <c r="A65" s="303" t="s">
        <v>156</v>
      </c>
      <c r="B65" s="303"/>
      <c r="D65" s="7">
        <v>1000000000000</v>
      </c>
      <c r="F65" s="7">
        <v>0</v>
      </c>
      <c r="H65" s="7">
        <v>0</v>
      </c>
      <c r="J65" s="7">
        <v>1000000000000</v>
      </c>
      <c r="L65" s="8" t="s">
        <v>141</v>
      </c>
    </row>
    <row r="66" spans="1:12" ht="21.75" customHeight="1">
      <c r="A66" s="303" t="s">
        <v>156</v>
      </c>
      <c r="B66" s="303"/>
      <c r="D66" s="7">
        <v>1000000000000</v>
      </c>
      <c r="F66" s="7">
        <v>0</v>
      </c>
      <c r="H66" s="7">
        <v>0</v>
      </c>
      <c r="J66" s="7">
        <v>1000000000000</v>
      </c>
      <c r="L66" s="8" t="s">
        <v>141</v>
      </c>
    </row>
    <row r="67" spans="1:12" ht="21.75" customHeight="1">
      <c r="A67" s="303" t="s">
        <v>156</v>
      </c>
      <c r="B67" s="303"/>
      <c r="D67" s="7">
        <v>1000000000000</v>
      </c>
      <c r="F67" s="7">
        <v>0</v>
      </c>
      <c r="H67" s="7">
        <v>0</v>
      </c>
      <c r="J67" s="7">
        <v>1000000000000</v>
      </c>
      <c r="L67" s="8" t="s">
        <v>141</v>
      </c>
    </row>
    <row r="68" spans="1:12" ht="21.75" customHeight="1">
      <c r="A68" s="303" t="s">
        <v>156</v>
      </c>
      <c r="B68" s="303"/>
      <c r="D68" s="7">
        <v>1198603000000</v>
      </c>
      <c r="F68" s="7">
        <v>0</v>
      </c>
      <c r="H68" s="7">
        <v>0</v>
      </c>
      <c r="J68" s="7">
        <v>1198603000000</v>
      </c>
      <c r="L68" s="8" t="s">
        <v>165</v>
      </c>
    </row>
    <row r="69" spans="1:12" ht="21.75" hidden="1" customHeight="1">
      <c r="A69" s="303"/>
      <c r="B69" s="303"/>
      <c r="D69" s="7"/>
      <c r="F69" s="7"/>
      <c r="H69" s="7"/>
      <c r="J69" s="7"/>
      <c r="L69" s="8"/>
    </row>
    <row r="70" spans="1:12" ht="21.75" customHeight="1">
      <c r="A70" s="305" t="s">
        <v>142</v>
      </c>
      <c r="B70" s="305"/>
      <c r="D70" s="10">
        <v>0</v>
      </c>
      <c r="F70" s="10">
        <v>488000000000</v>
      </c>
      <c r="H70" s="10">
        <v>0</v>
      </c>
      <c r="J70" s="10">
        <v>488000000000</v>
      </c>
      <c r="L70" s="11" t="s">
        <v>167</v>
      </c>
    </row>
    <row r="71" spans="1:12" ht="21.75" customHeight="1" thickBot="1">
      <c r="A71" s="306" t="s">
        <v>23</v>
      </c>
      <c r="B71" s="306"/>
      <c r="D71" s="13">
        <f>SUBTOTAL(9,D15:D70)</f>
        <v>50948925630074</v>
      </c>
      <c r="E71" s="13">
        <f t="shared" ref="E71:J71" si="0">SUBTOTAL(9,E15:E70)</f>
        <v>0</v>
      </c>
      <c r="F71" s="13">
        <f t="shared" si="0"/>
        <v>488000000000</v>
      </c>
      <c r="G71" s="13">
        <f t="shared" si="0"/>
        <v>0</v>
      </c>
      <c r="H71" s="13">
        <f t="shared" si="0"/>
        <v>5074891000000</v>
      </c>
      <c r="I71" s="13">
        <f t="shared" si="0"/>
        <v>0</v>
      </c>
      <c r="J71" s="13">
        <f t="shared" si="0"/>
        <v>46362034630074</v>
      </c>
      <c r="L71" s="14"/>
    </row>
    <row r="72" spans="1:12" ht="13.5" thickTop="1"/>
  </sheetData>
  <autoFilter ref="A8:L71" xr:uid="{5ACAA2F7-3BEB-4BAB-8D56-17DAF7B42C5B}">
    <filterColumn colId="0" showButton="0">
      <customFilters>
        <customFilter operator="notEqual" val=" "/>
      </customFilters>
    </filterColumn>
  </autoFilter>
  <mergeCells count="69">
    <mergeCell ref="A69:B69"/>
    <mergeCell ref="A70:B70"/>
    <mergeCell ref="A71:B71"/>
    <mergeCell ref="A63:B63"/>
    <mergeCell ref="A64:B64"/>
    <mergeCell ref="A65:B65"/>
    <mergeCell ref="A66:B66"/>
    <mergeCell ref="A67:B67"/>
    <mergeCell ref="A68:B68"/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F0C8-4B61-408A-8258-79382E9F3C0D}">
  <sheetPr>
    <pageSetUpPr fitToPage="1"/>
  </sheetPr>
  <dimension ref="A1:P35"/>
  <sheetViews>
    <sheetView rightToLeft="1" view="pageBreakPreview" zoomScaleNormal="70" zoomScaleSheetLayoutView="100" workbookViewId="0">
      <selection activeCell="B11" sqref="B11"/>
    </sheetView>
  </sheetViews>
  <sheetFormatPr defaultRowHeight="15"/>
  <cols>
    <col min="1" max="1" width="5.140625" style="107" customWidth="1"/>
    <col min="2" max="2" width="35" style="107" customWidth="1"/>
    <col min="3" max="3" width="1.28515625" style="107" customWidth="1"/>
    <col min="4" max="4" width="23.140625" style="107" customWidth="1"/>
    <col min="5" max="5" width="2.28515625" style="107" customWidth="1"/>
    <col min="6" max="6" width="27.5703125" style="107" customWidth="1"/>
    <col min="7" max="7" width="1.28515625" style="107" customWidth="1"/>
    <col min="8" max="8" width="26.7109375" style="107" customWidth="1"/>
    <col min="9" max="9" width="1.28515625" style="107" customWidth="1"/>
    <col min="10" max="10" width="24.140625" style="107" customWidth="1"/>
    <col min="11" max="11" width="1.28515625" style="107" customWidth="1"/>
    <col min="12" max="12" width="22.42578125" style="107" customWidth="1"/>
    <col min="13" max="13" width="3.42578125" style="107" customWidth="1"/>
    <col min="14" max="14" width="9.140625" style="107"/>
    <col min="15" max="15" width="39.140625" style="107" bestFit="1" customWidth="1"/>
    <col min="16" max="16" width="30.85546875" style="107" customWidth="1"/>
    <col min="17" max="16384" width="9.140625" style="107"/>
  </cols>
  <sheetData>
    <row r="1" spans="1:16" ht="29.1" customHeight="1">
      <c r="A1" s="310" t="s">
        <v>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</row>
    <row r="2" spans="1:16" ht="21.75" customHeight="1">
      <c r="A2" s="310" t="s">
        <v>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6" ht="21.75" customHeight="1">
      <c r="A3" s="310" t="s">
        <v>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</row>
    <row r="4" spans="1:16" ht="14.45" customHeight="1"/>
    <row r="5" spans="1:16" ht="21">
      <c r="A5" s="108" t="s">
        <v>105</v>
      </c>
      <c r="B5" s="311" t="s">
        <v>106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P5" s="109"/>
    </row>
    <row r="6" spans="1:16" ht="32.25" customHeight="1">
      <c r="D6" s="110" t="s">
        <v>7</v>
      </c>
      <c r="E6" s="111"/>
      <c r="F6" s="307" t="s">
        <v>8</v>
      </c>
      <c r="G6" s="307"/>
      <c r="H6" s="307"/>
      <c r="I6" s="111"/>
      <c r="J6" s="307" t="s">
        <v>9</v>
      </c>
      <c r="K6" s="307"/>
      <c r="L6" s="307"/>
      <c r="O6" s="112" t="s">
        <v>310</v>
      </c>
      <c r="P6" s="113"/>
    </row>
    <row r="7" spans="1:16" ht="32.25" customHeight="1">
      <c r="A7" s="307" t="s">
        <v>107</v>
      </c>
      <c r="B7" s="307"/>
      <c r="D7" s="110" t="s">
        <v>108</v>
      </c>
      <c r="E7" s="111"/>
      <c r="F7" s="110" t="s">
        <v>109</v>
      </c>
      <c r="G7" s="111"/>
      <c r="H7" s="110" t="s">
        <v>110</v>
      </c>
      <c r="I7" s="111"/>
      <c r="J7" s="110" t="s">
        <v>108</v>
      </c>
      <c r="K7" s="111"/>
      <c r="L7" s="110" t="s">
        <v>18</v>
      </c>
      <c r="O7" s="112">
        <f>سهام!AE7</f>
        <v>101766455197396</v>
      </c>
      <c r="P7" s="112"/>
    </row>
    <row r="8" spans="1:16" ht="21">
      <c r="A8" s="308" t="s">
        <v>107</v>
      </c>
      <c r="B8" s="308"/>
      <c r="C8" s="114"/>
      <c r="D8" s="115">
        <v>163412059198</v>
      </c>
      <c r="E8" s="111"/>
      <c r="F8" s="115">
        <v>26667844453540</v>
      </c>
      <c r="G8" s="115">
        <v>0</v>
      </c>
      <c r="H8" s="115">
        <v>26668693928472</v>
      </c>
      <c r="I8" s="115">
        <v>0</v>
      </c>
      <c r="J8" s="115">
        <v>162562584266</v>
      </c>
      <c r="K8" s="116"/>
      <c r="L8" s="126">
        <f>J8/$O$7</f>
        <v>1.5974083400141822E-3</v>
      </c>
      <c r="O8" s="109"/>
      <c r="P8" s="109"/>
    </row>
    <row r="9" spans="1:16" ht="21">
      <c r="A9" s="309" t="s">
        <v>330</v>
      </c>
      <c r="B9" s="309"/>
      <c r="C9" s="114"/>
      <c r="D9" s="115">
        <v>50948925630074</v>
      </c>
      <c r="E9" s="111"/>
      <c r="F9" s="115">
        <v>488000000000</v>
      </c>
      <c r="G9" s="115">
        <v>0</v>
      </c>
      <c r="H9" s="115">
        <v>5074891000000</v>
      </c>
      <c r="I9" s="111"/>
      <c r="J9" s="115">
        <v>46362034630074</v>
      </c>
      <c r="K9" s="111"/>
      <c r="L9" s="117">
        <f>J9/$O$7</f>
        <v>0.45557285590959951</v>
      </c>
      <c r="P9" s="109"/>
    </row>
    <row r="10" spans="1:16" ht="21.75" thickBot="1">
      <c r="A10" s="118"/>
      <c r="B10" s="118"/>
      <c r="D10" s="119">
        <f>SUM(D8:D9)</f>
        <v>51112337689272</v>
      </c>
      <c r="E10" s="111"/>
      <c r="F10" s="119">
        <f>SUM(F8:F9)</f>
        <v>27155844453540</v>
      </c>
      <c r="G10" s="115">
        <f>SUM(G8:G9)</f>
        <v>0</v>
      </c>
      <c r="H10" s="119">
        <f>SUM(H8:H9)</f>
        <v>31743584928472</v>
      </c>
      <c r="I10" s="115"/>
      <c r="J10" s="119">
        <f>SUM(J8:J9)</f>
        <v>46524597214340</v>
      </c>
      <c r="K10" s="111"/>
      <c r="L10" s="120">
        <f>SUM(L8:L9)</f>
        <v>0.45717026424961371</v>
      </c>
    </row>
    <row r="11" spans="1:16" ht="20.25" customHeight="1" thickTop="1">
      <c r="A11" s="118"/>
      <c r="B11" s="118"/>
      <c r="D11" s="118"/>
      <c r="E11" s="111"/>
      <c r="F11" s="121"/>
      <c r="G11" s="121"/>
      <c r="H11" s="121"/>
      <c r="I11" s="121"/>
      <c r="J11" s="121"/>
      <c r="K11" s="111"/>
      <c r="L11" s="118"/>
      <c r="P11" s="122"/>
    </row>
    <row r="12" spans="1:16" ht="20.25" customHeight="1">
      <c r="A12" s="118"/>
      <c r="B12" s="118"/>
      <c r="D12" s="115"/>
      <c r="E12" s="115"/>
      <c r="F12" s="115"/>
      <c r="G12" s="115"/>
      <c r="H12" s="115"/>
      <c r="I12" s="115"/>
      <c r="J12" s="115"/>
      <c r="K12" s="111"/>
      <c r="L12" s="118"/>
      <c r="P12" s="122"/>
    </row>
    <row r="13" spans="1:16" ht="18.75" customHeight="1">
      <c r="A13" s="118"/>
      <c r="B13" s="118"/>
      <c r="D13" s="118"/>
      <c r="F13" s="118"/>
      <c r="G13" s="118"/>
      <c r="H13" s="118"/>
      <c r="I13" s="118"/>
      <c r="J13" s="118"/>
      <c r="L13" s="118"/>
    </row>
    <row r="14" spans="1:16" ht="18.75" customHeight="1">
      <c r="A14" s="118"/>
      <c r="B14" s="118"/>
      <c r="D14" s="118"/>
      <c r="F14" s="115"/>
      <c r="G14" s="115"/>
      <c r="H14" s="115"/>
      <c r="I14" s="115"/>
      <c r="J14" s="115"/>
      <c r="L14" s="118"/>
    </row>
    <row r="15" spans="1:16" ht="14.45" customHeight="1">
      <c r="A15" s="118"/>
      <c r="B15" s="118"/>
      <c r="D15" s="115"/>
      <c r="E15" s="115"/>
      <c r="F15" s="115"/>
      <c r="G15" s="115"/>
      <c r="H15" s="115"/>
      <c r="I15" s="115"/>
      <c r="J15" s="115"/>
      <c r="L15" s="118"/>
      <c r="O15" s="115"/>
      <c r="P15" s="122"/>
    </row>
    <row r="16" spans="1:16" ht="20.25" customHeight="1">
      <c r="A16" s="118"/>
      <c r="B16" s="118"/>
      <c r="D16" s="118"/>
      <c r="E16" s="111"/>
      <c r="F16" s="118"/>
      <c r="G16" s="121"/>
      <c r="H16" s="118"/>
      <c r="I16" s="121"/>
      <c r="J16" s="121"/>
      <c r="K16" s="111"/>
      <c r="L16" s="118"/>
      <c r="O16" s="115"/>
      <c r="P16" s="122"/>
    </row>
    <row r="17" spans="1:16" ht="18.75" customHeight="1">
      <c r="A17" s="118"/>
      <c r="B17" s="118"/>
      <c r="D17" s="118"/>
      <c r="F17" s="118"/>
      <c r="G17" s="118"/>
      <c r="H17" s="118"/>
      <c r="I17" s="118"/>
      <c r="J17" s="118"/>
      <c r="L17" s="118"/>
      <c r="O17" s="115"/>
    </row>
    <row r="18" spans="1:16" ht="14.45" customHeight="1">
      <c r="A18" s="118"/>
      <c r="B18" s="118"/>
      <c r="D18" s="118"/>
      <c r="G18" s="123"/>
      <c r="H18" s="123"/>
      <c r="I18" s="123"/>
      <c r="J18" s="123"/>
      <c r="L18" s="118"/>
      <c r="O18" s="115"/>
      <c r="P18" s="122"/>
    </row>
    <row r="19" spans="1:16" ht="14.45" customHeight="1">
      <c r="A19" s="118"/>
      <c r="B19" s="118"/>
      <c r="D19" s="118"/>
      <c r="F19" s="124"/>
      <c r="G19" s="115"/>
      <c r="H19" s="115"/>
      <c r="I19" s="123"/>
      <c r="J19" s="123"/>
      <c r="L19" s="118"/>
      <c r="O19" s="115"/>
    </row>
    <row r="20" spans="1:16" ht="14.45" customHeight="1">
      <c r="A20" s="118"/>
      <c r="B20" s="118"/>
      <c r="D20" s="118"/>
      <c r="F20" s="115"/>
      <c r="G20" s="115"/>
      <c r="H20" s="115"/>
      <c r="I20" s="123"/>
      <c r="J20" s="123"/>
      <c r="L20" s="118"/>
      <c r="O20" s="115"/>
    </row>
    <row r="21" spans="1:16" ht="14.45" customHeight="1">
      <c r="A21" s="118"/>
      <c r="B21" s="118"/>
      <c r="D21" s="118"/>
      <c r="F21" s="115"/>
      <c r="G21" s="115"/>
      <c r="H21" s="115"/>
      <c r="I21" s="123"/>
      <c r="J21" s="123"/>
      <c r="L21" s="118"/>
      <c r="O21" s="115"/>
    </row>
    <row r="22" spans="1:16" ht="14.45" customHeight="1">
      <c r="A22" s="118"/>
      <c r="B22" s="118"/>
      <c r="D22" s="118"/>
      <c r="F22" s="115"/>
      <c r="G22" s="115"/>
      <c r="H22" s="115"/>
      <c r="I22" s="123"/>
      <c r="J22" s="123"/>
      <c r="L22" s="118"/>
      <c r="O22" s="115"/>
    </row>
    <row r="23" spans="1:16" ht="14.45" customHeight="1">
      <c r="A23" s="118"/>
      <c r="B23" s="118"/>
      <c r="D23" s="118"/>
      <c r="F23" s="123"/>
      <c r="G23" s="123"/>
      <c r="H23" s="123"/>
      <c r="I23" s="123"/>
      <c r="J23" s="123"/>
      <c r="L23" s="118"/>
    </row>
    <row r="24" spans="1:16" ht="14.45" customHeight="1">
      <c r="A24" s="118"/>
      <c r="B24" s="118"/>
      <c r="D24" s="118"/>
      <c r="F24" s="118"/>
      <c r="H24" s="118"/>
      <c r="J24" s="123"/>
      <c r="L24" s="118"/>
    </row>
    <row r="25" spans="1:16" ht="14.45" customHeight="1">
      <c r="A25" s="118"/>
      <c r="B25" s="118"/>
      <c r="D25" s="118"/>
      <c r="F25" s="118"/>
      <c r="H25" s="118"/>
      <c r="J25" s="123"/>
      <c r="L25" s="118"/>
    </row>
    <row r="26" spans="1:16" ht="23.25" customHeight="1">
      <c r="A26" s="118"/>
      <c r="B26" s="118"/>
      <c r="F26" s="115"/>
      <c r="G26" s="115"/>
      <c r="H26" s="115"/>
      <c r="I26" s="115"/>
      <c r="J26" s="115"/>
      <c r="L26" s="118"/>
    </row>
    <row r="27" spans="1:16" ht="14.45" customHeight="1">
      <c r="A27" s="118"/>
      <c r="B27" s="118"/>
      <c r="D27" s="125"/>
      <c r="E27" s="125"/>
      <c r="F27" s="125"/>
      <c r="G27" s="125"/>
      <c r="H27" s="125"/>
      <c r="I27" s="115"/>
      <c r="J27" s="115"/>
      <c r="L27" s="118"/>
    </row>
    <row r="28" spans="1:16" ht="14.45" customHeight="1">
      <c r="A28" s="118"/>
      <c r="B28" s="118"/>
      <c r="F28" s="115"/>
      <c r="G28" s="115"/>
      <c r="H28" s="115"/>
      <c r="I28" s="115"/>
      <c r="J28" s="115"/>
      <c r="L28" s="118"/>
    </row>
    <row r="29" spans="1:16" ht="14.45" customHeight="1">
      <c r="A29" s="118"/>
      <c r="B29" s="118"/>
      <c r="D29" s="115"/>
      <c r="E29" s="115"/>
      <c r="F29" s="115"/>
      <c r="G29" s="115"/>
      <c r="H29" s="115"/>
      <c r="L29" s="118"/>
    </row>
    <row r="30" spans="1:16">
      <c r="F30" s="122"/>
      <c r="G30" s="122"/>
      <c r="H30" s="122"/>
      <c r="I30" s="122"/>
      <c r="J30" s="122"/>
    </row>
    <row r="31" spans="1:16" ht="21">
      <c r="D31" s="115"/>
      <c r="E31" s="115"/>
      <c r="F31" s="115"/>
      <c r="G31" s="115"/>
      <c r="H31" s="115"/>
    </row>
    <row r="34" spans="4:10" ht="21">
      <c r="D34" s="115"/>
      <c r="E34" s="115"/>
      <c r="F34" s="115"/>
      <c r="G34" s="115"/>
      <c r="H34" s="115"/>
      <c r="I34" s="115"/>
      <c r="J34" s="115"/>
    </row>
    <row r="35" spans="4:10">
      <c r="D35" s="122"/>
      <c r="E35" s="122"/>
      <c r="F35" s="122"/>
      <c r="G35" s="122"/>
      <c r="H35" s="122"/>
      <c r="I35" s="122"/>
      <c r="J35" s="122"/>
    </row>
  </sheetData>
  <mergeCells count="9">
    <mergeCell ref="A7:B7"/>
    <mergeCell ref="A8:B8"/>
    <mergeCell ref="A9:B9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صورت وضعیت</vt:lpstr>
      <vt:lpstr>0 </vt:lpstr>
      <vt:lpstr>سهام</vt:lpstr>
      <vt:lpstr>اوراق مشتقه</vt:lpstr>
      <vt:lpstr>واحدهای صندوق</vt:lpstr>
      <vt:lpstr>اوراق</vt:lpstr>
      <vt:lpstr>تعدیل قیمت</vt:lpstr>
      <vt:lpstr>سپرده (2)</vt:lpstr>
      <vt:lpstr>سپرده</vt:lpstr>
      <vt:lpstr>سپرده1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.مبالغ تخصیصی اوراق</vt:lpstr>
      <vt:lpstr>درآمد سپرده بانکی</vt:lpstr>
      <vt:lpstr>درآمد سپرده بانکی (2)</vt:lpstr>
      <vt:lpstr>درآمد سپرده بانکی1</vt:lpstr>
      <vt:lpstr>سایر درآمدها</vt:lpstr>
      <vt:lpstr>درآمد سود سهام</vt:lpstr>
      <vt:lpstr>درآمد سود صندوق</vt:lpstr>
      <vt:lpstr>سود اوراق بهادار</vt:lpstr>
      <vt:lpstr>سود سپرده بانکی </vt:lpstr>
      <vt:lpstr>سود سپرده بانکی (2)</vt:lpstr>
      <vt:lpstr>سود سپرده بانکی</vt:lpstr>
      <vt:lpstr>درآمد اعمال اختیار</vt:lpstr>
      <vt:lpstr>درآمد ناشی از فروش</vt:lpstr>
      <vt:lpstr>درآمد ناشی از تغییر قیمت اوراق</vt:lpstr>
      <vt:lpstr>'.مبالغ تخصیصی اوراق'!Print_Area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سپرده بانکی1'!Print_Area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سپرده1!Print_Area</vt:lpstr>
      <vt:lpstr>سهام!Print_Area</vt:lpstr>
      <vt:lpstr>'سود اوراق بهادار'!Print_Area</vt:lpstr>
      <vt:lpstr>'سود سپرده بانکی'!Print_Area</vt:lpstr>
      <vt:lpstr>'سود سپرده بانکی '!Print_Area</vt:lpstr>
      <vt:lpstr>'سود سپرده بانکی (2)'!Print_Area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2026-03-25T05:24:15Z</dcterms:created>
  <dcterms:modified xsi:type="dcterms:W3CDTF">2026-03-30T04:16:51Z</dcterms:modified>
</cp:coreProperties>
</file>