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D20DDA1F-7D94-430B-B528-11546ED032D3}" xr6:coauthVersionLast="47" xr6:coauthVersionMax="47" xr10:uidLastSave="{00000000-0000-0000-0000-000000000000}"/>
  <bookViews>
    <workbookView xWindow="-120" yWindow="-120" windowWidth="29040" windowHeight="15840" firstSheet="19" activeTab="28" xr2:uid="{00000000-000D-0000-FFFF-FFFF00000000}"/>
  </bookViews>
  <sheets>
    <sheet name="0 " sheetId="22" r:id="rId1"/>
    <sheet name="صورت وضعیت" sheetId="1" state="hidden" r:id="rId2"/>
    <sheet name="سهام" sheetId="2" r:id="rId3"/>
    <sheet name="اوراق مشتقه" sheetId="3" r:id="rId4"/>
    <sheet name="واحدهای صندوق" sheetId="4" r:id="rId5"/>
    <sheet name="اوراق" sheetId="5" r:id="rId6"/>
    <sheet name="سپرده" sheetId="23" r:id="rId7"/>
    <sheet name="تعدیل قیمت" sheetId="6" r:id="rId8"/>
    <sheet name="سپرده1 (2)" sheetId="25" state="hidden" r:id="rId9"/>
    <sheet name="سپرده1" sheetId="7" state="hidden" r:id="rId10"/>
    <sheet name="درآمد" sheetId="8" r:id="rId11"/>
    <sheet name="درآمد سرمایه گذاری در سهام" sheetId="9" r:id="rId12"/>
    <sheet name="مبالغ تخصیصی اوراق (2)" sheetId="27" state="hidden" r:id="rId13"/>
    <sheet name="مبالغ تخصیصی اوراق1" sheetId="12" state="hidden" r:id="rId14"/>
    <sheet name="درآمد سپرده بانکی (3)" sheetId="28" state="hidden" r:id="rId15"/>
    <sheet name="درآمد سپرده بانکی1" sheetId="13" state="hidden" r:id="rId16"/>
    <sheet name="درآمد سرمایه گذاری در صندوق" sheetId="10" r:id="rId17"/>
    <sheet name="درآمد سرمایه گذاری در اوراق به" sheetId="11" r:id="rId18"/>
    <sheet name=".مبالغ تخصیصی اوراق" sheetId="29" r:id="rId19"/>
    <sheet name="درآمد سپرده بانکی" sheetId="26" r:id="rId20"/>
    <sheet name="سایر درآمدها" sheetId="14" r:id="rId21"/>
    <sheet name="درآمد سود سهام" sheetId="15" r:id="rId22"/>
    <sheet name="درآمد سود صندوق" sheetId="16" state="hidden" r:id="rId23"/>
    <sheet name="سود اوراق بهادار" sheetId="17" r:id="rId24"/>
    <sheet name="سود سپرده بانکی " sheetId="30" r:id="rId25"/>
    <sheet name="سود سپرده بانکی1 (2)" sheetId="31" state="hidden" r:id="rId26"/>
    <sheet name="سود سپرده بانکی1" sheetId="18" state="hidden" r:id="rId27"/>
    <sheet name="درآمد ناشی از فروش" sheetId="19" r:id="rId28"/>
    <sheet name="درآمد ناشی از تغییر قیمت اوراق" sheetId="21" r:id="rId29"/>
    <sheet name="درآمد اعمال اختیار" sheetId="20" state="hidden" r:id="rId30"/>
  </sheets>
  <definedNames>
    <definedName name="_xlnm._FilterDatabase" localSheetId="14" hidden="1">'درآمد سپرده بانکی (3)'!$A$7:$J$216</definedName>
    <definedName name="_xlnm._FilterDatabase" localSheetId="27" hidden="1">'درآمد ناشی از فروش'!$A$7:$Z$7</definedName>
    <definedName name="_xlnm._FilterDatabase" localSheetId="9" hidden="1">سپرده1!$A$8:$L$107</definedName>
    <definedName name="_xlnm._FilterDatabase" localSheetId="8" hidden="1">'سپرده1 (2)'!$A$8:$L$106</definedName>
    <definedName name="_xlnm._FilterDatabase" localSheetId="25" hidden="1">'سود سپرده بانکی1 (2)'!$A$7:$M$11</definedName>
    <definedName name="_xlnm.Print_Area" localSheetId="18">'.مبالغ تخصیصی اوراق'!$A$1:$O$15</definedName>
    <definedName name="_xlnm.Print_Area" localSheetId="0">'0 '!$A$1:$E$22</definedName>
    <definedName name="_xlnm.Print_Area" localSheetId="5">اوراق!$A$1:$AD$24</definedName>
    <definedName name="_xlnm.Print_Area" localSheetId="3">'اوراق مشتقه'!$A$1:$AO$14</definedName>
    <definedName name="_xlnm.Print_Area" localSheetId="7">'تعدیل قیمت'!$A$1:$M$12</definedName>
    <definedName name="_xlnm.Print_Area" localSheetId="10">درآمد!$A$1:$K$13</definedName>
    <definedName name="_xlnm.Print_Area" localSheetId="29">'درآمد اعمال اختیار'!$A$1:$Z$10</definedName>
    <definedName name="_xlnm.Print_Area" localSheetId="19">'درآمد سپرده بانکی'!$A$1:$K$10</definedName>
    <definedName name="_xlnm.Print_Area" localSheetId="14">'درآمد سپرده بانکی (3)'!$A$1:$K$216</definedName>
    <definedName name="_xlnm.Print_Area" localSheetId="15">'درآمد سپرده بانکی1'!$A$1:$K$230</definedName>
    <definedName name="_xlnm.Print_Area" localSheetId="17">'درآمد سرمایه گذاری در اوراق به'!$A$1:$R$27</definedName>
    <definedName name="_xlnm.Print_Area" localSheetId="11">'درآمد سرمایه گذاری در سهام'!$A$1:$X$28</definedName>
    <definedName name="_xlnm.Print_Area" localSheetId="16">'درآمد سرمایه گذاری در صندوق'!$A$1:$W$31</definedName>
    <definedName name="_xlnm.Print_Area" localSheetId="21">'درآمد سود سهام'!$A$1:$T$12</definedName>
    <definedName name="_xlnm.Print_Area" localSheetId="22">'درآمد سود صندوق'!$A$1:$L$7</definedName>
    <definedName name="_xlnm.Print_Area" localSheetId="28">'درآمد ناشی از تغییر قیمت اوراق'!$A$1:$Q$34</definedName>
    <definedName name="_xlnm.Print_Area" localSheetId="27">'درآمد ناشی از فروش'!$A$1:$Q$53</definedName>
    <definedName name="_xlnm.Print_Area" localSheetId="20">'سایر درآمدها'!$A$1:$G$11</definedName>
    <definedName name="_xlnm.Print_Area" localSheetId="6">سپرده!$A$1:$L$10</definedName>
    <definedName name="_xlnm.Print_Area" localSheetId="9">سپرده1!$A$1:$M$107</definedName>
    <definedName name="_xlnm.Print_Area" localSheetId="8">'سپرده1 (2)'!$A$1:$M$106</definedName>
    <definedName name="_xlnm.Print_Area" localSheetId="2">سهام!$A$1:$AC$15</definedName>
    <definedName name="_xlnm.Print_Area" localSheetId="23">'سود اوراق بهادار'!$A$1:$P$22</definedName>
    <definedName name="_xlnm.Print_Area" localSheetId="24">'سود سپرده بانکی '!$A$1:$N$18</definedName>
    <definedName name="_xlnm.Print_Area" localSheetId="26">'سود سپرده بانکی1'!$A$1:$N$230</definedName>
    <definedName name="_xlnm.Print_Area" localSheetId="25">'سود سپرده بانکی1 (2)'!$A$1:$N$11</definedName>
    <definedName name="_xlnm.Print_Area" localSheetId="1">'صورت وضعیت'!$A$1:$C$6</definedName>
    <definedName name="_xlnm.Print_Area" localSheetId="12">'مبالغ تخصیصی اوراق (2)'!$A$1:$R$22</definedName>
    <definedName name="_xlnm.Print_Area" localSheetId="13">'مبالغ تخصیصی اوراق1'!$A$1:$R$22</definedName>
    <definedName name="_xlnm.Print_Area" localSheetId="4">'واحدهای صندوق'!$A$1:$AA$18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4" i="21" l="1"/>
  <c r="O34" i="21"/>
  <c r="M34" i="21"/>
  <c r="I34" i="21"/>
  <c r="G34" i="21"/>
  <c r="E34" i="21"/>
  <c r="M53" i="19"/>
  <c r="Q53" i="19"/>
  <c r="O53" i="19"/>
  <c r="I53" i="19"/>
  <c r="G53" i="19"/>
  <c r="E53" i="19"/>
  <c r="O22" i="17"/>
  <c r="K22" i="17"/>
  <c r="I22" i="17"/>
  <c r="E22" i="17"/>
  <c r="I20" i="17"/>
  <c r="I9" i="17"/>
  <c r="S12" i="15"/>
  <c r="O12" i="15"/>
  <c r="D11" i="14"/>
  <c r="F11" i="14"/>
  <c r="F8" i="26"/>
  <c r="J8" i="26"/>
  <c r="J10" i="26"/>
  <c r="H10" i="26"/>
  <c r="F10" i="26"/>
  <c r="D10" i="26"/>
  <c r="P27" i="11"/>
  <c r="R27" i="11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W9" i="9"/>
  <c r="W28" i="9"/>
  <c r="U28" i="9"/>
  <c r="S28" i="9"/>
  <c r="Q28" i="9"/>
  <c r="L28" i="9"/>
  <c r="J28" i="9"/>
  <c r="H28" i="9"/>
  <c r="F28" i="9"/>
  <c r="M9" i="8"/>
  <c r="M10" i="8"/>
  <c r="L10" i="23"/>
  <c r="J10" i="23"/>
  <c r="H10" i="23"/>
  <c r="F10" i="23"/>
  <c r="D10" i="23"/>
  <c r="AD24" i="5"/>
  <c r="AB24" i="5"/>
  <c r="Z24" i="5"/>
  <c r="T24" i="5"/>
  <c r="R24" i="5"/>
  <c r="P24" i="5"/>
  <c r="N24" i="5"/>
  <c r="L24" i="5"/>
  <c r="J24" i="5"/>
  <c r="AA18" i="4"/>
  <c r="Y18" i="4"/>
  <c r="W18" i="4"/>
  <c r="Q18" i="4"/>
  <c r="O18" i="4"/>
  <c r="M18" i="4"/>
  <c r="K18" i="4"/>
  <c r="I18" i="4"/>
  <c r="G18" i="4"/>
  <c r="AB15" i="2"/>
  <c r="H15" i="2"/>
  <c r="AB14" i="2"/>
  <c r="AB13" i="2"/>
  <c r="AB12" i="2"/>
  <c r="AB11" i="2"/>
  <c r="Z15" i="2"/>
  <c r="X15" i="2"/>
  <c r="R15" i="2"/>
  <c r="P15" i="2"/>
  <c r="N15" i="2"/>
  <c r="L15" i="2"/>
  <c r="J15" i="2"/>
  <c r="K12" i="6"/>
  <c r="Q24" i="19" l="1"/>
  <c r="Q23" i="19" l="1"/>
  <c r="I23" i="19"/>
  <c r="Q9" i="21" l="1"/>
  <c r="Q33" i="21"/>
  <c r="K18" i="30"/>
  <c r="M17" i="30"/>
  <c r="M16" i="30"/>
  <c r="M15" i="30"/>
  <c r="M14" i="30"/>
  <c r="M13" i="30"/>
  <c r="M12" i="30"/>
  <c r="M11" i="30"/>
  <c r="M10" i="30"/>
  <c r="M9" i="30"/>
  <c r="M8" i="30"/>
  <c r="G10" i="30"/>
  <c r="G11" i="30"/>
  <c r="G12" i="30"/>
  <c r="G13" i="30"/>
  <c r="G14" i="30"/>
  <c r="G15" i="30"/>
  <c r="G16" i="30"/>
  <c r="G17" i="30"/>
  <c r="G9" i="30"/>
  <c r="G8" i="30"/>
  <c r="I18" i="30" l="1"/>
  <c r="M18" i="30"/>
  <c r="G18" i="30"/>
  <c r="E18" i="30"/>
  <c r="C18" i="30"/>
  <c r="L18" i="30"/>
  <c r="J18" i="30"/>
  <c r="H18" i="30"/>
  <c r="F18" i="30"/>
  <c r="D18" i="30"/>
  <c r="M22" i="17"/>
  <c r="G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I18" i="17"/>
  <c r="I19" i="17"/>
  <c r="I21" i="17"/>
  <c r="I17" i="17"/>
  <c r="I16" i="17"/>
  <c r="I15" i="17"/>
  <c r="I14" i="17"/>
  <c r="I13" i="17"/>
  <c r="I12" i="17"/>
  <c r="I11" i="17"/>
  <c r="I10" i="17"/>
  <c r="Q12" i="15" l="1"/>
  <c r="S9" i="15"/>
  <c r="S10" i="15"/>
  <c r="S11" i="15"/>
  <c r="S8" i="15"/>
  <c r="J10" i="8" l="1"/>
  <c r="J9" i="8"/>
  <c r="F12" i="8"/>
  <c r="M12" i="8" s="1"/>
  <c r="J12" i="8" s="1"/>
  <c r="F11" i="8"/>
  <c r="M11" i="8" s="1"/>
  <c r="J11" i="8" s="1"/>
  <c r="O14" i="29"/>
  <c r="J9" i="26"/>
  <c r="F9" i="26"/>
  <c r="N22" i="26"/>
  <c r="Q22" i="26" s="1"/>
  <c r="Q23" i="26" s="1"/>
  <c r="N20" i="26"/>
  <c r="N16" i="26"/>
  <c r="Q16" i="26" s="1"/>
  <c r="Q17" i="26" s="1"/>
  <c r="N14" i="26"/>
  <c r="E217" i="28"/>
  <c r="F217" i="28"/>
  <c r="G217" i="28"/>
  <c r="H217" i="28"/>
  <c r="D217" i="28"/>
  <c r="S20" i="26" l="1"/>
  <c r="N23" i="26"/>
  <c r="N17" i="26"/>
  <c r="F10" i="8" l="1"/>
  <c r="F9" i="8"/>
  <c r="N27" i="11"/>
  <c r="L27" i="11"/>
  <c r="J27" i="11"/>
  <c r="H27" i="11"/>
  <c r="F27" i="11"/>
  <c r="D27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10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W31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9" i="10"/>
  <c r="U31" i="10"/>
  <c r="U22" i="10"/>
  <c r="U23" i="10"/>
  <c r="U24" i="10"/>
  <c r="U25" i="10"/>
  <c r="U26" i="10"/>
  <c r="U27" i="10"/>
  <c r="U28" i="10"/>
  <c r="U29" i="10"/>
  <c r="U30" i="10"/>
  <c r="U19" i="10"/>
  <c r="U20" i="10"/>
  <c r="U21" i="10"/>
  <c r="U16" i="10"/>
  <c r="U17" i="10"/>
  <c r="U18" i="10"/>
  <c r="U14" i="10"/>
  <c r="U15" i="10"/>
  <c r="U13" i="10"/>
  <c r="U12" i="10"/>
  <c r="U11" i="10"/>
  <c r="U10" i="10"/>
  <c r="U9" i="10"/>
  <c r="S31" i="10"/>
  <c r="Q31" i="10"/>
  <c r="J9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H31" i="10"/>
  <c r="F31" i="10"/>
  <c r="D31" i="10"/>
  <c r="F46" i="10"/>
  <c r="V42" i="10"/>
  <c r="V44" i="10" s="1"/>
  <c r="AA27" i="9"/>
  <c r="AA26" i="9"/>
  <c r="AA25" i="9"/>
  <c r="AA21" i="9"/>
  <c r="AA19" i="9"/>
  <c r="AA20" i="9"/>
  <c r="AA22" i="9"/>
  <c r="AA23" i="9"/>
  <c r="AA24" i="9"/>
  <c r="AA18" i="9"/>
  <c r="N28" i="9"/>
  <c r="AA17" i="9"/>
  <c r="AA16" i="9"/>
  <c r="AA15" i="9"/>
  <c r="AA14" i="9"/>
  <c r="AA13" i="9"/>
  <c r="AA12" i="9"/>
  <c r="AA11" i="9"/>
  <c r="AA10" i="9"/>
  <c r="AA9" i="9"/>
  <c r="J27" i="9"/>
  <c r="J19" i="9"/>
  <c r="J9" i="9"/>
  <c r="D28" i="9"/>
  <c r="N12" i="8"/>
  <c r="N9" i="8"/>
  <c r="N10" i="8"/>
  <c r="N11" i="8"/>
  <c r="L8" i="23"/>
  <c r="H106" i="25"/>
  <c r="H108" i="25" s="1"/>
  <c r="F106" i="25"/>
  <c r="F108" i="25" s="1"/>
  <c r="G106" i="25"/>
  <c r="AA28" i="9" l="1"/>
  <c r="W14" i="9" s="1"/>
  <c r="J31" i="10"/>
  <c r="J9" i="23"/>
  <c r="J8" i="23"/>
  <c r="I10" i="23"/>
  <c r="G10" i="23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A17" i="4"/>
  <c r="AA16" i="4"/>
  <c r="AA15" i="4"/>
  <c r="AA14" i="4"/>
  <c r="AA13" i="4"/>
  <c r="AA12" i="4"/>
  <c r="AA11" i="4"/>
  <c r="AA10" i="4"/>
  <c r="W16" i="9" l="1"/>
  <c r="W18" i="9"/>
  <c r="W21" i="9"/>
  <c r="W22" i="9"/>
  <c r="W19" i="9"/>
  <c r="W11" i="9"/>
  <c r="W17" i="9"/>
  <c r="W26" i="9"/>
  <c r="W10" i="9"/>
  <c r="W13" i="9"/>
  <c r="W24" i="9"/>
  <c r="W20" i="9"/>
  <c r="W25" i="9"/>
  <c r="W23" i="9"/>
  <c r="W27" i="9"/>
  <c r="W12" i="9"/>
  <c r="W15" i="9"/>
  <c r="L9" i="23"/>
  <c r="L31" i="10" l="1"/>
  <c r="AD9" i="4" l="1"/>
  <c r="AF9" i="5" s="1"/>
  <c r="AD8" i="4"/>
  <c r="AF8" i="5" s="1"/>
  <c r="Q11" i="19" l="1"/>
  <c r="Q9" i="19"/>
  <c r="J10" i="9"/>
  <c r="J11" i="9"/>
  <c r="J12" i="9"/>
  <c r="J13" i="9"/>
  <c r="J14" i="9"/>
  <c r="J15" i="9"/>
  <c r="J16" i="9"/>
  <c r="J17" i="9"/>
  <c r="J18" i="9"/>
  <c r="J20" i="9"/>
  <c r="J21" i="9"/>
  <c r="J22" i="9"/>
  <c r="J23" i="9"/>
  <c r="J24" i="9"/>
  <c r="J25" i="9"/>
  <c r="J26" i="9"/>
  <c r="Q29" i="19"/>
  <c r="Q35" i="19"/>
  <c r="Q36" i="19"/>
  <c r="Q37" i="19"/>
  <c r="Q27" i="19"/>
  <c r="Q28" i="19"/>
  <c r="Q10" i="19"/>
  <c r="Q25" i="19"/>
  <c r="Q38" i="19"/>
  <c r="Q26" i="19"/>
  <c r="Q39" i="19"/>
  <c r="Q40" i="19"/>
  <c r="Q41" i="19"/>
  <c r="Q12" i="19"/>
  <c r="Q13" i="19"/>
  <c r="Q30" i="19"/>
  <c r="Q42" i="19"/>
  <c r="Q14" i="19"/>
  <c r="Q15" i="19"/>
  <c r="Q16" i="19"/>
  <c r="Q43" i="19"/>
  <c r="Q17" i="19"/>
  <c r="Q18" i="19"/>
  <c r="Q19" i="19"/>
  <c r="Q44" i="19"/>
  <c r="Q20" i="19"/>
  <c r="Q21" i="19"/>
  <c r="Q22" i="19"/>
  <c r="Q45" i="19"/>
  <c r="Q46" i="19"/>
  <c r="Q47" i="19"/>
  <c r="Q48" i="19"/>
  <c r="Q49" i="19"/>
  <c r="Q50" i="19"/>
  <c r="Q51" i="19"/>
  <c r="Q52" i="19"/>
  <c r="Q34" i="19"/>
  <c r="Q33" i="19"/>
  <c r="Q32" i="19"/>
  <c r="Q31" i="19"/>
  <c r="Q8" i="19"/>
  <c r="I32" i="19"/>
  <c r="I33" i="19"/>
  <c r="I34" i="19"/>
  <c r="I29" i="19"/>
  <c r="I35" i="19"/>
  <c r="I36" i="19"/>
  <c r="I9" i="19"/>
  <c r="I37" i="19"/>
  <c r="I27" i="19"/>
  <c r="I28" i="19"/>
  <c r="I10" i="19"/>
  <c r="I25" i="19"/>
  <c r="I38" i="19"/>
  <c r="I26" i="19"/>
  <c r="I39" i="19"/>
  <c r="I40" i="19"/>
  <c r="I41" i="19"/>
  <c r="I11" i="19"/>
  <c r="I12" i="19"/>
  <c r="I13" i="19"/>
  <c r="I30" i="19"/>
  <c r="I42" i="19"/>
  <c r="I14" i="19"/>
  <c r="I15" i="19"/>
  <c r="I24" i="19"/>
  <c r="I16" i="19"/>
  <c r="I43" i="19"/>
  <c r="I17" i="19"/>
  <c r="I18" i="19"/>
  <c r="I19" i="19"/>
  <c r="I44" i="19"/>
  <c r="I20" i="19"/>
  <c r="I21" i="19"/>
  <c r="I22" i="19"/>
  <c r="I45" i="19"/>
  <c r="I46" i="19"/>
  <c r="I47" i="19"/>
  <c r="I48" i="19"/>
  <c r="I49" i="19"/>
  <c r="I50" i="19"/>
  <c r="I51" i="19"/>
  <c r="I52" i="19"/>
  <c r="I31" i="19"/>
  <c r="I8" i="19"/>
  <c r="Q31" i="21"/>
  <c r="Q32" i="21"/>
  <c r="N31" i="10"/>
  <c r="I33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O33" i="21"/>
  <c r="M33" i="21"/>
  <c r="K33" i="21"/>
  <c r="A23" i="5"/>
  <c r="I32" i="21"/>
  <c r="I31" i="21"/>
  <c r="I30" i="21"/>
  <c r="I29" i="21"/>
  <c r="I28" i="21"/>
  <c r="I27" i="21"/>
  <c r="I26" i="21"/>
  <c r="I25" i="21"/>
  <c r="I24" i="21"/>
  <c r="I23" i="21"/>
  <c r="I22" i="21"/>
  <c r="I18" i="21"/>
  <c r="I15" i="21"/>
  <c r="I19" i="21"/>
  <c r="I17" i="21"/>
  <c r="I12" i="21"/>
  <c r="I20" i="21"/>
  <c r="I14" i="21"/>
  <c r="I13" i="21"/>
  <c r="I11" i="21"/>
  <c r="I16" i="21"/>
  <c r="I10" i="21"/>
  <c r="I9" i="21"/>
  <c r="F8" i="8" l="1"/>
  <c r="M8" i="8" l="1"/>
  <c r="F13" i="8"/>
  <c r="N8" i="8"/>
  <c r="N13" i="8" s="1"/>
  <c r="J8" i="8" l="1"/>
  <c r="J13" i="8" s="1"/>
  <c r="M13" i="8"/>
  <c r="H8" i="8" s="1"/>
  <c r="H11" i="8" l="1"/>
  <c r="H12" i="8"/>
  <c r="H9" i="8"/>
  <c r="H10" i="8"/>
  <c r="H13" i="8" s="1"/>
</calcChain>
</file>

<file path=xl/sharedStrings.xml><?xml version="1.0" encoding="utf-8"?>
<sst xmlns="http://schemas.openxmlformats.org/spreadsheetml/2006/main" count="1811" uniqueCount="368">
  <si>
    <t>صندوق قابل معامله با درآمد ثابت ماهور</t>
  </si>
  <si>
    <t>صورت وضعیت پرتفوی</t>
  </si>
  <si>
    <t>برای ماه منتهی به 1404/11/30</t>
  </si>
  <si>
    <t>-1</t>
  </si>
  <si>
    <t>سرمایه گذاری ها</t>
  </si>
  <si>
    <t>-1-1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</si>
  <si>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</si>
  <si>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</si>
  <si>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</si>
  <si>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</si>
  <si>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</si>
  <si>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</si>
  <si>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</si>
  <si>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</si>
  <si>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</si>
  <si>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</si>
  <si>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</si>
  <si>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</si>
  <si>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شرکت کیسون</t>
  </si>
  <si>
    <t>فولاد هرمزگان جنوب</t>
  </si>
  <si>
    <t>گروه توسعه مالی مهرآیندگان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</si>
  <si>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</si>
  <si>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</si>
  <si>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</si>
  <si>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</si>
  <si>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</si>
  <si>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</si>
  <si>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</si>
  <si>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</si>
  <si>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اختیارف.ت.هرمز-2193-050818</t>
  </si>
  <si>
    <t>1405/08/18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</si>
  <si>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</si>
  <si>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</si>
  <si>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</si>
  <si>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</si>
  <si>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</si>
  <si>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اختیارخ.ت.هرمز-2243-050918</t>
  </si>
  <si>
    <t>اختیار خرید</t>
  </si>
  <si>
    <t>موقعیت فروش</t>
  </si>
  <si>
    <t>-</t>
  </si>
  <si>
    <t>1405/09/18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</si>
  <si>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</si>
  <si>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</si>
  <si>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</si>
  <si>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</si>
  <si>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</si>
  <si>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</si>
  <si>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</si>
  <si>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</si>
  <si>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</si>
  <si>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شاخصی شفق رابین</t>
  </si>
  <si>
    <t>صندوق س.بخشی صنایع معیار-ب</t>
  </si>
  <si>
    <t>صندوق س.پشتوانه طلا دنای زاگرس</t>
  </si>
  <si>
    <t>صندوق س.پشتوانه طلای رز</t>
  </si>
  <si>
    <t>صندوق س.كالاي آبان</t>
  </si>
  <si>
    <t>صندوق س.كالاي ديباي ليان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</si>
  <si>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</si>
  <si>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</si>
  <si>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</si>
  <si>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</si>
  <si>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انتشار اوراق</t>
  </si>
  <si>
    <t>تاریخ سررسید</t>
  </si>
  <si>
    <t>سلف گندله سنگ آهن صبانور</t>
  </si>
  <si>
    <t>1404/01/20</t>
  </si>
  <si>
    <t>1406/01/20</t>
  </si>
  <si>
    <t>سلف موازی هیدروکربن آفتاب062</t>
  </si>
  <si>
    <t>1404/03/12</t>
  </si>
  <si>
    <t>1406/03/12</t>
  </si>
  <si>
    <t>اسنادخزانه-م3بودجه02-050818</t>
  </si>
  <si>
    <t>1402/08/15</t>
  </si>
  <si>
    <t>صکوک مرابحه سپید507-بدون ضامن</t>
  </si>
  <si>
    <t>1403/07/08</t>
  </si>
  <si>
    <t>1405/07/08</t>
  </si>
  <si>
    <t>مرابحه آرگون نورد ایران080714</t>
  </si>
  <si>
    <t>1404/07/14</t>
  </si>
  <si>
    <t>1408/07/14</t>
  </si>
  <si>
    <t>مرابحه تولید اصفهان مقدم050201</t>
  </si>
  <si>
    <t>1403/02/01</t>
  </si>
  <si>
    <t>1405/02/01</t>
  </si>
  <si>
    <t>مرابحه عام دولت183-ش.خ041124</t>
  </si>
  <si>
    <t>1403/07/24</t>
  </si>
  <si>
    <t>1404/11/24</t>
  </si>
  <si>
    <t>مرابحه عام دولت244-ش.خ070913</t>
  </si>
  <si>
    <t>1404/08/13</t>
  </si>
  <si>
    <t>1407/09/13</t>
  </si>
  <si>
    <t>مرابحه عام دولت245-ش.خ070813</t>
  </si>
  <si>
    <t>1407/08/13</t>
  </si>
  <si>
    <t>مرابحه عام دولت254-ش.خ070911</t>
  </si>
  <si>
    <t>1404/09/11</t>
  </si>
  <si>
    <t>1407/09/11</t>
  </si>
  <si>
    <t>مرابحه عام دولت259-ش.خ070502</t>
  </si>
  <si>
    <t>1404/10/02</t>
  </si>
  <si>
    <t>1407/05/02</t>
  </si>
  <si>
    <t>مرابحه عام دولت265-ش.خ070430</t>
  </si>
  <si>
    <t>1407/04/30</t>
  </si>
  <si>
    <t>مشارکت ش تبریز062-3ماهه20.5%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</si>
  <si>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</si>
  <si>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</si>
  <si>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</si>
  <si>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</si>
  <si>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</si>
  <si>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</si>
  <si>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</si>
  <si>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</si>
  <si>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</si>
  <si>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</si>
  <si>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</si>
  <si>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</si>
  <si>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</si>
  <si>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</si>
  <si>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</si>
  <si>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</si>
  <si>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</si>
  <si>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0.00%</t>
  </si>
  <si>
    <t>سپرده کوتاه مدت بانک گردشگری قیطریه(کوتاه مدت)</t>
  </si>
  <si>
    <t>0.06%</t>
  </si>
  <si>
    <t>سپرده کوتاه مدت بانک گردشگری مرکزی( کوتاه مدت)</t>
  </si>
  <si>
    <t>سپرده کوتاه مدت بانک صادرات شریعتی( کوتاه مدت)</t>
  </si>
  <si>
    <t>سپرده کوتاه مدت بانک خاورمیانه مهستان (کوتاه مدت)</t>
  </si>
  <si>
    <t>0.07%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</si>
  <si>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</si>
  <si>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</si>
  <si>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</si>
  <si>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</si>
  <si>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</si>
  <si>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گردشگری قلهک (کوتاه مدت)</t>
  </si>
  <si>
    <t>سپرده کوتاه مدت بانک ملی 22 بهمن (کوتاه مدت)</t>
  </si>
  <si>
    <t>سپرده کوتاه مدت بانک شهر اطباء تبریز (کوتاه مدت)</t>
  </si>
  <si>
    <t>سپرده کوتاه مدت بانک تجارت سه راه آذری(کوتاه مدت)</t>
  </si>
  <si>
    <t>سپرده کوتاه مدت بانک تجارت مرکزی(کوتاه مدت)</t>
  </si>
  <si>
    <t>سپرده کوتاه مدت بانک صادرات بیست متری افسریه( کوتاه مدت)</t>
  </si>
  <si>
    <t>0.01%</t>
  </si>
  <si>
    <t>سپرده بلند مدت بانک صادرات بیست متری افسریه</t>
  </si>
  <si>
    <t>سپرده بلند مدت موسسه اعتباری ملل شهید دادمان</t>
  </si>
  <si>
    <t>0.11%</t>
  </si>
  <si>
    <t>سپرده بلند مدت بانک صادرات قیطریه</t>
  </si>
  <si>
    <t>سپرده بلند مدت بانک صادرات شیخ بهایی</t>
  </si>
  <si>
    <t>سپرده بلند مدت بانک صادرات زعفرانیه</t>
  </si>
  <si>
    <t>0.30%</t>
  </si>
  <si>
    <t>سپرده بلند مدت بانک صادرات ﺷﻬﺮﺯﺍﺩ</t>
  </si>
  <si>
    <t>0.26%</t>
  </si>
  <si>
    <t>سپرده بلند مدت بانک صادرات شهید رجایی</t>
  </si>
  <si>
    <t>سپرده بلند مدت بانک صادرات نازی آباد</t>
  </si>
  <si>
    <t>سپرده بلند مدت بانک صادرات میدان خراسان</t>
  </si>
  <si>
    <t>0.98%</t>
  </si>
  <si>
    <t>سپرده بلند مدت بانک صادرات بلوار آفریقا</t>
  </si>
  <si>
    <t>سپرده بلند مدت موسسه اعتباری ملل جنت آباد</t>
  </si>
  <si>
    <t>0.85%</t>
  </si>
  <si>
    <t>سپرده بلند مدت موسسه اعتباری ملل بلوار دریا</t>
  </si>
  <si>
    <t>سپرده بلند مدت بانک گردشگری قیطریه</t>
  </si>
  <si>
    <t>سپرده بلند مدت بانک صادرات 15 متری اول افسریه</t>
  </si>
  <si>
    <t>0.20%</t>
  </si>
  <si>
    <t>0.87%</t>
  </si>
  <si>
    <t>0.34%</t>
  </si>
  <si>
    <t>0.48%</t>
  </si>
  <si>
    <t>3.19%</t>
  </si>
  <si>
    <t>0.17%</t>
  </si>
  <si>
    <t>1.97%</t>
  </si>
  <si>
    <t>1.73%</t>
  </si>
  <si>
    <t>0.74%</t>
  </si>
  <si>
    <t>0.19%</t>
  </si>
  <si>
    <t>سپرده کوتاه مدت بانک شهر بازار مبل یافت آباد(کوتاه مدت)</t>
  </si>
  <si>
    <t>سپرده بلند مدت بانک شهر بازار مبل یافت آباد</t>
  </si>
  <si>
    <t>1.75%</t>
  </si>
  <si>
    <t>0.27%</t>
  </si>
  <si>
    <t>سپرده کوتاه مدت بانک گردشگری آرژانتین(کوتاه مدت)</t>
  </si>
  <si>
    <t>سپرده بلند مدت بانک گردشگری آرژانتین</t>
  </si>
  <si>
    <t>0.90%</t>
  </si>
  <si>
    <t>سپرده کوتاه مدت بانک ملت موزه ملی قرآن کریم ( کوتاه مدت)</t>
  </si>
  <si>
    <t>سپرده کوتاه مدت بانک پاسارگاد دیباجی شمال ( کوتاه مدت)</t>
  </si>
  <si>
    <t>0.44%</t>
  </si>
  <si>
    <t>8.20%</t>
  </si>
  <si>
    <t>سپرده بلند مدت بانک ملت موزه ملی قرآن کریم</t>
  </si>
  <si>
    <t>1.05%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</si>
  <si>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</si>
  <si>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</si>
  <si>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</si>
  <si>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</si>
  <si>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</si>
  <si>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</si>
  <si>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</si>
  <si>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</si>
  <si>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</si>
  <si>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</si>
  <si>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</si>
  <si>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</si>
  <si>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</si>
  <si>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</si>
  <si>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</si>
  <si>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</si>
  <si>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</si>
  <si>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</si>
  <si>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</si>
  <si>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</si>
  <si>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</si>
  <si>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</si>
  <si>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</si>
  <si>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</si>
  <si>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</si>
  <si>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</si>
  <si>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پالایش نفت اصفهان</t>
  </si>
  <si>
    <t>سرمایه‌گذاری‌غدیر(هلدینگ‌</t>
  </si>
  <si>
    <t>گواهی سپرده کالایی شمش طلا غیرفعال</t>
  </si>
  <si>
    <t>بانک ملت</t>
  </si>
  <si>
    <t>ایران‌ خودرو</t>
  </si>
  <si>
    <t>صنایع پتروشیمی خلیج فارس</t>
  </si>
  <si>
    <t>فولاد مبارکه اصفهان</t>
  </si>
  <si>
    <t>س. نفت و گاز و پتروشیمی تأمین</t>
  </si>
  <si>
    <t>پتروشیمی پردیس</t>
  </si>
  <si>
    <t>سرمایه گذاری صدرتامین</t>
  </si>
  <si>
    <t>پالایش نفت تهران</t>
  </si>
  <si>
    <t>بانک‌پارسیان‌</t>
  </si>
  <si>
    <t>پالایش نفت بندرعباس</t>
  </si>
  <si>
    <t>شمش طلا GoldBar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</si>
  <si>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</si>
  <si>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</si>
  <si>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</si>
  <si>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</si>
  <si>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 سهامی بیدار-واحدهای عادی</t>
  </si>
  <si>
    <t>صندوق سرمایه گذاری برلیان-سهام</t>
  </si>
  <si>
    <t>صندوق س.پشتوانه طلای پاداش</t>
  </si>
  <si>
    <t>صندوق شاخص30 شرکت فیروزه- سهام</t>
  </si>
  <si>
    <t>صندوق س صنایع اندیشه صبا2-بخشی</t>
  </si>
  <si>
    <t>صندوق س سروسودمند مدبران-سهام</t>
  </si>
  <si>
    <t>صندوق س.مبتنی بر کالای فارابی</t>
  </si>
  <si>
    <t>صندوق اهرمی شتاب آگاه-واحدهای عادی</t>
  </si>
  <si>
    <t>صندوق س.كالاي زرگر كارآمد</t>
  </si>
  <si>
    <t>صندوق س.كالاي زمرد بيدار</t>
  </si>
  <si>
    <t>صندوق س زیتون نماد پایا- مختلط</t>
  </si>
  <si>
    <t>صندوق س.پشتوانه طلای زرین آگاه</t>
  </si>
  <si>
    <t>صندوق س.سهام آوای معیار-س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</si>
  <si>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</si>
  <si>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</si>
  <si>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</si>
  <si>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</si>
  <si>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</si>
  <si>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مرابحه عام دولت 165-ش.خ051212</t>
  </si>
  <si>
    <t>مرابحه عام دولت180-ش.خ041024</t>
  </si>
  <si>
    <t>مرابحه عام دولت186-ش.خ051124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</si>
  <si>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</si>
  <si>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</si>
  <si>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</si>
  <si>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</si>
  <si>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</si>
  <si>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</si>
  <si>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</si>
  <si>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</si>
  <si>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</si>
  <si>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</si>
  <si>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</si>
  <si>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</si>
  <si>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</si>
  <si>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</si>
  <si>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</si>
  <si>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</si>
  <si>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</si>
  <si>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</si>
  <si>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</si>
  <si>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</si>
  <si>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</si>
  <si>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</si>
  <si>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</si>
  <si>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</si>
  <si>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</si>
  <si>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</si>
  <si>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</si>
  <si>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</si>
  <si>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اقتصاد نوین مطهری(کوتاه مدت)</t>
  </si>
  <si>
    <t>سپرده کوتاه مدت بانک پاسارگاد هفت تیر ( کوتاه مدت)</t>
  </si>
  <si>
    <t>سپرده بلند مدت بانک ملی 22 بهمن</t>
  </si>
  <si>
    <t>سپرده بلند مدت بانک تجارت مرکزی</t>
  </si>
  <si>
    <t>سپرده بلند مدت بانک صادرات خیابان همايون شهر</t>
  </si>
  <si>
    <t>سپرده بلند مدت بانک صادرات وحدت اسلامی</t>
  </si>
  <si>
    <t>سپرده بلند مدت بانک صادرات شهید عامری</t>
  </si>
  <si>
    <t>سپرده بلند مدت بانک صادرات چهار راه بعثت</t>
  </si>
  <si>
    <t>سپرده بلند مدت بانک صادرات ﺩﻭﻟﺖ ﺁﺑﺎﺩ</t>
  </si>
  <si>
    <t>سپرده بلند مدت بانک صادرات ﻧﺒﺶ ﻣﻨﺼﻮﺭ</t>
  </si>
  <si>
    <t>سپرده بلند مدت بانک صادرات فرزانگان</t>
  </si>
  <si>
    <t>سپرده بلند مدت بانک صادرات خانی آباد نو</t>
  </si>
  <si>
    <t>سپرده بلند مدت موسسه اعتباری ملل شریعتی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</si>
  <si>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</si>
  <si>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</si>
  <si>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</si>
  <si>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</si>
  <si>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</si>
  <si>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</si>
  <si>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</si>
  <si>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</si>
  <si>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</si>
  <si>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</si>
  <si>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1404/05/04</t>
  </si>
  <si>
    <t>1404/06/23</t>
  </si>
  <si>
    <t>1404/04/21</t>
  </si>
  <si>
    <t>1404/04/31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</si>
  <si>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</si>
  <si>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</si>
  <si>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</si>
  <si>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</si>
  <si>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</si>
  <si>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</si>
  <si>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</si>
  <si>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</si>
  <si>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1404/10/24</t>
  </si>
  <si>
    <t>1405/11/24</t>
  </si>
  <si>
    <t>1405/12/12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</si>
  <si>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</si>
  <si>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</si>
  <si>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</si>
  <si>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</si>
  <si>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</si>
  <si>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</si>
  <si>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</si>
  <si>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</si>
  <si>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</si>
  <si>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</si>
  <si>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</si>
  <si>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</si>
  <si>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</si>
  <si>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</si>
  <si>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</si>
  <si>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</si>
  <si>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</si>
  <si>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</si>
  <si>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</si>
  <si>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ظهرمز05091</t>
  </si>
  <si>
    <t>صندوق سرمایه‌گذاری در اوراق بهادار بادرآمد ثابت ماهور</t>
  </si>
  <si>
    <t>‫صورت وضعیت پورتفوی</t>
  </si>
  <si>
    <t>برای ماه منتهی به 30 بهمن ماه  1404</t>
  </si>
  <si>
    <t xml:space="preserve">        </t>
  </si>
  <si>
    <t>جمع سرمایه‌گذاری‌ها و دارایی‌ها در تاریخ 11/30</t>
  </si>
  <si>
    <t>گواهی سپرده</t>
  </si>
  <si>
    <t>بدهکار</t>
  </si>
  <si>
    <t>بستانکار</t>
  </si>
  <si>
    <t>سپرده بانکی</t>
  </si>
  <si>
    <t xml:space="preserve">گواهی ‫سپرده بانکی </t>
  </si>
  <si>
    <t>کوتاه مدت</t>
  </si>
  <si>
    <t>اول دوره</t>
  </si>
  <si>
    <t>1404/01/01 تا 1404/01/01</t>
  </si>
  <si>
    <t>انتها دوره</t>
  </si>
  <si>
    <t>میانگین</t>
  </si>
  <si>
    <t>گواهی سپردها</t>
  </si>
  <si>
    <t xml:space="preserve"> 1-3-2مبالغ تخصیص یافته بابت خرید و نگهداری اوراق بهادار با درآمد ثابت (نرخ سود ترجیحی)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</si>
  <si>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</si>
  <si>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</si>
  <si>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</si>
  <si>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</si>
  <si>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</si>
  <si>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</si>
  <si>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</si>
  <si>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سلف موازی استاندارد هیروکربن سبک شرکت پالایش نفت آفتاب </t>
  </si>
  <si>
    <t>سهیدرو</t>
  </si>
  <si>
    <t>آرگون081</t>
  </si>
  <si>
    <t>اوراق اختیار فروش تبعی فولاد هرمزگان جنوب</t>
  </si>
  <si>
    <t>هرمز1</t>
  </si>
  <si>
    <t>صندوق سرمایه گذاری اختصاصی بازارگردانی تاک دانا</t>
  </si>
  <si>
    <t>اراد2651</t>
  </si>
  <si>
    <t xml:space="preserve">سپرده موسسه اعتباری ملل </t>
  </si>
  <si>
    <t xml:space="preserve">سپرده بانک گردشگری </t>
  </si>
  <si>
    <t>سپرده  بانک صادرات</t>
  </si>
  <si>
    <t xml:space="preserve">سپرده بانک تجارت </t>
  </si>
  <si>
    <t>سپرده بانک خاورمیانه</t>
  </si>
  <si>
    <t xml:space="preserve">سپرده بانک ملی </t>
  </si>
  <si>
    <t>سپرده بانک پاسارگاد</t>
  </si>
  <si>
    <t>سپرده  اقتصاد  نوین</t>
  </si>
  <si>
    <t xml:space="preserve">سپرده بانک ملت  </t>
  </si>
  <si>
    <t>بانک شهر</t>
  </si>
  <si>
    <t>‫دلیل تعدیل</t>
  </si>
  <si>
    <t>نگهداری تا سررسید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</si>
</sst>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_-;\(#,##0.00\)"/>
  </numFmts>
  <fonts count="3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0"/>
      <color rgb="FF000000"/>
      <name val="Arial"/>
      <family val="2"/>
    </font>
    <font>
      <b/>
      <sz val="10"/>
      <color rgb="FF000000"/>
      <name val="B Nazanin"/>
      <charset val="178"/>
    </font>
    <font>
      <sz val="10"/>
      <color rgb="FF000000"/>
      <name val="Arial"/>
      <charset val="1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sz val="12"/>
      <color theme="0" tint="-0.34998626667073579"/>
      <name val="Arial"/>
      <family val="2"/>
    </font>
    <font>
      <b/>
      <sz val="12"/>
      <color theme="0" tint="-0.34998626667073579"/>
      <name val="B Nazanin"/>
      <charset val="178"/>
    </font>
    <font>
      <sz val="10"/>
      <color rgb="FF000000"/>
      <name val="Arial"/>
      <family val="2"/>
    </font>
    <font>
      <sz val="14"/>
      <color rgb="FFFFFFFF"/>
      <name val="Times New Roman"/>
      <family val="1"/>
    </font>
    <font>
      <sz val="14"/>
      <color rgb="FF000000"/>
      <name val="Times New Roman"/>
      <family val="1"/>
    </font>
    <font>
      <b/>
      <sz val="11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0"/>
      <name val="Arial"/>
      <family val="2"/>
    </font>
    <font>
      <sz val="10"/>
      <name val="Arial"/>
      <family val="2"/>
    </font>
    <font>
      <b/>
      <sz val="16"/>
      <color rgb="FF000000"/>
      <name val="B Nazanin"/>
      <charset val="178"/>
    </font>
    <font>
      <b/>
      <sz val="15"/>
      <color rgb="FF1E90FF"/>
      <name val="B Nazanin"/>
      <charset val="178"/>
    </font>
    <font>
      <b/>
      <sz val="15"/>
      <name val="B Nazanin"/>
      <charset val="178"/>
    </font>
    <font>
      <b/>
      <sz val="15"/>
      <color rgb="FF000000"/>
      <name val="Arial"/>
      <family val="2"/>
    </font>
    <font>
      <b/>
      <sz val="16"/>
      <color theme="1"/>
      <name val="B Nazanin"/>
      <charset val="178"/>
    </font>
    <font>
      <b/>
      <sz val="16"/>
      <color rgb="FF1E90FF"/>
      <name val="B Nazanin"/>
      <charset val="178"/>
    </font>
    <font>
      <sz val="10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0"/>
      <color theme="0" tint="-0.34998626667073579"/>
      <name val="Arial"/>
      <family val="2"/>
    </font>
    <font>
      <b/>
      <sz val="15"/>
      <color theme="0" tint="-0.34998626667073579"/>
      <name val="B Nazanin"/>
      <charset val="178"/>
    </font>
    <font>
      <b/>
      <sz val="15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6" fillId="0" borderId="0"/>
    <xf numFmtId="9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299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6" fillId="0" borderId="0" xfId="1"/>
    <xf numFmtId="0" fontId="8" fillId="0" borderId="0" xfId="1" applyFont="1" applyAlignment="1">
      <alignment vertical="center"/>
    </xf>
    <xf numFmtId="0" fontId="8" fillId="0" borderId="0" xfId="1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3" fontId="4" fillId="0" borderId="0" xfId="0" applyNumberFormat="1" applyFont="1" applyFill="1" applyAlignment="1">
      <alignment horizontal="right" vertical="top"/>
    </xf>
    <xf numFmtId="0" fontId="4" fillId="0" borderId="3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37" fontId="3" fillId="0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10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/>
    </xf>
    <xf numFmtId="0" fontId="17" fillId="2" borderId="9" xfId="0" applyFont="1" applyFill="1" applyBorder="1" applyAlignment="1">
      <alignment horizontal="center" vertical="center" wrapText="1" shrinkToFit="1" readingOrder="2"/>
    </xf>
    <xf numFmtId="3" fontId="18" fillId="3" borderId="9" xfId="0" applyNumberFormat="1" applyFont="1" applyFill="1" applyBorder="1" applyAlignment="1">
      <alignment horizontal="left" vertical="center" wrapText="1" shrinkToFit="1" readingOrder="2"/>
    </xf>
    <xf numFmtId="0" fontId="4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/>
    <xf numFmtId="0" fontId="22" fillId="0" borderId="0" xfId="0" applyFont="1" applyAlignment="1">
      <alignment horizontal="left"/>
    </xf>
    <xf numFmtId="9" fontId="4" fillId="0" borderId="0" xfId="2" applyFont="1" applyAlignment="1">
      <alignment horizontal="left"/>
    </xf>
    <xf numFmtId="9" fontId="5" fillId="0" borderId="0" xfId="2" applyFont="1" applyAlignment="1">
      <alignment horizontal="left"/>
    </xf>
    <xf numFmtId="0" fontId="16" fillId="0" borderId="0" xfId="4" applyAlignment="1">
      <alignment horizontal="left"/>
    </xf>
    <xf numFmtId="165" fontId="1" fillId="0" borderId="0" xfId="3" applyNumberFormat="1" applyFont="1" applyAlignment="1">
      <alignment horizontal="center" vertical="center"/>
    </xf>
    <xf numFmtId="165" fontId="24" fillId="0" borderId="0" xfId="3" applyNumberFormat="1" applyFont="1" applyFill="1" applyAlignment="1">
      <alignment horizontal="center" vertical="center"/>
    </xf>
    <xf numFmtId="165" fontId="1" fillId="0" borderId="6" xfId="3" applyNumberFormat="1" applyFont="1" applyFill="1" applyBorder="1" applyAlignment="1">
      <alignment horizontal="center" vertical="center" wrapText="1"/>
    </xf>
    <xf numFmtId="165" fontId="1" fillId="0" borderId="2" xfId="3" applyNumberFormat="1" applyFont="1" applyBorder="1" applyAlignment="1">
      <alignment horizontal="center" vertical="center"/>
    </xf>
    <xf numFmtId="3" fontId="1" fillId="0" borderId="0" xfId="4" applyNumberFormat="1" applyFont="1" applyAlignment="1">
      <alignment horizontal="center" vertical="center"/>
    </xf>
    <xf numFmtId="165" fontId="1" fillId="0" borderId="0" xfId="3" applyNumberFormat="1" applyFont="1" applyBorder="1" applyAlignment="1">
      <alignment horizontal="center" vertical="center"/>
    </xf>
    <xf numFmtId="10" fontId="1" fillId="0" borderId="0" xfId="3" applyNumberFormat="1" applyFont="1" applyFill="1" applyBorder="1" applyAlignment="1">
      <alignment horizontal="center" vertical="center" wrapText="1"/>
    </xf>
    <xf numFmtId="10" fontId="1" fillId="0" borderId="5" xfId="4" applyNumberFormat="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3" fontId="1" fillId="0" borderId="0" xfId="4" applyNumberFormat="1" applyFont="1" applyAlignment="1">
      <alignment horizontal="right" vertical="top"/>
    </xf>
    <xf numFmtId="3" fontId="1" fillId="0" borderId="0" xfId="0" applyNumberFormat="1" applyFont="1" applyAlignment="1">
      <alignment horizontal="center" vertical="center"/>
    </xf>
    <xf numFmtId="165" fontId="23" fillId="0" borderId="0" xfId="3" applyNumberFormat="1" applyFont="1" applyAlignment="1">
      <alignment horizontal="left"/>
    </xf>
    <xf numFmtId="165" fontId="27" fillId="0" borderId="0" xfId="3" applyNumberFormat="1" applyFont="1" applyFill="1" applyAlignment="1">
      <alignment vertical="center"/>
    </xf>
    <xf numFmtId="165" fontId="23" fillId="0" borderId="0" xfId="3" applyNumberFormat="1" applyFont="1" applyAlignment="1">
      <alignment horizontal="center" vertical="center"/>
    </xf>
    <xf numFmtId="165" fontId="23" fillId="0" borderId="4" xfId="3" applyNumberFormat="1" applyFont="1" applyFill="1" applyBorder="1" applyAlignment="1">
      <alignment horizontal="right" vertical="center"/>
    </xf>
    <xf numFmtId="165" fontId="23" fillId="0" borderId="0" xfId="3" applyNumberFormat="1" applyFont="1" applyFill="1" applyBorder="1" applyAlignment="1">
      <alignment vertical="center"/>
    </xf>
    <xf numFmtId="165" fontId="23" fillId="0" borderId="4" xfId="3" applyNumberFormat="1" applyFont="1" applyFill="1" applyBorder="1" applyAlignment="1">
      <alignment horizontal="center" vertical="center"/>
    </xf>
    <xf numFmtId="165" fontId="23" fillId="0" borderId="0" xfId="3" applyNumberFormat="1" applyFont="1" applyBorder="1" applyAlignment="1">
      <alignment horizontal="left"/>
    </xf>
    <xf numFmtId="165" fontId="23" fillId="0" borderId="2" xfId="3" applyNumberFormat="1" applyFont="1" applyFill="1" applyBorder="1" applyAlignment="1">
      <alignment horizontal="right" vertical="center"/>
    </xf>
    <xf numFmtId="165" fontId="23" fillId="0" borderId="2" xfId="3" applyNumberFormat="1" applyFont="1" applyBorder="1" applyAlignment="1">
      <alignment horizontal="center" vertical="center"/>
    </xf>
    <xf numFmtId="3" fontId="23" fillId="0" borderId="0" xfId="4" applyNumberFormat="1" applyFont="1" applyAlignment="1">
      <alignment horizontal="center" vertical="center"/>
    </xf>
    <xf numFmtId="9" fontId="23" fillId="0" borderId="2" xfId="5" applyFont="1" applyBorder="1" applyAlignment="1">
      <alignment horizontal="center" vertical="center"/>
    </xf>
    <xf numFmtId="164" fontId="23" fillId="0" borderId="0" xfId="5" applyNumberFormat="1" applyFont="1" applyFill="1" applyAlignment="1">
      <alignment horizontal="center" vertical="center" wrapText="1"/>
    </xf>
    <xf numFmtId="165" fontId="23" fillId="0" borderId="0" xfId="3" applyNumberFormat="1" applyFont="1" applyFill="1" applyBorder="1" applyAlignment="1">
      <alignment horizontal="right" vertical="center"/>
    </xf>
    <xf numFmtId="165" fontId="23" fillId="0" borderId="0" xfId="3" applyNumberFormat="1" applyFont="1" applyBorder="1" applyAlignment="1">
      <alignment horizontal="center" vertical="center"/>
    </xf>
    <xf numFmtId="9" fontId="23" fillId="0" borderId="0" xfId="5" applyFont="1" applyAlignment="1">
      <alignment horizontal="center" vertical="center"/>
    </xf>
    <xf numFmtId="10" fontId="23" fillId="0" borderId="0" xfId="5" applyNumberFormat="1" applyFont="1" applyFill="1" applyAlignment="1">
      <alignment horizontal="center" vertical="center" wrapText="1"/>
    </xf>
    <xf numFmtId="165" fontId="23" fillId="0" borderId="0" xfId="3" applyNumberFormat="1" applyFont="1" applyFill="1" applyBorder="1" applyAlignment="1">
      <alignment horizontal="right" vertical="center" wrapText="1"/>
    </xf>
    <xf numFmtId="165" fontId="23" fillId="0" borderId="0" xfId="3" applyNumberFormat="1" applyFont="1" applyFill="1" applyBorder="1" applyAlignment="1">
      <alignment vertical="center" wrapText="1"/>
    </xf>
    <xf numFmtId="165" fontId="23" fillId="0" borderId="0" xfId="3" applyNumberFormat="1" applyFont="1" applyAlignment="1">
      <alignment horizontal="right" vertical="center"/>
    </xf>
    <xf numFmtId="165" fontId="23" fillId="0" borderId="0" xfId="3" applyNumberFormat="1" applyFont="1" applyFill="1" applyAlignment="1">
      <alignment horizontal="center" vertical="center"/>
    </xf>
    <xf numFmtId="165" fontId="23" fillId="0" borderId="0" xfId="3" applyNumberFormat="1" applyFont="1" applyFill="1" applyAlignment="1">
      <alignment horizontal="right" vertical="center"/>
    </xf>
    <xf numFmtId="165" fontId="23" fillId="0" borderId="0" xfId="3" applyNumberFormat="1" applyFont="1" applyAlignment="1">
      <alignment horizontal="center"/>
    </xf>
    <xf numFmtId="9" fontId="23" fillId="0" borderId="0" xfId="5" applyFont="1" applyBorder="1" applyAlignment="1">
      <alignment horizontal="center" vertical="center"/>
    </xf>
    <xf numFmtId="165" fontId="23" fillId="0" borderId="0" xfId="3" applyNumberFormat="1" applyFont="1" applyBorder="1" applyAlignment="1">
      <alignment horizontal="right" vertical="center"/>
    </xf>
    <xf numFmtId="164" fontId="23" fillId="0" borderId="0" xfId="5" applyNumberFormat="1" applyFont="1" applyBorder="1" applyAlignment="1">
      <alignment horizontal="center" vertical="center"/>
    </xf>
    <xf numFmtId="165" fontId="23" fillId="0" borderId="0" xfId="3" applyNumberFormat="1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2" fontId="29" fillId="0" borderId="0" xfId="3" applyNumberFormat="1" applyFont="1" applyAlignment="1">
      <alignment horizontal="left"/>
    </xf>
    <xf numFmtId="2" fontId="29" fillId="0" borderId="0" xfId="3" applyNumberFormat="1" applyFont="1" applyAlignment="1">
      <alignment horizontal="center" vertical="center"/>
    </xf>
    <xf numFmtId="2" fontId="4" fillId="0" borderId="6" xfId="3" applyNumberFormat="1" applyFont="1" applyFill="1" applyBorder="1" applyAlignment="1">
      <alignment horizontal="center" vertical="center" wrapText="1"/>
    </xf>
    <xf numFmtId="2" fontId="29" fillId="0" borderId="2" xfId="3" applyNumberFormat="1" applyFont="1" applyBorder="1" applyAlignment="1">
      <alignment horizontal="center" vertical="center"/>
    </xf>
    <xf numFmtId="2" fontId="20" fillId="0" borderId="2" xfId="3" applyNumberFormat="1" applyFont="1" applyBorder="1" applyAlignment="1">
      <alignment horizontal="right" vertical="center"/>
    </xf>
    <xf numFmtId="3" fontId="4" fillId="0" borderId="0" xfId="4" applyNumberFormat="1" applyFont="1" applyAlignment="1">
      <alignment horizontal="center" vertical="center"/>
    </xf>
    <xf numFmtId="37" fontId="4" fillId="0" borderId="0" xfId="4" applyNumberFormat="1" applyFont="1" applyAlignment="1">
      <alignment horizontal="center" vertical="center"/>
    </xf>
    <xf numFmtId="2" fontId="20" fillId="0" borderId="0" xfId="3" applyNumberFormat="1" applyFont="1" applyAlignment="1">
      <alignment horizontal="right" vertical="center"/>
    </xf>
    <xf numFmtId="2" fontId="29" fillId="0" borderId="0" xfId="3" applyNumberFormat="1" applyFont="1" applyBorder="1" applyAlignment="1">
      <alignment horizontal="left"/>
    </xf>
    <xf numFmtId="2" fontId="29" fillId="0" borderId="0" xfId="3" applyNumberFormat="1" applyFont="1" applyBorder="1" applyAlignment="1">
      <alignment horizontal="center" vertical="center"/>
    </xf>
    <xf numFmtId="3" fontId="16" fillId="0" borderId="0" xfId="4" applyNumberFormat="1" applyAlignment="1">
      <alignment horizontal="left"/>
    </xf>
    <xf numFmtId="0" fontId="4" fillId="0" borderId="5" xfId="4" applyFont="1" applyBorder="1" applyAlignment="1">
      <alignment horizontal="right" vertical="center"/>
    </xf>
    <xf numFmtId="2" fontId="4" fillId="0" borderId="0" xfId="3" applyNumberFormat="1" applyFont="1" applyFill="1" applyBorder="1" applyAlignment="1">
      <alignment horizontal="center" vertical="center" wrapText="1"/>
    </xf>
    <xf numFmtId="2" fontId="29" fillId="0" borderId="0" xfId="3" applyNumberFormat="1" applyFont="1" applyFill="1" applyAlignment="1">
      <alignment horizontal="center" vertical="center"/>
    </xf>
    <xf numFmtId="2" fontId="29" fillId="0" borderId="0" xfId="3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9" fontId="4" fillId="0" borderId="0" xfId="2" applyNumberFormat="1" applyFont="1" applyFill="1" applyBorder="1" applyAlignment="1">
      <alignment horizontal="center" vertical="center"/>
    </xf>
    <xf numFmtId="37" fontId="30" fillId="0" borderId="10" xfId="0" applyNumberFormat="1" applyFont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66" fontId="31" fillId="0" borderId="0" xfId="0" applyNumberFormat="1" applyFont="1" applyAlignment="1">
      <alignment horizontal="center" vertical="center"/>
    </xf>
    <xf numFmtId="37" fontId="31" fillId="0" borderId="0" xfId="1" applyNumberFormat="1" applyFont="1" applyAlignment="1">
      <alignment vertical="center" wrapText="1"/>
    </xf>
    <xf numFmtId="3" fontId="4" fillId="0" borderId="7" xfId="0" applyNumberFormat="1" applyFont="1" applyFill="1" applyBorder="1" applyAlignment="1">
      <alignment horizontal="center" vertical="center"/>
    </xf>
    <xf numFmtId="164" fontId="23" fillId="0" borderId="0" xfId="5" applyNumberFormat="1" applyFont="1" applyFill="1" applyBorder="1" applyAlignment="1">
      <alignment horizontal="center" vertical="center"/>
    </xf>
    <xf numFmtId="10" fontId="23" fillId="0" borderId="0" xfId="5" applyNumberFormat="1" applyFont="1" applyFill="1" applyBorder="1" applyAlignment="1">
      <alignment horizontal="center" vertical="center"/>
    </xf>
    <xf numFmtId="3" fontId="23" fillId="4" borderId="0" xfId="4" applyNumberFormat="1" applyFont="1" applyFill="1" applyAlignment="1">
      <alignment horizontal="center" vertical="center"/>
    </xf>
    <xf numFmtId="3" fontId="23" fillId="0" borderId="0" xfId="4" applyNumberFormat="1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left"/>
    </xf>
    <xf numFmtId="10" fontId="10" fillId="0" borderId="7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left"/>
    </xf>
    <xf numFmtId="0" fontId="32" fillId="0" borderId="0" xfId="0" applyFont="1" applyAlignment="1">
      <alignment horizontal="left"/>
    </xf>
    <xf numFmtId="3" fontId="15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left"/>
    </xf>
    <xf numFmtId="0" fontId="32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10" fontId="4" fillId="0" borderId="7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readingOrder="2"/>
    </xf>
    <xf numFmtId="3" fontId="5" fillId="0" borderId="0" xfId="0" applyNumberFormat="1" applyFont="1" applyFill="1" applyBorder="1" applyAlignment="1">
      <alignment horizontal="right" vertical="top"/>
    </xf>
    <xf numFmtId="3" fontId="12" fillId="0" borderId="0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164" fontId="4" fillId="0" borderId="0" xfId="2" applyNumberFormat="1" applyFont="1" applyFill="1" applyAlignment="1">
      <alignment horizontal="center" vertical="center"/>
    </xf>
    <xf numFmtId="164" fontId="4" fillId="0" borderId="7" xfId="2" applyNumberFormat="1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left"/>
    </xf>
    <xf numFmtId="3" fontId="9" fillId="0" borderId="0" xfId="0" applyNumberFormat="1" applyFont="1" applyFill="1" applyBorder="1" applyAlignment="1">
      <alignment horizontal="left"/>
    </xf>
    <xf numFmtId="10" fontId="15" fillId="0" borderId="0" xfId="2" applyNumberFormat="1" applyFont="1" applyFill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10" fontId="20" fillId="0" borderId="0" xfId="2" applyNumberFormat="1" applyFont="1" applyFill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9" fontId="4" fillId="0" borderId="0" xfId="2" applyFont="1" applyFill="1" applyAlignment="1">
      <alignment horizontal="left"/>
    </xf>
    <xf numFmtId="9" fontId="4" fillId="0" borderId="0" xfId="2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left"/>
    </xf>
    <xf numFmtId="0" fontId="19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3" fontId="1" fillId="0" borderId="5" xfId="4" applyNumberFormat="1" applyFont="1" applyFill="1" applyBorder="1" applyAlignment="1">
      <alignment horizontal="center" vertical="center"/>
    </xf>
    <xf numFmtId="165" fontId="33" fillId="0" borderId="0" xfId="3" applyNumberFormat="1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horizontal="left"/>
    </xf>
    <xf numFmtId="0" fontId="33" fillId="0" borderId="0" xfId="4" applyFont="1" applyFill="1" applyBorder="1" applyAlignment="1">
      <alignment horizontal="center" vertical="center"/>
    </xf>
    <xf numFmtId="3" fontId="33" fillId="0" borderId="0" xfId="4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4" applyNumberFormat="1" applyFont="1" applyFill="1" applyAlignment="1">
      <alignment horizontal="center" vertical="center"/>
    </xf>
    <xf numFmtId="3" fontId="4" fillId="0" borderId="5" xfId="4" applyNumberFormat="1" applyFont="1" applyFill="1" applyBorder="1" applyAlignment="1">
      <alignment horizontal="center" vertical="center"/>
    </xf>
    <xf numFmtId="37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7" fontId="9" fillId="0" borderId="0" xfId="0" applyNumberFormat="1" applyFont="1" applyFill="1" applyBorder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37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23" fillId="0" borderId="0" xfId="3" applyNumberFormat="1" applyFont="1" applyFill="1" applyAlignment="1">
      <alignment horizontal="center" vertical="center"/>
    </xf>
    <xf numFmtId="165" fontId="28" fillId="0" borderId="0" xfId="3" applyNumberFormat="1" applyFont="1" applyFill="1" applyAlignment="1">
      <alignment horizontal="right" vertical="center" readingOrder="1"/>
    </xf>
    <xf numFmtId="165" fontId="23" fillId="0" borderId="0" xfId="3" applyNumberFormat="1" applyFont="1" applyFill="1" applyBorder="1" applyAlignment="1">
      <alignment horizontal="center" vertical="center" wrapText="1"/>
    </xf>
    <xf numFmtId="165" fontId="23" fillId="0" borderId="4" xfId="3" applyNumberFormat="1" applyFont="1" applyFill="1" applyBorder="1" applyAlignment="1">
      <alignment horizontal="center" vertical="center" wrapText="1"/>
    </xf>
    <xf numFmtId="165" fontId="1" fillId="0" borderId="0" xfId="3" applyNumberFormat="1" applyFont="1" applyFill="1" applyAlignment="1">
      <alignment horizontal="center" vertical="center"/>
    </xf>
    <xf numFmtId="165" fontId="24" fillId="0" borderId="0" xfId="3" applyNumberFormat="1" applyFont="1" applyFill="1" applyAlignment="1">
      <alignment horizontal="right" vertical="center"/>
    </xf>
    <xf numFmtId="165" fontId="1" fillId="0" borderId="4" xfId="3" applyNumberFormat="1" applyFont="1" applyFill="1" applyBorder="1" applyAlignment="1">
      <alignment horizontal="center" vertical="center"/>
    </xf>
    <xf numFmtId="0" fontId="33" fillId="0" borderId="0" xfId="4" applyFont="1" applyFill="1" applyBorder="1" applyAlignment="1">
      <alignment horizontal="center" vertical="center"/>
    </xf>
    <xf numFmtId="165" fontId="25" fillId="0" borderId="0" xfId="3" applyNumberFormat="1" applyFont="1" applyAlignment="1">
      <alignment horizontal="right" vertical="center"/>
    </xf>
    <xf numFmtId="165" fontId="1" fillId="0" borderId="5" xfId="3" applyNumberFormat="1" applyFont="1" applyBorder="1" applyAlignment="1">
      <alignment horizontal="center" vertical="center"/>
    </xf>
    <xf numFmtId="2" fontId="1" fillId="0" borderId="0" xfId="3" applyNumberFormat="1" applyFont="1" applyFill="1" applyAlignment="1">
      <alignment horizontal="center" vertical="center"/>
    </xf>
    <xf numFmtId="2" fontId="3" fillId="0" borderId="0" xfId="3" applyNumberFormat="1" applyFont="1" applyFill="1" applyAlignment="1">
      <alignment horizontal="right" vertical="center"/>
    </xf>
    <xf numFmtId="2" fontId="4" fillId="0" borderId="4" xfId="3" applyNumberFormat="1" applyFont="1" applyFill="1" applyBorder="1" applyAlignment="1">
      <alignment horizontal="center" vertical="center"/>
    </xf>
  </cellXfs>
  <cellStyles count="6">
    <cellStyle name="Comma 2" xfId="3" xr:uid="{A26823D8-8777-4A1E-B839-BE83026A99CD}"/>
    <cellStyle name="Normal" xfId="0" builtinId="0"/>
    <cellStyle name="Normal 2" xfId="1" xr:uid="{F6747ED3-B397-4C27-A294-C0AD244A58E0}"/>
    <cellStyle name="Normal 3" xfId="4" xr:uid="{C94A5194-C4CA-4AD5-8222-C40A0F8ED602}"/>
    <cellStyle name="Percent" xfId="2" builtinId="5"/>
    <cellStyle name="Percent 2" xfId="5" xr:uid="{026665CD-4400-48CE-951A-07624D604FAA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02BB670A-7451-448F-B5F8-7427ED77F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0FEF-5763-4F84-8F3F-243870627E35}">
  <dimension ref="A20:L25"/>
  <sheetViews>
    <sheetView showGridLines="0" rightToLeft="1" view="pageBreakPreview" zoomScale="85" zoomScaleNormal="115" zoomScaleSheetLayoutView="85" workbookViewId="0">
      <selection activeCell="H16" sqref="H16"/>
    </sheetView>
  </sheetViews>
  <sheetFormatPr defaultRowHeight="15" x14ac:dyDescent="0.25"/>
  <cols>
    <col min="1" max="4" width="9.140625" style="27"/>
    <col min="5" max="5" width="15.5703125" style="27" customWidth="1"/>
    <col min="6" max="16384" width="9.140625" style="27"/>
  </cols>
  <sheetData>
    <row r="20" spans="1:12" ht="26.25" customHeight="1" x14ac:dyDescent="0.6">
      <c r="A20" s="251" t="s">
        <v>325</v>
      </c>
      <c r="B20" s="251"/>
      <c r="C20" s="251"/>
      <c r="D20" s="251"/>
      <c r="E20" s="251"/>
      <c r="F20" s="25"/>
      <c r="G20" s="25"/>
      <c r="H20" s="25"/>
      <c r="I20" s="26"/>
      <c r="J20" s="26"/>
      <c r="K20" s="250"/>
      <c r="L20" s="250"/>
    </row>
    <row r="21" spans="1:12" ht="24" x14ac:dyDescent="0.6">
      <c r="A21" s="251" t="s">
        <v>326</v>
      </c>
      <c r="B21" s="251"/>
      <c r="C21" s="251"/>
      <c r="D21" s="251"/>
      <c r="E21" s="251"/>
      <c r="F21" s="25"/>
      <c r="G21" s="25"/>
      <c r="H21" s="25"/>
      <c r="I21" s="26"/>
      <c r="J21" s="26"/>
      <c r="K21" s="250"/>
      <c r="L21" s="250"/>
    </row>
    <row r="22" spans="1:12" ht="24" x14ac:dyDescent="0.6">
      <c r="A22" s="251" t="s">
        <v>327</v>
      </c>
      <c r="B22" s="251"/>
      <c r="C22" s="251"/>
      <c r="D22" s="251"/>
      <c r="E22" s="251"/>
      <c r="F22" s="25"/>
      <c r="G22" s="25"/>
      <c r="H22" s="25"/>
      <c r="I22" s="26"/>
      <c r="J22" s="26"/>
      <c r="K22" s="250"/>
      <c r="L22" s="250"/>
    </row>
    <row r="23" spans="1:12" ht="22.5" x14ac:dyDescent="0.55000000000000004">
      <c r="B23" s="28"/>
      <c r="C23" s="28"/>
      <c r="D23" s="28"/>
      <c r="E23" s="28"/>
      <c r="F23" s="28"/>
      <c r="G23" s="28"/>
      <c r="H23" s="28"/>
      <c r="I23" s="29"/>
      <c r="J23" s="29"/>
      <c r="K23" s="29"/>
      <c r="L23" s="29"/>
    </row>
    <row r="24" spans="1:12" ht="22.5" x14ac:dyDescent="0.55000000000000004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ht="24" x14ac:dyDescent="0.6">
      <c r="B25" s="26"/>
      <c r="C25" s="26"/>
      <c r="D25" s="26"/>
      <c r="E25" s="26"/>
      <c r="F25" s="26"/>
      <c r="G25" s="26"/>
      <c r="H25" s="26"/>
      <c r="I25" s="26"/>
      <c r="J25" s="26"/>
      <c r="K25" s="250"/>
      <c r="L25" s="250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11"/>
  <sheetViews>
    <sheetView rightToLeft="1" topLeftCell="A85" zoomScale="85" zoomScaleNormal="85" workbookViewId="0">
      <selection activeCell="F85" sqref="F1:F104857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" bestFit="1" customWidth="1"/>
    <col min="5" max="5" width="1.28515625" customWidth="1"/>
    <col min="6" max="6" width="21" bestFit="1" customWidth="1"/>
    <col min="7" max="7" width="1.28515625" customWidth="1"/>
    <col min="8" max="8" width="21" bestFit="1" customWidth="1"/>
    <col min="9" max="9" width="1.28515625" customWidth="1"/>
    <col min="10" max="10" width="18.85546875" bestFit="1" customWidth="1"/>
    <col min="11" max="11" width="1.28515625" customWidth="1"/>
    <col min="12" max="12" width="19.42578125" customWidth="1"/>
    <col min="13" max="13" width="0.28515625" customWidth="1"/>
    <col min="15" max="16" width="23.140625" bestFit="1" customWidth="1"/>
  </cols>
  <sheetData>
    <row r="1" spans="1:16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6" ht="21.75" customHeight="1" x14ac:dyDescent="0.2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16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1:16" ht="14.45" customHeight="1" x14ac:dyDescent="0.2"/>
    <row r="5" spans="1:16" ht="14.45" customHeight="1" x14ac:dyDescent="0.2">
      <c r="A5" s="1" t="s">
        <v>106</v>
      </c>
      <c r="B5" s="260" t="s">
        <v>107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</row>
    <row r="6" spans="1:16" ht="14.45" customHeight="1" x14ac:dyDescent="0.2">
      <c r="D6" s="2" t="s">
        <v>6</v>
      </c>
      <c r="F6" s="261" t="s">
        <v>7</v>
      </c>
      <c r="G6" s="261"/>
      <c r="H6" s="261"/>
      <c r="J6" s="2" t="s">
        <v>8</v>
      </c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261" t="s">
        <v>108</v>
      </c>
      <c r="B8" s="261"/>
      <c r="D8" s="2" t="s">
        <v>109</v>
      </c>
      <c r="F8" s="2" t="s">
        <v>110</v>
      </c>
      <c r="H8" s="2" t="s">
        <v>111</v>
      </c>
      <c r="J8" s="2" t="s">
        <v>109</v>
      </c>
      <c r="L8" s="2" t="s">
        <v>17</v>
      </c>
      <c r="O8" s="87" t="s">
        <v>331</v>
      </c>
      <c r="P8" s="87" t="s">
        <v>332</v>
      </c>
    </row>
    <row r="9" spans="1:16" ht="21.75" customHeight="1" x14ac:dyDescent="0.2">
      <c r="A9" s="277" t="s">
        <v>112</v>
      </c>
      <c r="B9" s="277"/>
      <c r="D9" s="6">
        <v>733769502</v>
      </c>
      <c r="F9" s="6">
        <v>756604590198</v>
      </c>
      <c r="H9" s="6">
        <v>757282625000</v>
      </c>
      <c r="J9" s="6">
        <v>55734700</v>
      </c>
      <c r="L9" s="7" t="s">
        <v>113</v>
      </c>
      <c r="O9" s="88">
        <v>756604590198</v>
      </c>
      <c r="P9" s="88">
        <v>757282625000</v>
      </c>
    </row>
    <row r="10" spans="1:16" ht="21.75" customHeight="1" x14ac:dyDescent="0.2">
      <c r="A10" s="275" t="s">
        <v>114</v>
      </c>
      <c r="B10" s="275"/>
      <c r="D10" s="9">
        <v>3597698</v>
      </c>
      <c r="F10" s="9">
        <v>22524604765839</v>
      </c>
      <c r="H10" s="9">
        <v>22456394694800</v>
      </c>
      <c r="J10" s="9">
        <v>68213668737</v>
      </c>
      <c r="L10" s="10" t="s">
        <v>115</v>
      </c>
      <c r="O10" s="88">
        <v>22524604765839</v>
      </c>
      <c r="P10" s="88">
        <v>22456394694800</v>
      </c>
    </row>
    <row r="11" spans="1:16" ht="21.75" customHeight="1" x14ac:dyDescent="0.2">
      <c r="A11" s="275" t="s">
        <v>116</v>
      </c>
      <c r="B11" s="275"/>
      <c r="D11" s="9">
        <v>9289342</v>
      </c>
      <c r="F11" s="9">
        <v>38019</v>
      </c>
      <c r="H11" s="9">
        <v>0</v>
      </c>
      <c r="J11" s="9">
        <v>9327361</v>
      </c>
      <c r="L11" s="10" t="s">
        <v>113</v>
      </c>
      <c r="O11" s="88">
        <v>38019</v>
      </c>
      <c r="P11" s="88">
        <v>0</v>
      </c>
    </row>
    <row r="12" spans="1:16" ht="21.75" customHeight="1" x14ac:dyDescent="0.2">
      <c r="A12" s="275" t="s">
        <v>117</v>
      </c>
      <c r="B12" s="275"/>
      <c r="D12" s="9">
        <v>598485</v>
      </c>
      <c r="F12" s="9">
        <v>10139957730721</v>
      </c>
      <c r="H12" s="9">
        <v>10137280433953</v>
      </c>
      <c r="J12" s="9">
        <v>2677895253</v>
      </c>
      <c r="L12" s="10" t="s">
        <v>113</v>
      </c>
      <c r="O12" s="88">
        <v>10139957730721</v>
      </c>
      <c r="P12" s="88">
        <v>10137280433953</v>
      </c>
    </row>
    <row r="13" spans="1:16" ht="21.75" customHeight="1" x14ac:dyDescent="0.2">
      <c r="A13" s="275" t="s">
        <v>118</v>
      </c>
      <c r="B13" s="275"/>
      <c r="D13" s="9">
        <v>538648098</v>
      </c>
      <c r="F13" s="9">
        <v>25079597534658</v>
      </c>
      <c r="H13" s="9">
        <v>24998088440027</v>
      </c>
      <c r="J13" s="9">
        <v>82047742729</v>
      </c>
      <c r="L13" s="10" t="s">
        <v>119</v>
      </c>
      <c r="O13" s="88">
        <v>25079597534658</v>
      </c>
      <c r="P13" s="88">
        <v>24998088440027</v>
      </c>
    </row>
    <row r="14" spans="1:16" ht="21.75" customHeight="1" x14ac:dyDescent="0.2">
      <c r="A14" s="275" t="s">
        <v>120</v>
      </c>
      <c r="B14" s="275"/>
      <c r="D14" s="9">
        <v>398207</v>
      </c>
      <c r="F14" s="9">
        <v>0</v>
      </c>
      <c r="H14" s="9">
        <v>17328</v>
      </c>
      <c r="J14" s="9">
        <v>380879</v>
      </c>
      <c r="L14" s="10" t="s">
        <v>113</v>
      </c>
      <c r="O14" s="88">
        <v>0</v>
      </c>
      <c r="P14" s="88">
        <v>17328</v>
      </c>
    </row>
    <row r="15" spans="1:16" ht="21.75" customHeight="1" x14ac:dyDescent="0.2">
      <c r="A15" s="275" t="s">
        <v>121</v>
      </c>
      <c r="B15" s="275"/>
      <c r="D15" s="9">
        <v>18396444</v>
      </c>
      <c r="F15" s="9">
        <v>0</v>
      </c>
      <c r="H15" s="9">
        <v>0</v>
      </c>
      <c r="J15" s="9">
        <v>18396444</v>
      </c>
      <c r="L15" s="10" t="s">
        <v>113</v>
      </c>
      <c r="O15" s="88">
        <v>0</v>
      </c>
      <c r="P15" s="88">
        <v>9000</v>
      </c>
    </row>
    <row r="16" spans="1:16" ht="21.75" customHeight="1" x14ac:dyDescent="0.2">
      <c r="A16" s="275" t="s">
        <v>122</v>
      </c>
      <c r="B16" s="275"/>
      <c r="D16" s="9">
        <v>156699</v>
      </c>
      <c r="F16" s="9">
        <v>0</v>
      </c>
      <c r="H16" s="9">
        <v>0</v>
      </c>
      <c r="J16" s="9">
        <v>156699</v>
      </c>
      <c r="L16" s="10" t="s">
        <v>113</v>
      </c>
      <c r="O16" s="88">
        <v>67546</v>
      </c>
      <c r="P16" s="88">
        <v>0</v>
      </c>
    </row>
    <row r="17" spans="1:16" ht="21.75" customHeight="1" x14ac:dyDescent="0.2">
      <c r="A17" s="275" t="s">
        <v>123</v>
      </c>
      <c r="B17" s="275"/>
      <c r="D17" s="9">
        <v>242630</v>
      </c>
      <c r="F17" s="9">
        <v>0</v>
      </c>
      <c r="H17" s="9">
        <v>9000</v>
      </c>
      <c r="J17" s="9">
        <v>233630</v>
      </c>
      <c r="L17" s="10" t="s">
        <v>113</v>
      </c>
      <c r="O17" s="88">
        <v>0</v>
      </c>
      <c r="P17" s="88">
        <v>1075000</v>
      </c>
    </row>
    <row r="18" spans="1:16" ht="21.75" customHeight="1" x14ac:dyDescent="0.2">
      <c r="A18" s="275" t="s">
        <v>124</v>
      </c>
      <c r="B18" s="275"/>
      <c r="D18" s="9">
        <v>125970</v>
      </c>
      <c r="F18" s="9">
        <v>0</v>
      </c>
      <c r="H18" s="9">
        <v>0</v>
      </c>
      <c r="J18" s="9">
        <v>125970</v>
      </c>
      <c r="L18" s="10" t="s">
        <v>113</v>
      </c>
      <c r="O18" s="88">
        <v>7936</v>
      </c>
      <c r="P18" s="88">
        <v>0</v>
      </c>
    </row>
    <row r="19" spans="1:16" ht="21.75" customHeight="1" x14ac:dyDescent="0.2">
      <c r="A19" s="275" t="s">
        <v>125</v>
      </c>
      <c r="B19" s="275"/>
      <c r="D19" s="9">
        <v>8234971</v>
      </c>
      <c r="F19" s="9">
        <v>67546</v>
      </c>
      <c r="H19" s="9">
        <v>0</v>
      </c>
      <c r="J19" s="9">
        <v>8302517</v>
      </c>
      <c r="L19" s="10" t="s">
        <v>113</v>
      </c>
      <c r="O19" s="88">
        <v>78000</v>
      </c>
      <c r="P19" s="88">
        <v>0</v>
      </c>
    </row>
    <row r="20" spans="1:16" ht="21.75" customHeight="1" x14ac:dyDescent="0.2">
      <c r="A20" s="275" t="s">
        <v>126</v>
      </c>
      <c r="B20" s="275"/>
      <c r="D20" s="9">
        <v>28321171</v>
      </c>
      <c r="F20" s="9">
        <v>0</v>
      </c>
      <c r="H20" s="9">
        <v>0</v>
      </c>
      <c r="J20" s="9">
        <v>28321171</v>
      </c>
      <c r="L20" s="10" t="s">
        <v>113</v>
      </c>
      <c r="O20" s="88">
        <v>17250090000662</v>
      </c>
      <c r="P20" s="88">
        <v>17262564708667</v>
      </c>
    </row>
    <row r="21" spans="1:16" ht="21.75" customHeight="1" x14ac:dyDescent="0.2">
      <c r="A21" s="275" t="s">
        <v>127</v>
      </c>
      <c r="B21" s="275"/>
      <c r="D21" s="9">
        <v>1748439</v>
      </c>
      <c r="F21" s="9">
        <v>0</v>
      </c>
      <c r="H21" s="9">
        <v>1075000</v>
      </c>
      <c r="J21" s="9">
        <v>673439</v>
      </c>
      <c r="L21" s="10" t="s">
        <v>113</v>
      </c>
      <c r="O21" s="88">
        <v>0</v>
      </c>
      <c r="P21" s="88">
        <v>1000000000000</v>
      </c>
    </row>
    <row r="22" spans="1:16" ht="21.75" customHeight="1" x14ac:dyDescent="0.2">
      <c r="A22" s="275" t="s">
        <v>128</v>
      </c>
      <c r="B22" s="275"/>
      <c r="D22" s="9">
        <v>48272900</v>
      </c>
      <c r="F22" s="9">
        <v>7936</v>
      </c>
      <c r="H22" s="9">
        <v>0</v>
      </c>
      <c r="J22" s="9">
        <v>48280836</v>
      </c>
      <c r="L22" s="10" t="s">
        <v>113</v>
      </c>
      <c r="O22" s="88">
        <v>0</v>
      </c>
      <c r="P22" s="88">
        <v>110000000000</v>
      </c>
    </row>
    <row r="23" spans="1:16" ht="21.75" customHeight="1" x14ac:dyDescent="0.2">
      <c r="A23" s="275" t="s">
        <v>129</v>
      </c>
      <c r="B23" s="275"/>
      <c r="D23" s="9">
        <v>9470432</v>
      </c>
      <c r="F23" s="9">
        <v>78000</v>
      </c>
      <c r="H23" s="9">
        <v>0</v>
      </c>
      <c r="J23" s="9">
        <v>9548432</v>
      </c>
      <c r="L23" s="10" t="s">
        <v>113</v>
      </c>
      <c r="O23" s="88">
        <v>0</v>
      </c>
      <c r="P23" s="88">
        <v>818000000000</v>
      </c>
    </row>
    <row r="24" spans="1:16" ht="21.75" customHeight="1" x14ac:dyDescent="0.2">
      <c r="A24" s="275" t="s">
        <v>130</v>
      </c>
      <c r="B24" s="275"/>
      <c r="D24" s="9">
        <v>22708109339</v>
      </c>
      <c r="F24" s="9">
        <v>17250090000662</v>
      </c>
      <c r="H24" s="9">
        <v>17262564708667</v>
      </c>
      <c r="J24" s="9">
        <v>10233401334</v>
      </c>
      <c r="L24" s="10" t="s">
        <v>131</v>
      </c>
      <c r="O24" s="88">
        <v>0</v>
      </c>
      <c r="P24" s="88">
        <v>1000000000000</v>
      </c>
    </row>
    <row r="25" spans="1:16" ht="21.75" customHeight="1" x14ac:dyDescent="0.2">
      <c r="A25" s="275" t="s">
        <v>132</v>
      </c>
      <c r="B25" s="275"/>
      <c r="D25" s="9">
        <v>1000000000000</v>
      </c>
      <c r="F25" s="9">
        <v>0</v>
      </c>
      <c r="H25" s="9">
        <v>1000000000000</v>
      </c>
      <c r="J25" s="9">
        <v>0</v>
      </c>
      <c r="L25" s="10" t="s">
        <v>113</v>
      </c>
      <c r="O25" s="88">
        <v>0</v>
      </c>
      <c r="P25" s="88">
        <v>404512000000</v>
      </c>
    </row>
    <row r="26" spans="1:16" ht="21.75" customHeight="1" x14ac:dyDescent="0.2">
      <c r="A26" s="275" t="s">
        <v>132</v>
      </c>
      <c r="B26" s="275"/>
      <c r="D26" s="9">
        <v>110000000000</v>
      </c>
      <c r="F26" s="9">
        <v>0</v>
      </c>
      <c r="H26" s="9">
        <v>110000000000</v>
      </c>
      <c r="J26" s="9">
        <v>0</v>
      </c>
      <c r="L26" s="10" t="s">
        <v>113</v>
      </c>
      <c r="O26" s="88">
        <v>0</v>
      </c>
      <c r="P26" s="88">
        <v>2356567000000</v>
      </c>
    </row>
    <row r="27" spans="1:16" ht="21.75" customHeight="1" x14ac:dyDescent="0.2">
      <c r="A27" s="275" t="s">
        <v>133</v>
      </c>
      <c r="B27" s="275"/>
      <c r="D27" s="9">
        <v>125000000000</v>
      </c>
      <c r="F27" s="9">
        <v>0</v>
      </c>
      <c r="H27" s="9">
        <v>0</v>
      </c>
      <c r="J27" s="9">
        <v>125000000000</v>
      </c>
      <c r="L27" s="10" t="s">
        <v>134</v>
      </c>
      <c r="O27" s="88">
        <v>0</v>
      </c>
      <c r="P27" s="88">
        <v>959400000000</v>
      </c>
    </row>
    <row r="28" spans="1:16" ht="21.75" customHeight="1" x14ac:dyDescent="0.2">
      <c r="A28" s="275" t="s">
        <v>132</v>
      </c>
      <c r="B28" s="275"/>
      <c r="D28" s="9">
        <v>818000000000</v>
      </c>
      <c r="F28" s="9">
        <v>0</v>
      </c>
      <c r="H28" s="9">
        <v>818000000000</v>
      </c>
      <c r="J28" s="9">
        <v>0</v>
      </c>
      <c r="L28" s="10" t="s">
        <v>113</v>
      </c>
      <c r="O28" s="88">
        <v>0</v>
      </c>
      <c r="P28" s="88">
        <v>1094000000000</v>
      </c>
    </row>
    <row r="29" spans="1:16" ht="21.75" customHeight="1" x14ac:dyDescent="0.2">
      <c r="A29" s="275" t="s">
        <v>135</v>
      </c>
      <c r="B29" s="275"/>
      <c r="D29" s="9">
        <v>1000000000000</v>
      </c>
      <c r="F29" s="9">
        <v>0</v>
      </c>
      <c r="H29" s="9">
        <v>1000000000000</v>
      </c>
      <c r="J29" s="9">
        <v>0</v>
      </c>
      <c r="L29" s="10" t="s">
        <v>113</v>
      </c>
      <c r="O29" s="88">
        <v>0</v>
      </c>
      <c r="P29" s="88">
        <v>955000000000</v>
      </c>
    </row>
    <row r="30" spans="1:16" ht="21.75" customHeight="1" x14ac:dyDescent="0.2">
      <c r="A30" s="275" t="s">
        <v>136</v>
      </c>
      <c r="B30" s="275"/>
      <c r="D30" s="9">
        <v>404512000000</v>
      </c>
      <c r="F30" s="9">
        <v>0</v>
      </c>
      <c r="H30" s="9">
        <v>404512000000</v>
      </c>
      <c r="J30" s="9">
        <v>0</v>
      </c>
      <c r="L30" s="10" t="s">
        <v>113</v>
      </c>
      <c r="O30" s="88">
        <v>0</v>
      </c>
      <c r="P30" s="88">
        <v>1000000000000</v>
      </c>
    </row>
    <row r="31" spans="1:16" ht="21.75" customHeight="1" x14ac:dyDescent="0.2">
      <c r="A31" s="275" t="s">
        <v>136</v>
      </c>
      <c r="B31" s="275"/>
      <c r="D31" s="9">
        <v>2356567000000</v>
      </c>
      <c r="F31" s="9">
        <v>0</v>
      </c>
      <c r="H31" s="9">
        <v>2356567000000</v>
      </c>
      <c r="J31" s="9">
        <v>0</v>
      </c>
      <c r="L31" s="10" t="s">
        <v>113</v>
      </c>
      <c r="O31" s="88">
        <v>0</v>
      </c>
      <c r="P31" s="88">
        <v>1000000000000</v>
      </c>
    </row>
    <row r="32" spans="1:16" ht="21.75" customHeight="1" x14ac:dyDescent="0.2">
      <c r="A32" s="275" t="s">
        <v>137</v>
      </c>
      <c r="B32" s="275"/>
      <c r="D32" s="9">
        <v>959400000000</v>
      </c>
      <c r="F32" s="9">
        <v>0</v>
      </c>
      <c r="H32" s="9">
        <v>959400000000</v>
      </c>
      <c r="J32" s="9">
        <v>0</v>
      </c>
      <c r="L32" s="10" t="s">
        <v>113</v>
      </c>
      <c r="O32" s="88">
        <v>0</v>
      </c>
      <c r="P32" s="88">
        <v>1211500000000</v>
      </c>
    </row>
    <row r="33" spans="1:16" ht="21.75" customHeight="1" x14ac:dyDescent="0.2">
      <c r="A33" s="275" t="s">
        <v>137</v>
      </c>
      <c r="B33" s="275"/>
      <c r="D33" s="9">
        <v>1094000000000</v>
      </c>
      <c r="F33" s="9">
        <v>0</v>
      </c>
      <c r="H33" s="9">
        <v>1094000000000</v>
      </c>
      <c r="J33" s="9">
        <v>0</v>
      </c>
      <c r="L33" s="10" t="s">
        <v>113</v>
      </c>
      <c r="O33" s="88">
        <v>0</v>
      </c>
      <c r="P33" s="88">
        <v>297000000000</v>
      </c>
    </row>
    <row r="34" spans="1:16" ht="21.75" customHeight="1" x14ac:dyDescent="0.2">
      <c r="A34" s="275" t="s">
        <v>137</v>
      </c>
      <c r="B34" s="275"/>
      <c r="D34" s="9">
        <v>1300000000000</v>
      </c>
      <c r="F34" s="9">
        <v>0</v>
      </c>
      <c r="H34" s="9">
        <v>955000000000</v>
      </c>
      <c r="J34" s="9">
        <v>345000000000</v>
      </c>
      <c r="L34" s="10" t="s">
        <v>138</v>
      </c>
      <c r="O34" s="88">
        <v>0</v>
      </c>
      <c r="P34" s="88">
        <v>203909000000</v>
      </c>
    </row>
    <row r="35" spans="1:16" ht="21.75" customHeight="1" x14ac:dyDescent="0.2">
      <c r="A35" s="275" t="s">
        <v>139</v>
      </c>
      <c r="B35" s="275"/>
      <c r="D35" s="9">
        <v>300000000000</v>
      </c>
      <c r="F35" s="9">
        <v>0</v>
      </c>
      <c r="H35" s="9">
        <v>0</v>
      </c>
      <c r="J35" s="9">
        <v>300000000000</v>
      </c>
      <c r="L35" s="10" t="s">
        <v>140</v>
      </c>
      <c r="O35" s="88">
        <v>0</v>
      </c>
      <c r="P35" s="88">
        <v>830000000000</v>
      </c>
    </row>
    <row r="36" spans="1:16" ht="21.75" customHeight="1" x14ac:dyDescent="0.2">
      <c r="A36" s="275" t="s">
        <v>141</v>
      </c>
      <c r="B36" s="275"/>
      <c r="D36" s="9">
        <v>1000000000000</v>
      </c>
      <c r="F36" s="9">
        <v>0</v>
      </c>
      <c r="H36" s="9">
        <v>1000000000000</v>
      </c>
      <c r="J36" s="9">
        <v>0</v>
      </c>
      <c r="L36" s="10" t="s">
        <v>113</v>
      </c>
      <c r="O36" s="88">
        <v>0</v>
      </c>
      <c r="P36" s="88">
        <v>56400000000</v>
      </c>
    </row>
    <row r="37" spans="1:16" ht="21.75" customHeight="1" x14ac:dyDescent="0.2">
      <c r="A37" s="275" t="s">
        <v>142</v>
      </c>
      <c r="B37" s="275"/>
      <c r="D37" s="9">
        <v>1000000000000</v>
      </c>
      <c r="F37" s="9">
        <v>0</v>
      </c>
      <c r="H37" s="9">
        <v>1000000000000</v>
      </c>
      <c r="J37" s="9">
        <v>0</v>
      </c>
      <c r="L37" s="10" t="s">
        <v>113</v>
      </c>
      <c r="O37" s="88">
        <v>0</v>
      </c>
      <c r="P37" s="88">
        <v>2099610000000</v>
      </c>
    </row>
    <row r="38" spans="1:16" ht="21.75" customHeight="1" x14ac:dyDescent="0.2">
      <c r="A38" s="275" t="s">
        <v>143</v>
      </c>
      <c r="B38" s="275"/>
      <c r="D38" s="9">
        <v>1124700000000</v>
      </c>
      <c r="F38" s="9">
        <v>0</v>
      </c>
      <c r="H38" s="9">
        <v>0</v>
      </c>
      <c r="J38" s="9">
        <v>1124700000000</v>
      </c>
      <c r="L38" s="10" t="s">
        <v>144</v>
      </c>
      <c r="O38" s="88">
        <v>0</v>
      </c>
      <c r="P38" s="88">
        <v>1093800000000</v>
      </c>
    </row>
    <row r="39" spans="1:16" ht="21.75" customHeight="1" x14ac:dyDescent="0.2">
      <c r="A39" s="275" t="s">
        <v>145</v>
      </c>
      <c r="B39" s="275"/>
      <c r="D39" s="9">
        <v>1211500000000</v>
      </c>
      <c r="F39" s="9">
        <v>0</v>
      </c>
      <c r="H39" s="9">
        <v>1211500000000</v>
      </c>
      <c r="J39" s="9">
        <v>0</v>
      </c>
      <c r="L39" s="10" t="s">
        <v>113</v>
      </c>
      <c r="O39" s="88">
        <v>0</v>
      </c>
      <c r="P39" s="88">
        <v>886886000000</v>
      </c>
    </row>
    <row r="40" spans="1:16" ht="21.75" customHeight="1" x14ac:dyDescent="0.2">
      <c r="A40" s="275" t="s">
        <v>146</v>
      </c>
      <c r="B40" s="275"/>
      <c r="D40" s="9">
        <v>1267983000000</v>
      </c>
      <c r="F40" s="9">
        <v>0</v>
      </c>
      <c r="H40" s="9">
        <v>297000000000</v>
      </c>
      <c r="J40" s="9">
        <v>970983000000</v>
      </c>
      <c r="L40" s="10" t="s">
        <v>147</v>
      </c>
      <c r="O40" s="88">
        <v>0</v>
      </c>
      <c r="P40" s="88">
        <v>1756118000000</v>
      </c>
    </row>
    <row r="41" spans="1:16" ht="21.75" customHeight="1" x14ac:dyDescent="0.2">
      <c r="A41" s="275" t="s">
        <v>148</v>
      </c>
      <c r="B41" s="275"/>
      <c r="D41" s="9">
        <v>203909000000</v>
      </c>
      <c r="F41" s="9">
        <v>0</v>
      </c>
      <c r="H41" s="9">
        <v>203909000000</v>
      </c>
      <c r="J41" s="9">
        <v>0</v>
      </c>
      <c r="L41" s="10" t="s">
        <v>113</v>
      </c>
      <c r="O41" s="88">
        <v>0</v>
      </c>
      <c r="P41" s="88">
        <v>1944180000000</v>
      </c>
    </row>
    <row r="42" spans="1:16" ht="21.75" customHeight="1" x14ac:dyDescent="0.2">
      <c r="A42" s="275" t="s">
        <v>132</v>
      </c>
      <c r="B42" s="275"/>
      <c r="D42" s="9">
        <v>830000000000</v>
      </c>
      <c r="F42" s="9">
        <v>0</v>
      </c>
      <c r="H42" s="9">
        <v>830000000000</v>
      </c>
      <c r="J42" s="9">
        <v>0</v>
      </c>
      <c r="L42" s="10" t="s">
        <v>113</v>
      </c>
      <c r="O42" s="88">
        <v>0</v>
      </c>
      <c r="P42" s="88">
        <v>314000000000</v>
      </c>
    </row>
    <row r="43" spans="1:16" ht="21.75" customHeight="1" x14ac:dyDescent="0.2">
      <c r="A43" s="275" t="s">
        <v>132</v>
      </c>
      <c r="B43" s="275"/>
      <c r="D43" s="9">
        <v>56400000000</v>
      </c>
      <c r="F43" s="9">
        <v>0</v>
      </c>
      <c r="H43" s="9">
        <v>56400000000</v>
      </c>
      <c r="J43" s="9">
        <v>0</v>
      </c>
      <c r="L43" s="10" t="s">
        <v>113</v>
      </c>
      <c r="O43" s="88">
        <v>0</v>
      </c>
      <c r="P43" s="88">
        <v>1350000000000</v>
      </c>
    </row>
    <row r="44" spans="1:16" ht="21.75" customHeight="1" x14ac:dyDescent="0.2">
      <c r="A44" s="275" t="s">
        <v>132</v>
      </c>
      <c r="B44" s="275"/>
      <c r="D44" s="9">
        <v>2099610000000</v>
      </c>
      <c r="F44" s="9">
        <v>0</v>
      </c>
      <c r="H44" s="9">
        <v>2099610000000</v>
      </c>
      <c r="J44" s="9">
        <v>0</v>
      </c>
      <c r="L44" s="10" t="s">
        <v>113</v>
      </c>
      <c r="O44" s="88">
        <v>0</v>
      </c>
      <c r="P44" s="88">
        <v>258000000000</v>
      </c>
    </row>
    <row r="45" spans="1:16" ht="21.75" customHeight="1" x14ac:dyDescent="0.2">
      <c r="A45" s="275" t="s">
        <v>132</v>
      </c>
      <c r="B45" s="275"/>
      <c r="D45" s="9">
        <v>1093800000000</v>
      </c>
      <c r="F45" s="9">
        <v>0</v>
      </c>
      <c r="H45" s="9">
        <v>1093800000000</v>
      </c>
      <c r="J45" s="9">
        <v>0</v>
      </c>
      <c r="L45" s="10" t="s">
        <v>113</v>
      </c>
      <c r="O45" s="88">
        <v>0</v>
      </c>
      <c r="P45" s="88">
        <v>1687850000000</v>
      </c>
    </row>
    <row r="46" spans="1:16" ht="21.75" customHeight="1" x14ac:dyDescent="0.2">
      <c r="A46" s="275" t="s">
        <v>132</v>
      </c>
      <c r="B46" s="275"/>
      <c r="D46" s="9">
        <v>886886000000</v>
      </c>
      <c r="F46" s="9">
        <v>0</v>
      </c>
      <c r="H46" s="9">
        <v>886886000000</v>
      </c>
      <c r="J46" s="9">
        <v>0</v>
      </c>
      <c r="L46" s="10" t="s">
        <v>113</v>
      </c>
      <c r="O46" s="88">
        <v>0</v>
      </c>
      <c r="P46" s="88">
        <v>2084070000000</v>
      </c>
    </row>
    <row r="47" spans="1:16" ht="21.75" customHeight="1" x14ac:dyDescent="0.2">
      <c r="A47" s="275" t="s">
        <v>149</v>
      </c>
      <c r="B47" s="275"/>
      <c r="D47" s="9">
        <v>1756118000000</v>
      </c>
      <c r="F47" s="9">
        <v>0</v>
      </c>
      <c r="H47" s="9">
        <v>1756118000000</v>
      </c>
      <c r="J47" s="9">
        <v>0</v>
      </c>
      <c r="L47" s="10" t="s">
        <v>113</v>
      </c>
      <c r="O47" s="88">
        <v>0</v>
      </c>
      <c r="P47" s="88">
        <v>1019604000000</v>
      </c>
    </row>
    <row r="48" spans="1:16" ht="21.75" customHeight="1" x14ac:dyDescent="0.2">
      <c r="A48" s="275" t="s">
        <v>150</v>
      </c>
      <c r="B48" s="275"/>
      <c r="D48" s="9">
        <v>1944180000000</v>
      </c>
      <c r="F48" s="9">
        <v>0</v>
      </c>
      <c r="H48" s="9">
        <v>1944180000000</v>
      </c>
      <c r="J48" s="9">
        <v>0</v>
      </c>
      <c r="L48" s="10" t="s">
        <v>113</v>
      </c>
      <c r="O48" s="88">
        <v>0</v>
      </c>
      <c r="P48" s="88">
        <v>1000000000000</v>
      </c>
    </row>
    <row r="49" spans="1:16" ht="21.75" customHeight="1" x14ac:dyDescent="0.2">
      <c r="A49" s="275" t="s">
        <v>132</v>
      </c>
      <c r="B49" s="275"/>
      <c r="D49" s="9">
        <v>314000000000</v>
      </c>
      <c r="F49" s="9">
        <v>0</v>
      </c>
      <c r="H49" s="9">
        <v>314000000000</v>
      </c>
      <c r="J49" s="9">
        <v>0</v>
      </c>
      <c r="L49" s="10" t="s">
        <v>113</v>
      </c>
      <c r="O49" s="88">
        <v>0</v>
      </c>
      <c r="P49" s="88">
        <v>1000000000000</v>
      </c>
    </row>
    <row r="50" spans="1:16" ht="21.75" customHeight="1" x14ac:dyDescent="0.2">
      <c r="A50" s="275" t="s">
        <v>132</v>
      </c>
      <c r="B50" s="275"/>
      <c r="D50" s="9">
        <v>1350000000000</v>
      </c>
      <c r="F50" s="9">
        <v>0</v>
      </c>
      <c r="H50" s="9">
        <v>1350000000000</v>
      </c>
      <c r="J50" s="9">
        <v>0</v>
      </c>
      <c r="L50" s="10" t="s">
        <v>113</v>
      </c>
      <c r="O50" s="88">
        <v>0</v>
      </c>
      <c r="P50" s="88">
        <v>1000000000000</v>
      </c>
    </row>
    <row r="51" spans="1:16" ht="21.75" customHeight="1" x14ac:dyDescent="0.2">
      <c r="A51" s="275" t="s">
        <v>149</v>
      </c>
      <c r="B51" s="275"/>
      <c r="D51" s="9">
        <v>258000000000</v>
      </c>
      <c r="F51" s="9">
        <v>0</v>
      </c>
      <c r="H51" s="9">
        <v>258000000000</v>
      </c>
      <c r="J51" s="9">
        <v>0</v>
      </c>
      <c r="L51" s="10" t="s">
        <v>113</v>
      </c>
      <c r="O51" s="88">
        <v>0</v>
      </c>
      <c r="P51" s="88">
        <v>1000000000000</v>
      </c>
    </row>
    <row r="52" spans="1:16" ht="21.75" customHeight="1" x14ac:dyDescent="0.2">
      <c r="A52" s="275" t="s">
        <v>149</v>
      </c>
      <c r="B52" s="275"/>
      <c r="D52" s="9">
        <v>1687850000000</v>
      </c>
      <c r="F52" s="9">
        <v>0</v>
      </c>
      <c r="H52" s="9">
        <v>1687850000000</v>
      </c>
      <c r="J52" s="9">
        <v>0</v>
      </c>
      <c r="L52" s="10" t="s">
        <v>113</v>
      </c>
      <c r="O52" s="88">
        <v>0</v>
      </c>
      <c r="P52" s="88">
        <v>1000000000000</v>
      </c>
    </row>
    <row r="53" spans="1:16" ht="21.75" customHeight="1" x14ac:dyDescent="0.2">
      <c r="A53" s="275" t="s">
        <v>149</v>
      </c>
      <c r="B53" s="275"/>
      <c r="D53" s="9">
        <v>2084070000000</v>
      </c>
      <c r="F53" s="9">
        <v>0</v>
      </c>
      <c r="H53" s="9">
        <v>2084070000000</v>
      </c>
      <c r="J53" s="9">
        <v>0</v>
      </c>
      <c r="L53" s="10" t="s">
        <v>113</v>
      </c>
      <c r="O53" s="88">
        <v>0</v>
      </c>
      <c r="P53" s="88">
        <v>1000000000000</v>
      </c>
    </row>
    <row r="54" spans="1:16" ht="21.75" customHeight="1" x14ac:dyDescent="0.2">
      <c r="A54" s="275" t="s">
        <v>149</v>
      </c>
      <c r="B54" s="275"/>
      <c r="D54" s="9">
        <v>1019604000000</v>
      </c>
      <c r="F54" s="9">
        <v>0</v>
      </c>
      <c r="H54" s="9">
        <v>1019604000000</v>
      </c>
      <c r="J54" s="9">
        <v>0</v>
      </c>
      <c r="L54" s="10" t="s">
        <v>113</v>
      </c>
      <c r="O54" s="88">
        <v>0</v>
      </c>
      <c r="P54" s="88">
        <v>1000000000000</v>
      </c>
    </row>
    <row r="55" spans="1:16" ht="21.75" customHeight="1" x14ac:dyDescent="0.2">
      <c r="A55" s="275" t="s">
        <v>149</v>
      </c>
      <c r="B55" s="275"/>
      <c r="D55" s="9">
        <v>1000000000000</v>
      </c>
      <c r="F55" s="9">
        <v>0</v>
      </c>
      <c r="H55" s="9">
        <v>1000000000000</v>
      </c>
      <c r="J55" s="9">
        <v>0</v>
      </c>
      <c r="L55" s="10" t="s">
        <v>113</v>
      </c>
      <c r="O55" s="88">
        <v>0</v>
      </c>
      <c r="P55" s="88">
        <v>1000000000000</v>
      </c>
    </row>
    <row r="56" spans="1:16" ht="21.75" customHeight="1" x14ac:dyDescent="0.2">
      <c r="A56" s="275" t="s">
        <v>149</v>
      </c>
      <c r="B56" s="275"/>
      <c r="D56" s="9">
        <v>1000000000000</v>
      </c>
      <c r="F56" s="9">
        <v>0</v>
      </c>
      <c r="H56" s="9">
        <v>1000000000000</v>
      </c>
      <c r="J56" s="9">
        <v>0</v>
      </c>
      <c r="L56" s="10" t="s">
        <v>113</v>
      </c>
      <c r="O56" s="88">
        <v>0</v>
      </c>
      <c r="P56" s="88">
        <v>481422000000</v>
      </c>
    </row>
    <row r="57" spans="1:16" ht="21.75" customHeight="1" x14ac:dyDescent="0.2">
      <c r="A57" s="275" t="s">
        <v>149</v>
      </c>
      <c r="B57" s="275"/>
      <c r="D57" s="9">
        <v>1000000000000</v>
      </c>
      <c r="F57" s="9">
        <v>0</v>
      </c>
      <c r="H57" s="9">
        <v>1000000000000</v>
      </c>
      <c r="J57" s="9">
        <v>0</v>
      </c>
      <c r="L57" s="10" t="s">
        <v>113</v>
      </c>
      <c r="O57" s="88">
        <v>0</v>
      </c>
      <c r="P57" s="88">
        <v>789850000000</v>
      </c>
    </row>
    <row r="58" spans="1:16" ht="21.75" customHeight="1" x14ac:dyDescent="0.2">
      <c r="A58" s="275" t="s">
        <v>149</v>
      </c>
      <c r="B58" s="275"/>
      <c r="D58" s="9">
        <v>1000000000000</v>
      </c>
      <c r="F58" s="9">
        <v>0</v>
      </c>
      <c r="H58" s="9">
        <v>1000000000000</v>
      </c>
      <c r="J58" s="9">
        <v>0</v>
      </c>
      <c r="L58" s="10" t="s">
        <v>113</v>
      </c>
      <c r="O58" s="88">
        <v>0</v>
      </c>
      <c r="P58" s="88">
        <v>1000000000000</v>
      </c>
    </row>
    <row r="59" spans="1:16" ht="21.75" customHeight="1" x14ac:dyDescent="0.2">
      <c r="A59" s="275" t="s">
        <v>149</v>
      </c>
      <c r="B59" s="275"/>
      <c r="D59" s="9">
        <v>1000000000000</v>
      </c>
      <c r="F59" s="9">
        <v>0</v>
      </c>
      <c r="H59" s="9">
        <v>1000000000000</v>
      </c>
      <c r="J59" s="9">
        <v>0</v>
      </c>
      <c r="L59" s="10" t="s">
        <v>113</v>
      </c>
      <c r="O59" s="88">
        <v>0</v>
      </c>
      <c r="P59" s="88">
        <v>773499000000</v>
      </c>
    </row>
    <row r="60" spans="1:16" ht="21.75" customHeight="1" x14ac:dyDescent="0.2">
      <c r="A60" s="275" t="s">
        <v>149</v>
      </c>
      <c r="B60" s="275"/>
      <c r="D60" s="9">
        <v>1000000000000</v>
      </c>
      <c r="F60" s="9">
        <v>0</v>
      </c>
      <c r="H60" s="9">
        <v>1000000000000</v>
      </c>
      <c r="J60" s="9">
        <v>0</v>
      </c>
      <c r="L60" s="10" t="s">
        <v>113</v>
      </c>
      <c r="O60" s="88">
        <v>0</v>
      </c>
      <c r="P60" s="88">
        <v>1000000000000</v>
      </c>
    </row>
    <row r="61" spans="1:16" ht="21.75" customHeight="1" x14ac:dyDescent="0.2">
      <c r="A61" s="275" t="s">
        <v>149</v>
      </c>
      <c r="B61" s="275"/>
      <c r="D61" s="9">
        <v>1000000000000</v>
      </c>
      <c r="F61" s="9">
        <v>0</v>
      </c>
      <c r="H61" s="9">
        <v>1000000000000</v>
      </c>
      <c r="J61" s="9">
        <v>0</v>
      </c>
      <c r="L61" s="10" t="s">
        <v>113</v>
      </c>
      <c r="O61" s="88">
        <v>0</v>
      </c>
      <c r="P61" s="88">
        <v>228000000000</v>
      </c>
    </row>
    <row r="62" spans="1:16" ht="21.75" customHeight="1" x14ac:dyDescent="0.2">
      <c r="A62" s="275" t="s">
        <v>149</v>
      </c>
      <c r="B62" s="275"/>
      <c r="D62" s="9">
        <v>1000000000000</v>
      </c>
      <c r="F62" s="9">
        <v>0</v>
      </c>
      <c r="H62" s="9">
        <v>1000000000000</v>
      </c>
      <c r="J62" s="9">
        <v>0</v>
      </c>
      <c r="L62" s="10" t="s">
        <v>113</v>
      </c>
      <c r="O62" s="88">
        <v>0</v>
      </c>
      <c r="P62" s="88">
        <v>510000000000</v>
      </c>
    </row>
    <row r="63" spans="1:16" ht="21.75" customHeight="1" x14ac:dyDescent="0.2">
      <c r="A63" s="275" t="s">
        <v>149</v>
      </c>
      <c r="B63" s="275"/>
      <c r="D63" s="9">
        <v>481422000000</v>
      </c>
      <c r="F63" s="9">
        <v>0</v>
      </c>
      <c r="H63" s="9">
        <v>481422000000</v>
      </c>
      <c r="J63" s="9">
        <v>0</v>
      </c>
      <c r="L63" s="10" t="s">
        <v>113</v>
      </c>
      <c r="O63" s="88">
        <v>0</v>
      </c>
      <c r="P63" s="88">
        <v>2480000000000</v>
      </c>
    </row>
    <row r="64" spans="1:16" ht="21.75" customHeight="1" x14ac:dyDescent="0.2">
      <c r="A64" s="275" t="s">
        <v>149</v>
      </c>
      <c r="B64" s="275"/>
      <c r="D64" s="9">
        <v>789850000000</v>
      </c>
      <c r="F64" s="9">
        <v>0</v>
      </c>
      <c r="H64" s="9">
        <v>789850000000</v>
      </c>
      <c r="J64" s="9">
        <v>0</v>
      </c>
      <c r="L64" s="10" t="s">
        <v>113</v>
      </c>
      <c r="O64" s="88">
        <v>200000000000</v>
      </c>
      <c r="P64" s="88">
        <v>0</v>
      </c>
    </row>
    <row r="65" spans="1:16" ht="21.75" customHeight="1" x14ac:dyDescent="0.2">
      <c r="A65" s="275" t="s">
        <v>149</v>
      </c>
      <c r="B65" s="275"/>
      <c r="D65" s="9">
        <v>1000000000000</v>
      </c>
      <c r="F65" s="9">
        <v>0</v>
      </c>
      <c r="H65" s="9">
        <v>1000000000000</v>
      </c>
      <c r="J65" s="9">
        <v>0</v>
      </c>
      <c r="L65" s="10" t="s">
        <v>113</v>
      </c>
      <c r="O65" s="88">
        <v>2250900000000</v>
      </c>
      <c r="P65" s="88">
        <v>0</v>
      </c>
    </row>
    <row r="66" spans="1:16" ht="21.75" customHeight="1" x14ac:dyDescent="0.2">
      <c r="A66" s="275" t="s">
        <v>149</v>
      </c>
      <c r="B66" s="275"/>
      <c r="D66" s="9">
        <v>1000000000000</v>
      </c>
      <c r="F66" s="9">
        <v>0</v>
      </c>
      <c r="H66" s="9">
        <v>773499000000</v>
      </c>
      <c r="J66" s="9">
        <v>226501000000</v>
      </c>
      <c r="L66" s="10" t="s">
        <v>151</v>
      </c>
      <c r="O66" s="88">
        <v>1972600000000</v>
      </c>
      <c r="P66" s="88">
        <v>0</v>
      </c>
    </row>
    <row r="67" spans="1:16" ht="21.75" customHeight="1" x14ac:dyDescent="0.2">
      <c r="A67" s="275" t="s">
        <v>149</v>
      </c>
      <c r="B67" s="275"/>
      <c r="D67" s="9">
        <v>1000000000000</v>
      </c>
      <c r="F67" s="9">
        <v>0</v>
      </c>
      <c r="H67" s="9">
        <v>1000000000000</v>
      </c>
      <c r="J67" s="9">
        <v>0</v>
      </c>
      <c r="L67" s="10" t="s">
        <v>113</v>
      </c>
      <c r="O67" s="88">
        <v>842500000000</v>
      </c>
      <c r="P67" s="88">
        <v>0</v>
      </c>
    </row>
    <row r="68" spans="1:16" ht="21.75" customHeight="1" x14ac:dyDescent="0.2">
      <c r="A68" s="275" t="s">
        <v>149</v>
      </c>
      <c r="B68" s="275"/>
      <c r="D68" s="9">
        <v>1000000000000</v>
      </c>
      <c r="F68" s="9">
        <v>0</v>
      </c>
      <c r="H68" s="9">
        <v>0</v>
      </c>
      <c r="J68" s="9">
        <v>1000000000000</v>
      </c>
      <c r="L68" s="10" t="s">
        <v>152</v>
      </c>
      <c r="O68" s="88">
        <v>218000000000</v>
      </c>
      <c r="P68" s="88">
        <v>0</v>
      </c>
    </row>
    <row r="69" spans="1:16" ht="21.75" customHeight="1" x14ac:dyDescent="0.2">
      <c r="A69" s="275" t="s">
        <v>149</v>
      </c>
      <c r="B69" s="275"/>
      <c r="D69" s="9">
        <v>228000000000</v>
      </c>
      <c r="F69" s="9">
        <v>0</v>
      </c>
      <c r="H69" s="9">
        <v>228000000000</v>
      </c>
      <c r="J69" s="9">
        <v>0</v>
      </c>
      <c r="L69" s="10" t="s">
        <v>113</v>
      </c>
      <c r="O69" s="88">
        <v>13587877445616</v>
      </c>
      <c r="P69" s="88">
        <v>13587800720000</v>
      </c>
    </row>
    <row r="70" spans="1:16" ht="21.75" customHeight="1" x14ac:dyDescent="0.2">
      <c r="A70" s="275" t="s">
        <v>132</v>
      </c>
      <c r="B70" s="275"/>
      <c r="D70" s="9">
        <v>898000000000</v>
      </c>
      <c r="F70" s="9">
        <v>0</v>
      </c>
      <c r="H70" s="9">
        <v>510000000000</v>
      </c>
      <c r="J70" s="9">
        <v>388000000000</v>
      </c>
      <c r="L70" s="10" t="s">
        <v>153</v>
      </c>
      <c r="O70" s="88">
        <v>2000000000000</v>
      </c>
      <c r="P70" s="88">
        <v>0</v>
      </c>
    </row>
    <row r="71" spans="1:16" ht="21.75" customHeight="1" x14ac:dyDescent="0.2">
      <c r="A71" s="275" t="s">
        <v>132</v>
      </c>
      <c r="B71" s="275"/>
      <c r="D71" s="9">
        <v>1000000000000</v>
      </c>
      <c r="F71" s="9">
        <v>0</v>
      </c>
      <c r="H71" s="9">
        <v>0</v>
      </c>
      <c r="J71" s="9">
        <v>1000000000000</v>
      </c>
      <c r="L71" s="10" t="s">
        <v>152</v>
      </c>
      <c r="O71" s="88">
        <v>307800000000</v>
      </c>
      <c r="P71" s="88">
        <v>0</v>
      </c>
    </row>
    <row r="72" spans="1:16" ht="21.75" customHeight="1" x14ac:dyDescent="0.2">
      <c r="A72" s="275" t="s">
        <v>132</v>
      </c>
      <c r="B72" s="275"/>
      <c r="D72" s="9">
        <v>1000000000000</v>
      </c>
      <c r="F72" s="9">
        <v>0</v>
      </c>
      <c r="H72" s="9">
        <v>0</v>
      </c>
      <c r="J72" s="9">
        <v>1000000000000</v>
      </c>
      <c r="L72" s="10" t="s">
        <v>152</v>
      </c>
      <c r="O72" s="88">
        <v>300800000000</v>
      </c>
      <c r="P72" s="88">
        <v>0</v>
      </c>
    </row>
    <row r="73" spans="1:16" ht="21.75" customHeight="1" x14ac:dyDescent="0.2">
      <c r="A73" s="275" t="s">
        <v>132</v>
      </c>
      <c r="B73" s="275"/>
      <c r="D73" s="9">
        <v>1000000000000</v>
      </c>
      <c r="F73" s="9">
        <v>0</v>
      </c>
      <c r="H73" s="9">
        <v>0</v>
      </c>
      <c r="J73" s="9">
        <v>1000000000000</v>
      </c>
      <c r="L73" s="10" t="s">
        <v>152</v>
      </c>
      <c r="O73" s="88">
        <v>18532611558525</v>
      </c>
      <c r="P73" s="88">
        <v>18532611060000</v>
      </c>
    </row>
    <row r="74" spans="1:16" ht="21.75" customHeight="1" x14ac:dyDescent="0.2">
      <c r="A74" s="275" t="s">
        <v>149</v>
      </c>
      <c r="B74" s="275"/>
      <c r="D74" s="9">
        <v>548430000000</v>
      </c>
      <c r="F74" s="9">
        <v>0</v>
      </c>
      <c r="H74" s="9">
        <v>0</v>
      </c>
      <c r="J74" s="9">
        <v>548430000000</v>
      </c>
      <c r="L74" s="10" t="s">
        <v>154</v>
      </c>
      <c r="O74" s="88">
        <v>1000000000000</v>
      </c>
      <c r="P74" s="88">
        <v>0</v>
      </c>
    </row>
    <row r="75" spans="1:16" ht="21.75" customHeight="1" x14ac:dyDescent="0.2">
      <c r="A75" s="275" t="s">
        <v>149</v>
      </c>
      <c r="B75" s="275"/>
      <c r="D75" s="9">
        <v>6128390000000</v>
      </c>
      <c r="F75" s="9">
        <v>0</v>
      </c>
      <c r="H75" s="9">
        <v>2480000000000</v>
      </c>
      <c r="J75" s="9">
        <v>3648390000000</v>
      </c>
      <c r="L75" s="10" t="s">
        <v>155</v>
      </c>
      <c r="O75" s="88">
        <v>1000000000000</v>
      </c>
      <c r="P75" s="88">
        <v>0</v>
      </c>
    </row>
    <row r="76" spans="1:16" ht="21.75" customHeight="1" x14ac:dyDescent="0.2">
      <c r="A76" s="275" t="s">
        <v>132</v>
      </c>
      <c r="B76" s="275"/>
      <c r="D76" s="9">
        <v>0</v>
      </c>
      <c r="F76" s="9">
        <v>200000000000</v>
      </c>
      <c r="H76" s="9">
        <v>0</v>
      </c>
      <c r="J76" s="9">
        <v>200000000000</v>
      </c>
      <c r="L76" s="10" t="s">
        <v>156</v>
      </c>
      <c r="O76" s="88">
        <v>1000000000000</v>
      </c>
      <c r="P76" s="88">
        <v>0</v>
      </c>
    </row>
    <row r="77" spans="1:16" ht="21.75" customHeight="1" x14ac:dyDescent="0.2">
      <c r="A77" s="275" t="s">
        <v>150</v>
      </c>
      <c r="B77" s="275"/>
      <c r="D77" s="9">
        <v>0</v>
      </c>
      <c r="F77" s="9">
        <v>2250900000000</v>
      </c>
      <c r="H77" s="9">
        <v>0</v>
      </c>
      <c r="J77" s="9">
        <v>2250900000000</v>
      </c>
      <c r="L77" s="10" t="s">
        <v>157</v>
      </c>
      <c r="O77" s="88">
        <v>1000000000000</v>
      </c>
      <c r="P77" s="88">
        <v>0</v>
      </c>
    </row>
    <row r="78" spans="1:16" ht="21.75" customHeight="1" x14ac:dyDescent="0.2">
      <c r="A78" s="275" t="s">
        <v>132</v>
      </c>
      <c r="B78" s="275"/>
      <c r="D78" s="9">
        <v>0</v>
      </c>
      <c r="F78" s="9">
        <v>1972600000000</v>
      </c>
      <c r="H78" s="9">
        <v>0</v>
      </c>
      <c r="J78" s="9">
        <v>1972600000000</v>
      </c>
      <c r="L78" s="10" t="s">
        <v>158</v>
      </c>
      <c r="O78" s="88">
        <v>1034000000000</v>
      </c>
      <c r="P78" s="88">
        <v>0</v>
      </c>
    </row>
    <row r="79" spans="1:16" ht="21.75" customHeight="1" x14ac:dyDescent="0.2">
      <c r="A79" s="275" t="s">
        <v>132</v>
      </c>
      <c r="B79" s="275"/>
      <c r="D79" s="9">
        <v>0</v>
      </c>
      <c r="F79" s="9">
        <v>842500000000</v>
      </c>
      <c r="H79" s="9">
        <v>0</v>
      </c>
      <c r="J79" s="9">
        <v>842500000000</v>
      </c>
      <c r="L79" s="10" t="s">
        <v>159</v>
      </c>
      <c r="O79" s="88">
        <v>10000000100000</v>
      </c>
      <c r="P79" s="88">
        <v>10000000000000</v>
      </c>
    </row>
    <row r="80" spans="1:16" ht="21.75" customHeight="1" x14ac:dyDescent="0.2">
      <c r="A80" s="275" t="s">
        <v>132</v>
      </c>
      <c r="B80" s="275"/>
      <c r="D80" s="9">
        <v>0</v>
      </c>
      <c r="F80" s="9">
        <v>218000000000</v>
      </c>
      <c r="H80" s="9">
        <v>0</v>
      </c>
      <c r="J80" s="9">
        <v>218000000000</v>
      </c>
      <c r="L80" s="10" t="s">
        <v>160</v>
      </c>
      <c r="O80" s="88">
        <v>1250000</v>
      </c>
      <c r="P80" s="88">
        <v>75000</v>
      </c>
    </row>
    <row r="81" spans="1:16" ht="21.75" customHeight="1" x14ac:dyDescent="0.2">
      <c r="A81" s="275" t="s">
        <v>161</v>
      </c>
      <c r="B81" s="275"/>
      <c r="D81" s="9">
        <v>0</v>
      </c>
      <c r="F81" s="9">
        <v>13587877445616</v>
      </c>
      <c r="H81" s="9">
        <v>13587800720000</v>
      </c>
      <c r="J81" s="9">
        <v>76725616</v>
      </c>
      <c r="L81" s="10" t="s">
        <v>113</v>
      </c>
      <c r="O81" s="88">
        <v>500000000000</v>
      </c>
      <c r="P81" s="88">
        <v>0</v>
      </c>
    </row>
    <row r="82" spans="1:16" ht="21.75" customHeight="1" x14ac:dyDescent="0.2">
      <c r="A82" s="275" t="s">
        <v>162</v>
      </c>
      <c r="B82" s="275"/>
      <c r="D82" s="9">
        <v>0</v>
      </c>
      <c r="F82" s="9">
        <v>2000000000000</v>
      </c>
      <c r="H82" s="9">
        <v>0</v>
      </c>
      <c r="J82" s="9">
        <v>2000000000000</v>
      </c>
      <c r="L82" s="10" t="s">
        <v>163</v>
      </c>
      <c r="O82" s="88">
        <v>9376700000000</v>
      </c>
      <c r="P82" s="88">
        <v>0</v>
      </c>
    </row>
    <row r="83" spans="1:16" ht="21.75" customHeight="1" x14ac:dyDescent="0.2">
      <c r="A83" s="275" t="s">
        <v>132</v>
      </c>
      <c r="B83" s="275"/>
      <c r="D83" s="9">
        <v>0</v>
      </c>
      <c r="F83" s="9">
        <v>307800000000</v>
      </c>
      <c r="H83" s="9">
        <v>0</v>
      </c>
      <c r="J83" s="9">
        <v>307800000000</v>
      </c>
      <c r="L83" s="10" t="s">
        <v>164</v>
      </c>
      <c r="O83" s="88">
        <v>2000000000000</v>
      </c>
      <c r="P83" s="88">
        <v>0</v>
      </c>
    </row>
    <row r="84" spans="1:16" ht="21.75" customHeight="1" x14ac:dyDescent="0.2">
      <c r="A84" s="275" t="s">
        <v>132</v>
      </c>
      <c r="B84" s="275"/>
      <c r="D84" s="9">
        <v>0</v>
      </c>
      <c r="F84" s="9">
        <v>300800000000</v>
      </c>
      <c r="H84" s="9">
        <v>0</v>
      </c>
      <c r="J84" s="9">
        <v>300800000000</v>
      </c>
      <c r="L84" s="10" t="s">
        <v>140</v>
      </c>
      <c r="O84" s="88">
        <v>2000000000000</v>
      </c>
      <c r="P84" s="88">
        <v>0</v>
      </c>
    </row>
    <row r="85" spans="1:16" ht="21.75" customHeight="1" x14ac:dyDescent="0.2">
      <c r="A85" s="275" t="s">
        <v>165</v>
      </c>
      <c r="B85" s="275"/>
      <c r="D85" s="9">
        <v>0</v>
      </c>
      <c r="F85" s="9">
        <v>18532611558525</v>
      </c>
      <c r="H85" s="9">
        <v>18532611060000</v>
      </c>
      <c r="J85" s="9">
        <v>498525</v>
      </c>
      <c r="L85" s="10" t="s">
        <v>113</v>
      </c>
      <c r="O85" s="88">
        <v>2000000000000</v>
      </c>
      <c r="P85" s="88">
        <v>0</v>
      </c>
    </row>
    <row r="86" spans="1:16" ht="21.75" customHeight="1" x14ac:dyDescent="0.2">
      <c r="A86" s="275" t="s">
        <v>166</v>
      </c>
      <c r="B86" s="275"/>
      <c r="D86" s="9">
        <v>0</v>
      </c>
      <c r="F86" s="9">
        <v>1000000000000</v>
      </c>
      <c r="H86" s="9">
        <v>0</v>
      </c>
      <c r="J86" s="9">
        <v>1000000000000</v>
      </c>
      <c r="L86" s="10" t="s">
        <v>152</v>
      </c>
      <c r="O86" s="88">
        <v>2000000000000</v>
      </c>
      <c r="P86" s="88">
        <v>0</v>
      </c>
    </row>
    <row r="87" spans="1:16" ht="21.75" customHeight="1" x14ac:dyDescent="0.2">
      <c r="A87" s="275" t="s">
        <v>166</v>
      </c>
      <c r="B87" s="275"/>
      <c r="D87" s="9">
        <v>0</v>
      </c>
      <c r="F87" s="9">
        <v>1000000000000</v>
      </c>
      <c r="H87" s="9">
        <v>0</v>
      </c>
      <c r="J87" s="9">
        <v>1000000000000</v>
      </c>
      <c r="L87" s="10" t="s">
        <v>152</v>
      </c>
      <c r="O87" s="88">
        <v>2000000000000</v>
      </c>
      <c r="P87" s="88">
        <v>0</v>
      </c>
    </row>
    <row r="88" spans="1:16" ht="21.75" customHeight="1" x14ac:dyDescent="0.2">
      <c r="A88" s="275" t="s">
        <v>166</v>
      </c>
      <c r="B88" s="275"/>
      <c r="D88" s="9">
        <v>0</v>
      </c>
      <c r="F88" s="9">
        <v>1000000000000</v>
      </c>
      <c r="H88" s="9">
        <v>0</v>
      </c>
      <c r="J88" s="9">
        <v>1000000000000</v>
      </c>
      <c r="L88" s="10" t="s">
        <v>152</v>
      </c>
      <c r="O88" s="88">
        <v>3650000000000</v>
      </c>
      <c r="P88" s="88">
        <v>3650000000000</v>
      </c>
    </row>
    <row r="89" spans="1:16" ht="21.75" customHeight="1" x14ac:dyDescent="0.2">
      <c r="A89" s="275" t="s">
        <v>166</v>
      </c>
      <c r="B89" s="275"/>
      <c r="D89" s="9">
        <v>0</v>
      </c>
      <c r="F89" s="9">
        <v>1000000000000</v>
      </c>
      <c r="H89" s="9">
        <v>0</v>
      </c>
      <c r="J89" s="9">
        <v>1000000000000</v>
      </c>
      <c r="L89" s="10" t="s">
        <v>152</v>
      </c>
      <c r="O89" s="88">
        <v>70000000000</v>
      </c>
      <c r="P89" s="88">
        <v>0</v>
      </c>
    </row>
    <row r="90" spans="1:16" ht="21.75" customHeight="1" x14ac:dyDescent="0.2">
      <c r="A90" s="275" t="s">
        <v>166</v>
      </c>
      <c r="B90" s="275"/>
      <c r="D90" s="9">
        <v>0</v>
      </c>
      <c r="F90" s="9">
        <v>1034000000000</v>
      </c>
      <c r="H90" s="9">
        <v>0</v>
      </c>
      <c r="J90" s="9">
        <v>1034000000000</v>
      </c>
      <c r="L90" s="10" t="s">
        <v>167</v>
      </c>
      <c r="O90" s="88">
        <v>1000000000000</v>
      </c>
      <c r="P90" s="88">
        <v>0</v>
      </c>
    </row>
    <row r="91" spans="1:16" ht="21.75" customHeight="1" x14ac:dyDescent="0.2">
      <c r="A91" s="275" t="s">
        <v>168</v>
      </c>
      <c r="B91" s="275"/>
      <c r="D91" s="9">
        <v>0</v>
      </c>
      <c r="F91" s="9">
        <v>10000000100000</v>
      </c>
      <c r="H91" s="9">
        <v>10000000000000</v>
      </c>
      <c r="J91" s="9">
        <v>100000</v>
      </c>
      <c r="L91" s="10" t="s">
        <v>113</v>
      </c>
      <c r="O91" s="88">
        <v>1000000000000</v>
      </c>
      <c r="P91" s="88">
        <v>0</v>
      </c>
    </row>
    <row r="92" spans="1:16" ht="21.75" customHeight="1" x14ac:dyDescent="0.2">
      <c r="A92" s="275" t="s">
        <v>169</v>
      </c>
      <c r="B92" s="275"/>
      <c r="D92" s="9">
        <v>0</v>
      </c>
      <c r="F92" s="9">
        <v>1250000</v>
      </c>
      <c r="H92" s="9">
        <v>75000</v>
      </c>
      <c r="J92" s="9">
        <v>1175000</v>
      </c>
      <c r="L92" s="10" t="s">
        <v>113</v>
      </c>
      <c r="O92" s="88">
        <v>1000000000000</v>
      </c>
      <c r="P92" s="88">
        <v>0</v>
      </c>
    </row>
    <row r="93" spans="1:16" ht="21.75" customHeight="1" x14ac:dyDescent="0.2">
      <c r="A93" s="275" t="s">
        <v>162</v>
      </c>
      <c r="B93" s="275"/>
      <c r="D93" s="9">
        <v>0</v>
      </c>
      <c r="F93" s="9">
        <v>500000000000</v>
      </c>
      <c r="H93" s="9">
        <v>0</v>
      </c>
      <c r="J93" s="9">
        <v>500000000000</v>
      </c>
      <c r="L93" s="10" t="s">
        <v>170</v>
      </c>
      <c r="O93" s="88">
        <v>1000000000000</v>
      </c>
      <c r="P93" s="88">
        <v>0</v>
      </c>
    </row>
    <row r="94" spans="1:16" ht="21.75" customHeight="1" x14ac:dyDescent="0.2">
      <c r="A94" s="275" t="s">
        <v>162</v>
      </c>
      <c r="B94" s="275"/>
      <c r="D94" s="9">
        <v>0</v>
      </c>
      <c r="F94" s="9">
        <v>9376700000000</v>
      </c>
      <c r="H94" s="9">
        <v>0</v>
      </c>
      <c r="J94" s="9">
        <v>9376700000000</v>
      </c>
      <c r="L94" s="10" t="s">
        <v>171</v>
      </c>
      <c r="O94" s="88">
        <v>1000000000000</v>
      </c>
      <c r="P94" s="88">
        <v>0</v>
      </c>
    </row>
    <row r="95" spans="1:16" ht="21.75" customHeight="1" x14ac:dyDescent="0.2">
      <c r="A95" s="275" t="s">
        <v>172</v>
      </c>
      <c r="B95" s="275"/>
      <c r="D95" s="9">
        <v>0</v>
      </c>
      <c r="F95" s="9">
        <v>2000000000000</v>
      </c>
      <c r="H95" s="9">
        <v>0</v>
      </c>
      <c r="J95" s="9">
        <v>2000000000000</v>
      </c>
      <c r="L95" s="10" t="s">
        <v>163</v>
      </c>
      <c r="O95" s="88">
        <v>1198603000000</v>
      </c>
      <c r="P95" s="88">
        <v>0</v>
      </c>
    </row>
    <row r="96" spans="1:16" ht="21.75" customHeight="1" x14ac:dyDescent="0.2">
      <c r="A96" s="275" t="s">
        <v>172</v>
      </c>
      <c r="B96" s="275"/>
      <c r="D96" s="9">
        <v>0</v>
      </c>
      <c r="F96" s="9">
        <v>2000000000000</v>
      </c>
      <c r="H96" s="9">
        <v>0</v>
      </c>
      <c r="J96" s="9">
        <v>2000000000000</v>
      </c>
      <c r="L96" s="10" t="s">
        <v>163</v>
      </c>
    </row>
    <row r="97" spans="1:12" ht="21.75" customHeight="1" x14ac:dyDescent="0.2">
      <c r="A97" s="275" t="s">
        <v>172</v>
      </c>
      <c r="B97" s="275"/>
      <c r="D97" s="9">
        <v>0</v>
      </c>
      <c r="F97" s="9">
        <v>2000000000000</v>
      </c>
      <c r="H97" s="9">
        <v>0</v>
      </c>
      <c r="J97" s="9">
        <v>2000000000000</v>
      </c>
      <c r="L97" s="10" t="s">
        <v>163</v>
      </c>
    </row>
    <row r="98" spans="1:12" ht="21.75" customHeight="1" x14ac:dyDescent="0.2">
      <c r="A98" s="275" t="s">
        <v>172</v>
      </c>
      <c r="B98" s="275"/>
      <c r="D98" s="9">
        <v>0</v>
      </c>
      <c r="F98" s="9">
        <v>2000000000000</v>
      </c>
      <c r="H98" s="9">
        <v>0</v>
      </c>
      <c r="J98" s="9">
        <v>2000000000000</v>
      </c>
      <c r="L98" s="10" t="s">
        <v>163</v>
      </c>
    </row>
    <row r="99" spans="1:12" ht="21.75" customHeight="1" x14ac:dyDescent="0.2">
      <c r="A99" s="275" t="s">
        <v>172</v>
      </c>
      <c r="B99" s="275"/>
      <c r="D99" s="9">
        <v>0</v>
      </c>
      <c r="F99" s="9">
        <v>2000000000000</v>
      </c>
      <c r="H99" s="9">
        <v>0</v>
      </c>
      <c r="J99" s="9">
        <v>2000000000000</v>
      </c>
      <c r="L99" s="10" t="s">
        <v>163</v>
      </c>
    </row>
    <row r="100" spans="1:12" ht="21.75" customHeight="1" x14ac:dyDescent="0.2">
      <c r="A100" s="275" t="s">
        <v>137</v>
      </c>
      <c r="B100" s="275"/>
      <c r="D100" s="9">
        <v>0</v>
      </c>
      <c r="F100" s="9">
        <v>70000000000</v>
      </c>
      <c r="H100" s="9">
        <v>0</v>
      </c>
      <c r="J100" s="9">
        <v>70000000000</v>
      </c>
      <c r="L100" s="10" t="s">
        <v>115</v>
      </c>
    </row>
    <row r="101" spans="1:12" ht="21.75" customHeight="1" x14ac:dyDescent="0.2">
      <c r="A101" s="275" t="s">
        <v>166</v>
      </c>
      <c r="B101" s="275"/>
      <c r="D101" s="9">
        <v>0</v>
      </c>
      <c r="F101" s="9">
        <v>1000000000000</v>
      </c>
      <c r="H101" s="9">
        <v>0</v>
      </c>
      <c r="J101" s="9">
        <v>1000000000000</v>
      </c>
      <c r="L101" s="10" t="s">
        <v>152</v>
      </c>
    </row>
    <row r="102" spans="1:12" ht="21.75" customHeight="1" x14ac:dyDescent="0.2">
      <c r="A102" s="275" t="s">
        <v>166</v>
      </c>
      <c r="B102" s="275"/>
      <c r="D102" s="9">
        <v>0</v>
      </c>
      <c r="F102" s="9">
        <v>1000000000000</v>
      </c>
      <c r="H102" s="9">
        <v>0</v>
      </c>
      <c r="J102" s="9">
        <v>1000000000000</v>
      </c>
      <c r="L102" s="10" t="s">
        <v>152</v>
      </c>
    </row>
    <row r="103" spans="1:12" ht="21.75" customHeight="1" x14ac:dyDescent="0.2">
      <c r="A103" s="275" t="s">
        <v>166</v>
      </c>
      <c r="B103" s="275"/>
      <c r="D103" s="9">
        <v>0</v>
      </c>
      <c r="F103" s="9">
        <v>1000000000000</v>
      </c>
      <c r="H103" s="9">
        <v>0</v>
      </c>
      <c r="J103" s="9">
        <v>1000000000000</v>
      </c>
      <c r="L103" s="10" t="s">
        <v>152</v>
      </c>
    </row>
    <row r="104" spans="1:12" ht="21.75" customHeight="1" x14ac:dyDescent="0.2">
      <c r="A104" s="275" t="s">
        <v>166</v>
      </c>
      <c r="B104" s="275"/>
      <c r="D104" s="9">
        <v>0</v>
      </c>
      <c r="F104" s="9">
        <v>1000000000000</v>
      </c>
      <c r="H104" s="9">
        <v>0</v>
      </c>
      <c r="J104" s="9">
        <v>1000000000000</v>
      </c>
      <c r="L104" s="10" t="s">
        <v>152</v>
      </c>
    </row>
    <row r="105" spans="1:12" ht="21.75" customHeight="1" x14ac:dyDescent="0.2">
      <c r="A105" s="275" t="s">
        <v>166</v>
      </c>
      <c r="B105" s="275"/>
      <c r="D105" s="9">
        <v>0</v>
      </c>
      <c r="F105" s="9">
        <v>1000000000000</v>
      </c>
      <c r="H105" s="9">
        <v>0</v>
      </c>
      <c r="J105" s="9">
        <v>1000000000000</v>
      </c>
      <c r="L105" s="10" t="s">
        <v>152</v>
      </c>
    </row>
    <row r="106" spans="1:12" ht="21.75" customHeight="1" x14ac:dyDescent="0.2">
      <c r="A106" s="276" t="s">
        <v>166</v>
      </c>
      <c r="B106" s="276"/>
      <c r="D106" s="13">
        <v>0</v>
      </c>
      <c r="F106" s="13">
        <v>1198603000000</v>
      </c>
      <c r="H106" s="13">
        <v>0</v>
      </c>
      <c r="J106" s="13">
        <v>1198603000000</v>
      </c>
      <c r="L106" s="14" t="s">
        <v>173</v>
      </c>
    </row>
    <row r="107" spans="1:12" ht="21.75" customHeight="1" thickBot="1" x14ac:dyDescent="0.25">
      <c r="A107" s="257" t="s">
        <v>22</v>
      </c>
      <c r="B107" s="257"/>
      <c r="D107" s="16">
        <v>54754290380327</v>
      </c>
      <c r="F107" s="16">
        <v>157143248167720</v>
      </c>
      <c r="H107" s="16">
        <v>160785200858775</v>
      </c>
      <c r="J107" s="16">
        <v>51112337689272</v>
      </c>
      <c r="L107" s="17">
        <v>0</v>
      </c>
    </row>
    <row r="108" spans="1:12" ht="13.5" thickTop="1" x14ac:dyDescent="0.2"/>
    <row r="109" spans="1:12" x14ac:dyDescent="0.2">
      <c r="F109" s="74"/>
      <c r="H109" s="86"/>
    </row>
    <row r="111" spans="1:12" x14ac:dyDescent="0.2">
      <c r="F111" s="74"/>
      <c r="H111" s="74"/>
    </row>
  </sheetData>
  <autoFilter ref="A8:L107" xr:uid="{00000000-0001-0000-0600-000000000000}">
    <filterColumn colId="0" showButton="0"/>
  </autoFilter>
  <mergeCells count="10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102:B102"/>
    <mergeCell ref="A103:B103"/>
    <mergeCell ref="A104:B104"/>
    <mergeCell ref="A105:B105"/>
    <mergeCell ref="A106:B106"/>
    <mergeCell ref="A107:B107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</mergeCells>
  <conditionalFormatting sqref="O8:O95 F9:F106">
    <cfRule type="duplicateValues" dxfId="2" priority="2"/>
  </conditionalFormatting>
  <conditionalFormatting sqref="P9:P95 H9:H106">
    <cfRule type="duplicateValues" dxfId="1" priority="1"/>
  </conditionalFormatting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3"/>
  <sheetViews>
    <sheetView rightToLeft="1" view="pageBreakPreview" zoomScaleNormal="85" zoomScaleSheetLayoutView="100" workbookViewId="0">
      <selection activeCell="B5" sqref="B5:J5"/>
    </sheetView>
  </sheetViews>
  <sheetFormatPr defaultRowHeight="12.75" x14ac:dyDescent="0.2"/>
  <cols>
    <col min="1" max="1" width="2.5703125" style="30" customWidth="1"/>
    <col min="2" max="2" width="65.85546875" style="30" customWidth="1"/>
    <col min="3" max="3" width="1.28515625" style="30" customWidth="1"/>
    <col min="4" max="4" width="11.7109375" style="30" customWidth="1"/>
    <col min="5" max="5" width="1.28515625" style="30" customWidth="1"/>
    <col min="6" max="6" width="22" style="30" customWidth="1"/>
    <col min="7" max="7" width="1.28515625" style="30" customWidth="1"/>
    <col min="8" max="8" width="18.5703125" style="30" customWidth="1"/>
    <col min="9" max="9" width="1.28515625" style="30" customWidth="1"/>
    <col min="10" max="10" width="23.140625" style="30" customWidth="1"/>
    <col min="11" max="11" width="0.28515625" style="30" customWidth="1"/>
    <col min="12" max="12" width="9.140625" style="30"/>
    <col min="13" max="13" width="23.85546875" style="30" customWidth="1"/>
    <col min="14" max="14" width="39.140625" style="30" bestFit="1" customWidth="1"/>
    <col min="15" max="15" width="9.140625" style="30"/>
    <col min="16" max="16" width="18.28515625" style="30" bestFit="1" customWidth="1"/>
    <col min="17" max="16384" width="9.140625" style="30"/>
  </cols>
  <sheetData>
    <row r="1" spans="1:19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9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9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</row>
    <row r="4" spans="1:19" ht="14.45" customHeight="1" x14ac:dyDescent="0.2"/>
    <row r="5" spans="1:19" ht="29.1" customHeight="1" x14ac:dyDescent="0.2">
      <c r="A5" s="1" t="s">
        <v>175</v>
      </c>
      <c r="B5" s="260" t="s">
        <v>176</v>
      </c>
      <c r="C5" s="260"/>
      <c r="D5" s="260"/>
      <c r="E5" s="260"/>
      <c r="F5" s="260"/>
      <c r="G5" s="260"/>
      <c r="H5" s="260"/>
      <c r="I5" s="260"/>
      <c r="J5" s="260"/>
      <c r="M5" s="188"/>
      <c r="N5" s="188"/>
      <c r="O5" s="188"/>
    </row>
    <row r="6" spans="1:19" ht="33.75" customHeight="1" x14ac:dyDescent="0.2">
      <c r="M6" s="188"/>
      <c r="N6" s="193" t="s">
        <v>329</v>
      </c>
      <c r="O6" s="188"/>
    </row>
    <row r="7" spans="1:19" ht="33.75" customHeight="1" x14ac:dyDescent="0.2">
      <c r="A7" s="261" t="s">
        <v>177</v>
      </c>
      <c r="B7" s="261"/>
      <c r="D7" s="2" t="s">
        <v>178</v>
      </c>
      <c r="E7" s="34"/>
      <c r="F7" s="2" t="s">
        <v>109</v>
      </c>
      <c r="G7" s="34"/>
      <c r="H7" s="2" t="s">
        <v>179</v>
      </c>
      <c r="I7" s="34"/>
      <c r="J7" s="2" t="s">
        <v>180</v>
      </c>
      <c r="M7" s="188"/>
      <c r="N7" s="193">
        <v>114299953819654</v>
      </c>
      <c r="O7" s="188"/>
      <c r="P7" s="169"/>
      <c r="Q7" s="199"/>
      <c r="R7" s="199"/>
      <c r="S7" s="199"/>
    </row>
    <row r="8" spans="1:19" ht="33.75" customHeight="1" x14ac:dyDescent="0.2">
      <c r="A8" s="278" t="s">
        <v>181</v>
      </c>
      <c r="B8" s="278"/>
      <c r="D8" s="19" t="s">
        <v>182</v>
      </c>
      <c r="E8" s="34"/>
      <c r="F8" s="217">
        <f>'درآمد سرمایه گذاری در سهام'!J28</f>
        <v>-60082254564</v>
      </c>
      <c r="G8" s="58"/>
      <c r="H8" s="218">
        <f>M8/$M$13</f>
        <v>3.0362145774332147E-2</v>
      </c>
      <c r="I8" s="58"/>
      <c r="J8" s="218">
        <f>M8/$N$7</f>
        <v>5.2565423306119303E-4</v>
      </c>
      <c r="K8" s="59"/>
      <c r="L8" s="59"/>
      <c r="M8" s="190">
        <f>ABS(F8)</f>
        <v>60082254564</v>
      </c>
      <c r="N8" s="225">
        <f>F8/$N$7</f>
        <v>-5.2565423306119303E-4</v>
      </c>
      <c r="O8" s="188"/>
      <c r="P8" s="60"/>
      <c r="Q8" s="224"/>
      <c r="R8" s="199"/>
      <c r="S8" s="199"/>
    </row>
    <row r="9" spans="1:19" ht="33.75" customHeight="1" x14ac:dyDescent="0.2">
      <c r="A9" s="279" t="s">
        <v>183</v>
      </c>
      <c r="B9" s="279"/>
      <c r="D9" s="53" t="s">
        <v>184</v>
      </c>
      <c r="E9" s="34"/>
      <c r="F9" s="170">
        <f>'درآمد سرمایه گذاری در صندوق'!J31</f>
        <v>307095505647</v>
      </c>
      <c r="G9" s="58"/>
      <c r="H9" s="219">
        <f>F9/$M$13</f>
        <v>0.15518855903059342</v>
      </c>
      <c r="I9" s="58"/>
      <c r="J9" s="219">
        <f>M9/$N$7</f>
        <v>2.6867509162037352E-3</v>
      </c>
      <c r="K9" s="59"/>
      <c r="L9" s="59"/>
      <c r="M9" s="190">
        <f t="shared" ref="M9:M12" si="0">ABS(F9)</f>
        <v>307095505647</v>
      </c>
      <c r="N9" s="225">
        <f t="shared" ref="N9:N11" si="1">F9/$N$7</f>
        <v>2.6867509162037352E-3</v>
      </c>
      <c r="O9" s="188"/>
      <c r="P9" s="60"/>
      <c r="Q9" s="224"/>
      <c r="R9" s="199"/>
      <c r="S9" s="199"/>
    </row>
    <row r="10" spans="1:19" ht="33.75" customHeight="1" x14ac:dyDescent="0.2">
      <c r="A10" s="279" t="s">
        <v>185</v>
      </c>
      <c r="B10" s="279"/>
      <c r="D10" s="53" t="s">
        <v>186</v>
      </c>
      <c r="E10" s="34"/>
      <c r="F10" s="170">
        <f>'درآمد سرمایه گذاری در اوراق به'!J27</f>
        <v>296093224172</v>
      </c>
      <c r="G10" s="58"/>
      <c r="H10" s="219">
        <f t="shared" ref="H10:H12" si="2">F10/$M$13</f>
        <v>0.14962863328515807</v>
      </c>
      <c r="I10" s="58"/>
      <c r="J10" s="219">
        <f t="shared" ref="J10:J12" si="3">M10/$N$7</f>
        <v>2.5904929466479491E-3</v>
      </c>
      <c r="K10" s="59"/>
      <c r="L10" s="59"/>
      <c r="M10" s="190">
        <f t="shared" si="0"/>
        <v>296093224172</v>
      </c>
      <c r="N10" s="225">
        <f t="shared" si="1"/>
        <v>2.5904929466479491E-3</v>
      </c>
      <c r="O10" s="188"/>
      <c r="P10" s="60"/>
      <c r="Q10" s="224"/>
      <c r="R10" s="199"/>
      <c r="S10" s="199"/>
    </row>
    <row r="11" spans="1:19" ht="33.75" customHeight="1" x14ac:dyDescent="0.2">
      <c r="A11" s="279" t="s">
        <v>187</v>
      </c>
      <c r="B11" s="279"/>
      <c r="D11" s="53" t="s">
        <v>188</v>
      </c>
      <c r="E11" s="34"/>
      <c r="F11" s="170">
        <f>'درآمد سپرده بانکی'!D10</f>
        <v>1315578004402</v>
      </c>
      <c r="G11" s="58"/>
      <c r="H11" s="219">
        <f t="shared" si="2"/>
        <v>0.66481811371792221</v>
      </c>
      <c r="I11" s="58"/>
      <c r="J11" s="219">
        <f t="shared" si="3"/>
        <v>1.150987345522256E-2</v>
      </c>
      <c r="K11" s="59"/>
      <c r="L11" s="59"/>
      <c r="M11" s="190">
        <f t="shared" si="0"/>
        <v>1315578004402</v>
      </c>
      <c r="N11" s="225">
        <f t="shared" si="1"/>
        <v>1.150987345522256E-2</v>
      </c>
      <c r="O11" s="188"/>
      <c r="P11" s="60"/>
      <c r="Q11" s="224"/>
      <c r="R11" s="199"/>
      <c r="S11" s="199"/>
    </row>
    <row r="12" spans="1:19" ht="33.75" customHeight="1" x14ac:dyDescent="0.2">
      <c r="A12" s="280" t="s">
        <v>189</v>
      </c>
      <c r="B12" s="280"/>
      <c r="D12" s="48" t="s">
        <v>190</v>
      </c>
      <c r="E12" s="34"/>
      <c r="F12" s="38">
        <f>'سایر درآمدها'!D11</f>
        <v>5042500</v>
      </c>
      <c r="G12" s="58"/>
      <c r="H12" s="220">
        <f t="shared" si="2"/>
        <v>2.5481919940934569E-6</v>
      </c>
      <c r="I12" s="58"/>
      <c r="J12" s="219">
        <f t="shared" si="3"/>
        <v>4.4116378279174222E-8</v>
      </c>
      <c r="K12" s="59"/>
      <c r="L12" s="59"/>
      <c r="M12" s="190">
        <f t="shared" si="0"/>
        <v>5042500</v>
      </c>
      <c r="N12" s="225">
        <f>F12/$N$7</f>
        <v>4.4116378279174222E-8</v>
      </c>
      <c r="O12" s="188"/>
      <c r="P12" s="60"/>
      <c r="Q12" s="224"/>
      <c r="R12" s="199"/>
      <c r="S12" s="199"/>
    </row>
    <row r="13" spans="1:19" ht="33.75" customHeight="1" thickBot="1" x14ac:dyDescent="0.25">
      <c r="A13" s="257" t="s">
        <v>22</v>
      </c>
      <c r="B13" s="257"/>
      <c r="D13" s="39"/>
      <c r="E13" s="34"/>
      <c r="F13" s="50">
        <f>SUM(F8:F12)</f>
        <v>1858689522157</v>
      </c>
      <c r="G13" s="58"/>
      <c r="H13" s="221">
        <f>SUM(H8:H12)</f>
        <v>1</v>
      </c>
      <c r="I13" s="58"/>
      <c r="J13" s="222">
        <f>SUM(J8:J12)</f>
        <v>1.7312815667513717E-2</v>
      </c>
      <c r="K13" s="59"/>
      <c r="L13" s="59"/>
      <c r="M13" s="190">
        <f>SUM(M8:M12)</f>
        <v>1978854031285</v>
      </c>
      <c r="N13" s="225">
        <f>SUM(N8:N12)</f>
        <v>1.6261507201391329E-2</v>
      </c>
      <c r="O13" s="188"/>
      <c r="P13" s="60"/>
      <c r="Q13" s="224"/>
      <c r="R13" s="199"/>
      <c r="S13" s="199"/>
    </row>
    <row r="14" spans="1:19" ht="13.5" thickTop="1" x14ac:dyDescent="0.2">
      <c r="F14" s="59"/>
      <c r="G14" s="59"/>
      <c r="H14" s="59"/>
      <c r="I14" s="59"/>
      <c r="J14" s="59"/>
      <c r="K14" s="59"/>
      <c r="L14" s="59"/>
      <c r="M14" s="190"/>
      <c r="N14" s="190"/>
      <c r="O14" s="188"/>
      <c r="P14" s="199"/>
      <c r="Q14" s="199"/>
      <c r="R14" s="199"/>
      <c r="S14" s="199"/>
    </row>
    <row r="15" spans="1:19" x14ac:dyDescent="0.2">
      <c r="F15" s="59"/>
      <c r="G15" s="59"/>
      <c r="H15" s="59"/>
      <c r="I15" s="59"/>
      <c r="J15" s="59"/>
      <c r="K15" s="59"/>
      <c r="L15" s="59"/>
      <c r="M15" s="190"/>
      <c r="N15" s="190"/>
      <c r="O15" s="188"/>
      <c r="P15" s="199"/>
      <c r="Q15" s="199"/>
      <c r="R15" s="199"/>
      <c r="S15" s="199"/>
    </row>
    <row r="16" spans="1:19" x14ac:dyDescent="0.2">
      <c r="F16" s="59"/>
      <c r="G16" s="59"/>
      <c r="H16" s="59"/>
      <c r="I16" s="59"/>
      <c r="J16" s="59"/>
      <c r="K16" s="59"/>
      <c r="L16" s="59"/>
      <c r="M16" s="190"/>
      <c r="N16" s="190"/>
      <c r="O16" s="188"/>
      <c r="P16" s="199"/>
      <c r="Q16" s="199"/>
      <c r="R16" s="199"/>
      <c r="S16" s="199"/>
    </row>
    <row r="17" spans="6:19" x14ac:dyDescent="0.2">
      <c r="F17" s="59"/>
      <c r="G17" s="59"/>
      <c r="H17" s="59"/>
      <c r="I17" s="59"/>
      <c r="J17" s="59"/>
      <c r="K17" s="59"/>
      <c r="L17" s="59"/>
      <c r="M17" s="190"/>
      <c r="N17" s="190"/>
      <c r="O17" s="188"/>
      <c r="P17" s="199"/>
      <c r="Q17" s="199"/>
      <c r="R17" s="199"/>
      <c r="S17" s="199"/>
    </row>
    <row r="18" spans="6:19" x14ac:dyDescent="0.2">
      <c r="F18" s="59"/>
      <c r="G18" s="59"/>
      <c r="H18" s="59"/>
      <c r="I18" s="59"/>
      <c r="J18" s="59"/>
      <c r="K18" s="59"/>
      <c r="L18" s="59"/>
      <c r="M18" s="190"/>
      <c r="N18" s="190"/>
      <c r="O18" s="188"/>
      <c r="P18" s="199"/>
      <c r="Q18" s="199"/>
      <c r="R18" s="199"/>
      <c r="S18" s="199"/>
    </row>
    <row r="19" spans="6:19" x14ac:dyDescent="0.2">
      <c r="F19" s="59"/>
      <c r="G19" s="59"/>
      <c r="H19" s="59"/>
      <c r="I19" s="59"/>
      <c r="J19" s="59"/>
      <c r="K19" s="59"/>
      <c r="L19" s="59"/>
      <c r="M19" s="190"/>
      <c r="N19" s="190"/>
      <c r="O19" s="188"/>
    </row>
    <row r="20" spans="6:19" x14ac:dyDescent="0.2">
      <c r="F20" s="59"/>
      <c r="G20" s="59"/>
      <c r="H20" s="59"/>
      <c r="I20" s="59"/>
      <c r="J20" s="59"/>
      <c r="K20" s="59"/>
      <c r="L20" s="59"/>
      <c r="M20" s="190"/>
      <c r="N20" s="190"/>
      <c r="O20" s="188"/>
    </row>
    <row r="21" spans="6:19" x14ac:dyDescent="0.2">
      <c r="F21" s="59"/>
      <c r="G21" s="59"/>
      <c r="H21" s="59"/>
      <c r="I21" s="59"/>
      <c r="J21" s="59"/>
      <c r="K21" s="59"/>
      <c r="L21" s="59"/>
      <c r="M21" s="190"/>
      <c r="N21" s="190"/>
      <c r="O21" s="188"/>
    </row>
    <row r="22" spans="6:19" x14ac:dyDescent="0.2">
      <c r="F22" s="59"/>
      <c r="G22" s="59"/>
      <c r="H22" s="59"/>
      <c r="I22" s="59"/>
      <c r="J22" s="59"/>
      <c r="K22" s="59"/>
      <c r="L22" s="59"/>
      <c r="M22" s="59"/>
      <c r="N22" s="59"/>
    </row>
    <row r="23" spans="6:19" x14ac:dyDescent="0.2">
      <c r="F23" s="59"/>
      <c r="G23" s="59"/>
      <c r="H23" s="59"/>
      <c r="I23" s="59"/>
      <c r="J23" s="59"/>
      <c r="K23" s="59"/>
      <c r="L23" s="59"/>
      <c r="M23" s="59"/>
      <c r="N23" s="59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scale="9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33"/>
  <sheetViews>
    <sheetView rightToLeft="1" view="pageBreakPreview" zoomScale="70" zoomScaleNormal="70" zoomScaleSheetLayoutView="70" workbookViewId="0">
      <selection activeCell="B7" sqref="B7"/>
    </sheetView>
  </sheetViews>
  <sheetFormatPr defaultRowHeight="12.75" x14ac:dyDescent="0.2"/>
  <cols>
    <col min="1" max="1" width="5.140625" style="30" customWidth="1"/>
    <col min="2" max="2" width="37.5703125" style="30" customWidth="1"/>
    <col min="3" max="3" width="1.28515625" style="30" customWidth="1"/>
    <col min="4" max="4" width="14.85546875" style="30" bestFit="1" customWidth="1"/>
    <col min="5" max="5" width="1.28515625" style="30" customWidth="1"/>
    <col min="6" max="6" width="18.42578125" style="30" bestFit="1" customWidth="1"/>
    <col min="7" max="7" width="1.28515625" style="30" customWidth="1"/>
    <col min="8" max="8" width="13" style="30" customWidth="1"/>
    <col min="9" max="9" width="1.28515625" style="30" customWidth="1"/>
    <col min="10" max="10" width="18.7109375" style="30" bestFit="1" customWidth="1"/>
    <col min="11" max="11" width="1.28515625" style="30" customWidth="1"/>
    <col min="12" max="12" width="18.140625" style="30" bestFit="1" customWidth="1"/>
    <col min="13" max="13" width="1.28515625" style="30" customWidth="1"/>
    <col min="14" max="14" width="24.7109375" style="30" bestFit="1" customWidth="1"/>
    <col min="15" max="16" width="1.28515625" style="30" customWidth="1"/>
    <col min="17" max="17" width="23.140625" style="30" customWidth="1"/>
    <col min="18" max="18" width="1.28515625" style="30" customWidth="1"/>
    <col min="19" max="19" width="18" style="30" bestFit="1" customWidth="1"/>
    <col min="20" max="20" width="1.28515625" style="30" customWidth="1"/>
    <col min="21" max="21" width="18.7109375" style="30" bestFit="1" customWidth="1"/>
    <col min="22" max="22" width="1.28515625" style="30" customWidth="1"/>
    <col min="23" max="23" width="19.28515625" style="30" customWidth="1"/>
    <col min="24" max="24" width="13.5703125" style="30" bestFit="1" customWidth="1"/>
    <col min="25" max="25" width="18.7109375" style="30" bestFit="1" customWidth="1"/>
    <col min="26" max="26" width="9.140625" style="30"/>
    <col min="27" max="27" width="18.28515625" style="30" bestFit="1" customWidth="1"/>
    <col min="28" max="28" width="17.28515625" style="30" bestFit="1" customWidth="1"/>
    <col min="29" max="29" width="13.5703125" style="30" customWidth="1"/>
    <col min="30" max="16384" width="9.140625" style="30"/>
  </cols>
  <sheetData>
    <row r="1" spans="1:27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</row>
    <row r="2" spans="1:27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</row>
    <row r="3" spans="1:27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</row>
    <row r="4" spans="1:27" ht="14.45" customHeight="1" x14ac:dyDescent="0.2"/>
    <row r="5" spans="1:27" ht="26.25" customHeight="1" x14ac:dyDescent="0.2">
      <c r="A5" s="1" t="s">
        <v>191</v>
      </c>
      <c r="B5" s="260" t="s">
        <v>192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</row>
    <row r="6" spans="1:27" ht="29.25" customHeight="1" x14ac:dyDescent="0.2">
      <c r="D6" s="261" t="s">
        <v>193</v>
      </c>
      <c r="E6" s="261"/>
      <c r="F6" s="261"/>
      <c r="G6" s="261"/>
      <c r="H6" s="261"/>
      <c r="I6" s="261"/>
      <c r="J6" s="261"/>
      <c r="K6" s="261"/>
      <c r="L6" s="261"/>
      <c r="M6" s="34"/>
      <c r="N6" s="267" t="s">
        <v>194</v>
      </c>
      <c r="O6" s="267"/>
      <c r="P6" s="267"/>
      <c r="Q6" s="267"/>
      <c r="R6" s="267"/>
      <c r="S6" s="267"/>
      <c r="T6" s="267"/>
      <c r="U6" s="267"/>
      <c r="V6" s="267"/>
      <c r="W6" s="267"/>
    </row>
    <row r="7" spans="1:27" ht="21.75" customHeight="1" x14ac:dyDescent="0.2">
      <c r="D7" s="35"/>
      <c r="E7" s="35"/>
      <c r="F7" s="35"/>
      <c r="G7" s="35"/>
      <c r="H7" s="35"/>
      <c r="I7" s="35"/>
      <c r="J7" s="262" t="s">
        <v>22</v>
      </c>
      <c r="K7" s="262"/>
      <c r="L7" s="262"/>
      <c r="M7" s="34"/>
      <c r="N7" s="35"/>
      <c r="O7" s="35"/>
      <c r="P7" s="35"/>
      <c r="Q7" s="35"/>
      <c r="R7" s="35"/>
      <c r="S7" s="35"/>
      <c r="T7" s="35"/>
      <c r="U7" s="262" t="s">
        <v>22</v>
      </c>
      <c r="V7" s="262"/>
      <c r="W7" s="262"/>
    </row>
    <row r="8" spans="1:27" ht="21.75" customHeight="1" x14ac:dyDescent="0.2">
      <c r="A8" s="261" t="s">
        <v>195</v>
      </c>
      <c r="B8" s="261"/>
      <c r="D8" s="2" t="s">
        <v>196</v>
      </c>
      <c r="E8" s="34"/>
      <c r="F8" s="2" t="s">
        <v>197</v>
      </c>
      <c r="G8" s="34"/>
      <c r="H8" s="2" t="s">
        <v>198</v>
      </c>
      <c r="I8" s="34"/>
      <c r="J8" s="4" t="s">
        <v>109</v>
      </c>
      <c r="K8" s="35"/>
      <c r="L8" s="4" t="s">
        <v>179</v>
      </c>
      <c r="M8" s="34"/>
      <c r="N8" s="2" t="s">
        <v>196</v>
      </c>
      <c r="O8" s="34"/>
      <c r="P8" s="267" t="s">
        <v>197</v>
      </c>
      <c r="Q8" s="267"/>
      <c r="R8" s="34"/>
      <c r="S8" s="2" t="s">
        <v>198</v>
      </c>
      <c r="T8" s="34"/>
      <c r="U8" s="4" t="s">
        <v>109</v>
      </c>
      <c r="V8" s="35"/>
      <c r="W8" s="4" t="s">
        <v>179</v>
      </c>
      <c r="AA8" s="84"/>
    </row>
    <row r="9" spans="1:27" s="59" customFormat="1" ht="21.75" customHeight="1" x14ac:dyDescent="0.2">
      <c r="A9" s="263" t="s">
        <v>199</v>
      </c>
      <c r="B9" s="263"/>
      <c r="D9" s="168">
        <v>0</v>
      </c>
      <c r="E9" s="58"/>
      <c r="F9" s="168">
        <v>0</v>
      </c>
      <c r="G9" s="58"/>
      <c r="H9" s="168">
        <v>0</v>
      </c>
      <c r="I9" s="58"/>
      <c r="J9" s="226">
        <f>D9+F9+H9</f>
        <v>0</v>
      </c>
      <c r="K9" s="58"/>
      <c r="L9" s="215">
        <v>0</v>
      </c>
      <c r="M9" s="58"/>
      <c r="N9" s="168">
        <v>0</v>
      </c>
      <c r="O9" s="58"/>
      <c r="P9" s="258">
        <v>0</v>
      </c>
      <c r="Q9" s="258"/>
      <c r="R9" s="58"/>
      <c r="S9" s="168">
        <v>15785968885</v>
      </c>
      <c r="T9" s="58"/>
      <c r="U9" s="226">
        <f t="shared" ref="U9:U17" si="0">N9+Q9+S9</f>
        <v>15785968885</v>
      </c>
      <c r="V9" s="58"/>
      <c r="W9" s="227">
        <f>AA9/$AA$28</f>
        <v>1.3400386163103906E-2</v>
      </c>
      <c r="Y9" s="170"/>
      <c r="AA9" s="189">
        <f>ABS(U9)</f>
        <v>15785968885</v>
      </c>
    </row>
    <row r="10" spans="1:27" s="59" customFormat="1" ht="21.75" customHeight="1" x14ac:dyDescent="0.2">
      <c r="A10" s="259" t="s">
        <v>200</v>
      </c>
      <c r="B10" s="259"/>
      <c r="D10" s="170">
        <v>0</v>
      </c>
      <c r="E10" s="58"/>
      <c r="F10" s="170">
        <v>0</v>
      </c>
      <c r="G10" s="58"/>
      <c r="H10" s="170">
        <v>0</v>
      </c>
      <c r="I10" s="58"/>
      <c r="J10" s="226">
        <f t="shared" ref="J10:J26" si="1">D10+F10+H10</f>
        <v>0</v>
      </c>
      <c r="K10" s="58"/>
      <c r="L10" s="215">
        <v>0</v>
      </c>
      <c r="M10" s="58"/>
      <c r="N10" s="170">
        <v>0</v>
      </c>
      <c r="O10" s="58"/>
      <c r="P10" s="255">
        <v>0</v>
      </c>
      <c r="Q10" s="255"/>
      <c r="R10" s="58"/>
      <c r="S10" s="170">
        <v>10877217260</v>
      </c>
      <c r="T10" s="58"/>
      <c r="U10" s="226">
        <f t="shared" si="0"/>
        <v>10877217260</v>
      </c>
      <c r="V10" s="58"/>
      <c r="W10" s="227">
        <f t="shared" ref="W10:W27" si="2">AA10/$AA$28</f>
        <v>9.2334472927081898E-3</v>
      </c>
      <c r="Y10" s="170"/>
      <c r="AA10" s="189">
        <f t="shared" ref="AA10:AA27" si="3">ABS(U10)</f>
        <v>10877217260</v>
      </c>
    </row>
    <row r="11" spans="1:27" s="59" customFormat="1" ht="21.75" customHeight="1" x14ac:dyDescent="0.2">
      <c r="A11" s="259" t="s">
        <v>201</v>
      </c>
      <c r="B11" s="259"/>
      <c r="D11" s="170">
        <v>0</v>
      </c>
      <c r="E11" s="58"/>
      <c r="F11" s="170">
        <v>0</v>
      </c>
      <c r="G11" s="58"/>
      <c r="H11" s="170">
        <v>0</v>
      </c>
      <c r="I11" s="58"/>
      <c r="J11" s="226">
        <f t="shared" si="1"/>
        <v>0</v>
      </c>
      <c r="K11" s="58"/>
      <c r="L11" s="215">
        <v>0</v>
      </c>
      <c r="M11" s="58"/>
      <c r="N11" s="170">
        <v>0</v>
      </c>
      <c r="O11" s="58"/>
      <c r="P11" s="255">
        <v>0</v>
      </c>
      <c r="Q11" s="255"/>
      <c r="R11" s="58"/>
      <c r="S11" s="170">
        <v>10580710049</v>
      </c>
      <c r="T11" s="58"/>
      <c r="U11" s="226">
        <f t="shared" si="0"/>
        <v>10580710049</v>
      </c>
      <c r="V11" s="58"/>
      <c r="W11" s="227">
        <f t="shared" si="2"/>
        <v>8.9817483848685566E-3</v>
      </c>
      <c r="Y11" s="170"/>
      <c r="AA11" s="189">
        <f t="shared" si="3"/>
        <v>10580710049</v>
      </c>
    </row>
    <row r="12" spans="1:27" s="59" customFormat="1" ht="21.75" customHeight="1" x14ac:dyDescent="0.2">
      <c r="A12" s="259" t="s">
        <v>202</v>
      </c>
      <c r="B12" s="259"/>
      <c r="D12" s="170">
        <v>0</v>
      </c>
      <c r="E12" s="58"/>
      <c r="F12" s="170">
        <v>0</v>
      </c>
      <c r="G12" s="58"/>
      <c r="H12" s="170">
        <v>0</v>
      </c>
      <c r="I12" s="58"/>
      <c r="J12" s="226">
        <f t="shared" si="1"/>
        <v>0</v>
      </c>
      <c r="K12" s="58"/>
      <c r="L12" s="215">
        <v>0</v>
      </c>
      <c r="M12" s="58"/>
      <c r="N12" s="170">
        <v>0</v>
      </c>
      <c r="O12" s="58"/>
      <c r="P12" s="255">
        <v>0</v>
      </c>
      <c r="Q12" s="255"/>
      <c r="R12" s="58"/>
      <c r="S12" s="170">
        <v>12055776354</v>
      </c>
      <c r="T12" s="58"/>
      <c r="U12" s="226">
        <f t="shared" si="0"/>
        <v>12055776354</v>
      </c>
      <c r="V12" s="58"/>
      <c r="W12" s="227">
        <f t="shared" si="2"/>
        <v>1.0233902006048255E-2</v>
      </c>
      <c r="Y12" s="170"/>
      <c r="AA12" s="189">
        <f t="shared" si="3"/>
        <v>12055776354</v>
      </c>
    </row>
    <row r="13" spans="1:27" s="59" customFormat="1" ht="21.75" customHeight="1" x14ac:dyDescent="0.2">
      <c r="A13" s="259" t="s">
        <v>203</v>
      </c>
      <c r="B13" s="259"/>
      <c r="D13" s="170">
        <v>0</v>
      </c>
      <c r="E13" s="58"/>
      <c r="F13" s="170">
        <v>0</v>
      </c>
      <c r="G13" s="58"/>
      <c r="H13" s="170">
        <v>0</v>
      </c>
      <c r="I13" s="58"/>
      <c r="J13" s="226">
        <f t="shared" si="1"/>
        <v>0</v>
      </c>
      <c r="K13" s="58"/>
      <c r="L13" s="215">
        <v>0</v>
      </c>
      <c r="M13" s="58"/>
      <c r="N13" s="170">
        <v>0</v>
      </c>
      <c r="O13" s="58"/>
      <c r="P13" s="255">
        <v>0</v>
      </c>
      <c r="Q13" s="255"/>
      <c r="R13" s="58"/>
      <c r="S13" s="170">
        <v>2347310287</v>
      </c>
      <c r="T13" s="58"/>
      <c r="U13" s="226">
        <f t="shared" si="0"/>
        <v>2347310287</v>
      </c>
      <c r="V13" s="58"/>
      <c r="W13" s="227">
        <f t="shared" si="2"/>
        <v>1.9925837000929992E-3</v>
      </c>
      <c r="Y13" s="170"/>
      <c r="AA13" s="189">
        <f t="shared" si="3"/>
        <v>2347310287</v>
      </c>
    </row>
    <row r="14" spans="1:27" s="59" customFormat="1" ht="21.75" customHeight="1" x14ac:dyDescent="0.2">
      <c r="A14" s="259" t="s">
        <v>204</v>
      </c>
      <c r="B14" s="259"/>
      <c r="D14" s="170">
        <v>0</v>
      </c>
      <c r="E14" s="58"/>
      <c r="F14" s="170">
        <v>0</v>
      </c>
      <c r="G14" s="58"/>
      <c r="H14" s="170">
        <v>0</v>
      </c>
      <c r="I14" s="58"/>
      <c r="J14" s="226">
        <f t="shared" si="1"/>
        <v>0</v>
      </c>
      <c r="K14" s="58"/>
      <c r="L14" s="215">
        <v>0</v>
      </c>
      <c r="M14" s="58"/>
      <c r="N14" s="170">
        <v>0</v>
      </c>
      <c r="O14" s="58"/>
      <c r="P14" s="255">
        <v>0</v>
      </c>
      <c r="Q14" s="255"/>
      <c r="R14" s="58"/>
      <c r="S14" s="170">
        <v>55643327553</v>
      </c>
      <c r="T14" s="58"/>
      <c r="U14" s="226">
        <f t="shared" si="0"/>
        <v>55643327553</v>
      </c>
      <c r="V14" s="58"/>
      <c r="W14" s="227">
        <f t="shared" si="2"/>
        <v>4.7234482852604426E-2</v>
      </c>
      <c r="Y14" s="170"/>
      <c r="AA14" s="189">
        <f t="shared" si="3"/>
        <v>55643327553</v>
      </c>
    </row>
    <row r="15" spans="1:27" s="59" customFormat="1" ht="21.75" customHeight="1" x14ac:dyDescent="0.2">
      <c r="A15" s="259" t="s">
        <v>205</v>
      </c>
      <c r="B15" s="259"/>
      <c r="D15" s="170">
        <v>0</v>
      </c>
      <c r="E15" s="58"/>
      <c r="F15" s="170">
        <v>0</v>
      </c>
      <c r="G15" s="58"/>
      <c r="H15" s="170">
        <v>0</v>
      </c>
      <c r="I15" s="58"/>
      <c r="J15" s="226">
        <f t="shared" si="1"/>
        <v>0</v>
      </c>
      <c r="K15" s="58"/>
      <c r="L15" s="215">
        <v>0</v>
      </c>
      <c r="M15" s="58"/>
      <c r="N15" s="170">
        <v>0</v>
      </c>
      <c r="O15" s="58"/>
      <c r="P15" s="255">
        <v>0</v>
      </c>
      <c r="Q15" s="255"/>
      <c r="R15" s="58"/>
      <c r="S15" s="170">
        <v>2223933473</v>
      </c>
      <c r="T15" s="58"/>
      <c r="U15" s="226">
        <f t="shared" si="0"/>
        <v>2223933473</v>
      </c>
      <c r="V15" s="58"/>
      <c r="W15" s="227">
        <f t="shared" si="2"/>
        <v>1.8878516457466598E-3</v>
      </c>
      <c r="Y15" s="170"/>
      <c r="AA15" s="189">
        <f t="shared" si="3"/>
        <v>2223933473</v>
      </c>
    </row>
    <row r="16" spans="1:27" s="59" customFormat="1" ht="21.75" customHeight="1" x14ac:dyDescent="0.2">
      <c r="A16" s="259" t="s">
        <v>206</v>
      </c>
      <c r="B16" s="259"/>
      <c r="D16" s="170">
        <v>0</v>
      </c>
      <c r="E16" s="58"/>
      <c r="F16" s="170">
        <v>0</v>
      </c>
      <c r="G16" s="58"/>
      <c r="H16" s="170">
        <v>0</v>
      </c>
      <c r="I16" s="58"/>
      <c r="J16" s="226">
        <f t="shared" si="1"/>
        <v>0</v>
      </c>
      <c r="K16" s="58"/>
      <c r="L16" s="215">
        <v>0</v>
      </c>
      <c r="M16" s="58"/>
      <c r="N16" s="170">
        <v>0</v>
      </c>
      <c r="O16" s="58"/>
      <c r="P16" s="255">
        <v>0</v>
      </c>
      <c r="Q16" s="255"/>
      <c r="R16" s="58"/>
      <c r="S16" s="226">
        <v>-25945718730</v>
      </c>
      <c r="T16" s="58"/>
      <c r="U16" s="226">
        <f t="shared" si="0"/>
        <v>-25945718730</v>
      </c>
      <c r="V16" s="58"/>
      <c r="W16" s="227">
        <f t="shared" si="2"/>
        <v>2.2024790039441272E-2</v>
      </c>
      <c r="Y16" s="170"/>
      <c r="AA16" s="189">
        <f t="shared" si="3"/>
        <v>25945718730</v>
      </c>
    </row>
    <row r="17" spans="1:27" s="59" customFormat="1" ht="21.75" customHeight="1" x14ac:dyDescent="0.2">
      <c r="A17" s="259" t="s">
        <v>207</v>
      </c>
      <c r="B17" s="259"/>
      <c r="D17" s="170">
        <v>0</v>
      </c>
      <c r="E17" s="58"/>
      <c r="F17" s="170">
        <v>0</v>
      </c>
      <c r="G17" s="58"/>
      <c r="H17" s="170">
        <v>0</v>
      </c>
      <c r="I17" s="58"/>
      <c r="J17" s="226">
        <f t="shared" si="1"/>
        <v>0</v>
      </c>
      <c r="K17" s="58"/>
      <c r="L17" s="215">
        <v>0</v>
      </c>
      <c r="M17" s="58"/>
      <c r="N17" s="170">
        <v>0</v>
      </c>
      <c r="O17" s="58"/>
      <c r="P17" s="255">
        <v>0</v>
      </c>
      <c r="Q17" s="255"/>
      <c r="R17" s="58"/>
      <c r="S17" s="226">
        <v>-19624534600</v>
      </c>
      <c r="T17" s="58"/>
      <c r="U17" s="226">
        <f t="shared" si="0"/>
        <v>-19624534600</v>
      </c>
      <c r="V17" s="58"/>
      <c r="W17" s="227">
        <f t="shared" si="2"/>
        <v>1.6658866099823422E-2</v>
      </c>
      <c r="Y17" s="170"/>
      <c r="AA17" s="189">
        <f t="shared" si="3"/>
        <v>19624534600</v>
      </c>
    </row>
    <row r="18" spans="1:27" s="59" customFormat="1" ht="21.75" customHeight="1" x14ac:dyDescent="0.2">
      <c r="A18" s="259" t="s">
        <v>208</v>
      </c>
      <c r="B18" s="259"/>
      <c r="D18" s="170">
        <v>0</v>
      </c>
      <c r="E18" s="58"/>
      <c r="F18" s="170">
        <v>0</v>
      </c>
      <c r="G18" s="58"/>
      <c r="H18" s="170">
        <v>0</v>
      </c>
      <c r="I18" s="58"/>
      <c r="J18" s="226">
        <f t="shared" si="1"/>
        <v>0</v>
      </c>
      <c r="K18" s="58"/>
      <c r="L18" s="215">
        <v>0</v>
      </c>
      <c r="M18" s="58"/>
      <c r="N18" s="170">
        <v>2552840000</v>
      </c>
      <c r="O18" s="58"/>
      <c r="P18" s="255">
        <v>0</v>
      </c>
      <c r="Q18" s="255"/>
      <c r="R18" s="58"/>
      <c r="S18" s="170">
        <v>1244864712</v>
      </c>
      <c r="T18" s="58"/>
      <c r="U18" s="226">
        <f>N18+P18+S18</f>
        <v>3797704712</v>
      </c>
      <c r="V18" s="58"/>
      <c r="W18" s="227">
        <f t="shared" si="2"/>
        <v>3.2237938668811267E-3</v>
      </c>
      <c r="Y18" s="170"/>
      <c r="AA18" s="189">
        <f t="shared" si="3"/>
        <v>3797704712</v>
      </c>
    </row>
    <row r="19" spans="1:27" s="59" customFormat="1" ht="21.75" customHeight="1" x14ac:dyDescent="0.2">
      <c r="A19" s="259" t="s">
        <v>18</v>
      </c>
      <c r="B19" s="259"/>
      <c r="D19" s="170">
        <v>0</v>
      </c>
      <c r="E19" s="58"/>
      <c r="F19" s="226">
        <v>-73824888000</v>
      </c>
      <c r="G19" s="58"/>
      <c r="H19" s="170">
        <v>0</v>
      </c>
      <c r="I19" s="58"/>
      <c r="J19" s="226">
        <f>D19+F19+H19</f>
        <v>-73824888000</v>
      </c>
      <c r="K19" s="58"/>
      <c r="L19" s="215">
        <v>0.76076452514555504</v>
      </c>
      <c r="M19" s="58"/>
      <c r="N19" s="170">
        <v>3540000000</v>
      </c>
      <c r="O19" s="58"/>
      <c r="P19" s="281">
        <v>-248745461733</v>
      </c>
      <c r="Q19" s="281"/>
      <c r="R19" s="58"/>
      <c r="S19" s="226">
        <v>-61816051283</v>
      </c>
      <c r="T19" s="58"/>
      <c r="U19" s="226">
        <f t="shared" ref="U19:U27" si="4">N19+Q19+S19</f>
        <v>-58276051283</v>
      </c>
      <c r="V19" s="58"/>
      <c r="W19" s="227">
        <f t="shared" si="2"/>
        <v>4.9469348187749632E-2</v>
      </c>
      <c r="Y19" s="170"/>
      <c r="AA19" s="189">
        <f t="shared" si="3"/>
        <v>58276051283</v>
      </c>
    </row>
    <row r="20" spans="1:27" s="59" customFormat="1" ht="21.75" customHeight="1" x14ac:dyDescent="0.2">
      <c r="A20" s="259" t="s">
        <v>209</v>
      </c>
      <c r="B20" s="259"/>
      <c r="D20" s="170">
        <v>0</v>
      </c>
      <c r="E20" s="58"/>
      <c r="F20" s="170">
        <v>0</v>
      </c>
      <c r="G20" s="58"/>
      <c r="H20" s="170">
        <v>0</v>
      </c>
      <c r="I20" s="58"/>
      <c r="J20" s="226">
        <f t="shared" si="1"/>
        <v>0</v>
      </c>
      <c r="K20" s="58"/>
      <c r="L20" s="215">
        <v>0</v>
      </c>
      <c r="M20" s="58"/>
      <c r="N20" s="170">
        <v>0</v>
      </c>
      <c r="O20" s="58"/>
      <c r="P20" s="255">
        <v>0</v>
      </c>
      <c r="Q20" s="255"/>
      <c r="R20" s="58"/>
      <c r="S20" s="226">
        <v>-33931080213</v>
      </c>
      <c r="T20" s="58"/>
      <c r="U20" s="226">
        <f t="shared" si="4"/>
        <v>-33931080213</v>
      </c>
      <c r="V20" s="58"/>
      <c r="W20" s="227">
        <f t="shared" si="2"/>
        <v>2.8803400101561388E-2</v>
      </c>
      <c r="Y20" s="170"/>
      <c r="AA20" s="189">
        <f t="shared" si="3"/>
        <v>33931080213</v>
      </c>
    </row>
    <row r="21" spans="1:27" s="59" customFormat="1" ht="21.75" customHeight="1" x14ac:dyDescent="0.2">
      <c r="A21" s="259" t="s">
        <v>21</v>
      </c>
      <c r="B21" s="259"/>
      <c r="D21" s="170">
        <v>0</v>
      </c>
      <c r="E21" s="58"/>
      <c r="F21" s="226">
        <v>-4207224800</v>
      </c>
      <c r="G21" s="58"/>
      <c r="H21" s="170">
        <v>0</v>
      </c>
      <c r="I21" s="58"/>
      <c r="J21" s="226">
        <f t="shared" si="1"/>
        <v>-4207224800</v>
      </c>
      <c r="K21" s="58"/>
      <c r="L21" s="215">
        <v>4.3355397669585405E-2</v>
      </c>
      <c r="M21" s="58"/>
      <c r="N21" s="170">
        <v>12600000000</v>
      </c>
      <c r="O21" s="58"/>
      <c r="P21" s="281">
        <v>-15085771525</v>
      </c>
      <c r="Q21" s="281"/>
      <c r="R21" s="58"/>
      <c r="S21" s="226">
        <v>-11368805603</v>
      </c>
      <c r="T21" s="58"/>
      <c r="U21" s="226">
        <f t="shared" si="4"/>
        <v>1231194397</v>
      </c>
      <c r="V21" s="58"/>
      <c r="W21" s="227">
        <f t="shared" si="2"/>
        <v>1.0451357456637896E-3</v>
      </c>
      <c r="Y21" s="170"/>
      <c r="AA21" s="189">
        <f t="shared" si="3"/>
        <v>1231194397</v>
      </c>
    </row>
    <row r="22" spans="1:27" s="59" customFormat="1" ht="21.75" customHeight="1" x14ac:dyDescent="0.2">
      <c r="A22" s="259" t="s">
        <v>210</v>
      </c>
      <c r="B22" s="259"/>
      <c r="D22" s="170">
        <v>0</v>
      </c>
      <c r="E22" s="58"/>
      <c r="F22" s="170">
        <v>0</v>
      </c>
      <c r="G22" s="58"/>
      <c r="H22" s="170">
        <v>0</v>
      </c>
      <c r="I22" s="58"/>
      <c r="J22" s="226">
        <f t="shared" si="1"/>
        <v>0</v>
      </c>
      <c r="K22" s="58"/>
      <c r="L22" s="215">
        <v>0</v>
      </c>
      <c r="M22" s="58"/>
      <c r="N22" s="170">
        <v>0</v>
      </c>
      <c r="O22" s="58"/>
      <c r="P22" s="255">
        <v>0</v>
      </c>
      <c r="Q22" s="255"/>
      <c r="R22" s="58"/>
      <c r="S22" s="226">
        <v>-5097151115</v>
      </c>
      <c r="T22" s="58"/>
      <c r="U22" s="226">
        <f t="shared" si="4"/>
        <v>-5097151115</v>
      </c>
      <c r="V22" s="58"/>
      <c r="W22" s="227">
        <f t="shared" si="2"/>
        <v>4.3268673446834579E-3</v>
      </c>
      <c r="Y22" s="170"/>
      <c r="AA22" s="189">
        <f t="shared" si="3"/>
        <v>5097151115</v>
      </c>
    </row>
    <row r="23" spans="1:27" s="59" customFormat="1" ht="21.75" customHeight="1" x14ac:dyDescent="0.2">
      <c r="A23" s="259" t="s">
        <v>211</v>
      </c>
      <c r="B23" s="259"/>
      <c r="D23" s="170">
        <v>0</v>
      </c>
      <c r="E23" s="58"/>
      <c r="F23" s="170">
        <v>0</v>
      </c>
      <c r="G23" s="58"/>
      <c r="H23" s="170">
        <v>0</v>
      </c>
      <c r="I23" s="58"/>
      <c r="J23" s="226">
        <f t="shared" si="1"/>
        <v>0</v>
      </c>
      <c r="K23" s="58"/>
      <c r="L23" s="215">
        <v>0</v>
      </c>
      <c r="M23" s="58"/>
      <c r="N23" s="170">
        <v>0</v>
      </c>
      <c r="O23" s="58"/>
      <c r="P23" s="255">
        <v>0</v>
      </c>
      <c r="Q23" s="255"/>
      <c r="R23" s="58"/>
      <c r="S23" s="170">
        <v>14080520571</v>
      </c>
      <c r="T23" s="58"/>
      <c r="U23" s="226">
        <f t="shared" si="4"/>
        <v>14080520571</v>
      </c>
      <c r="V23" s="58"/>
      <c r="W23" s="227">
        <f t="shared" si="2"/>
        <v>1.1952665965800698E-2</v>
      </c>
      <c r="Y23" s="170"/>
      <c r="AA23" s="189">
        <f t="shared" si="3"/>
        <v>14080520571</v>
      </c>
    </row>
    <row r="24" spans="1:27" s="59" customFormat="1" ht="21.75" customHeight="1" x14ac:dyDescent="0.2">
      <c r="A24" s="259" t="s">
        <v>212</v>
      </c>
      <c r="B24" s="259"/>
      <c r="D24" s="170">
        <v>0</v>
      </c>
      <c r="E24" s="58"/>
      <c r="F24" s="170">
        <v>0</v>
      </c>
      <c r="G24" s="58"/>
      <c r="H24" s="170">
        <v>0</v>
      </c>
      <c r="I24" s="58"/>
      <c r="J24" s="226">
        <f t="shared" si="1"/>
        <v>0</v>
      </c>
      <c r="K24" s="58"/>
      <c r="L24" s="215">
        <v>0</v>
      </c>
      <c r="M24" s="58"/>
      <c r="N24" s="170">
        <v>0</v>
      </c>
      <c r="O24" s="58"/>
      <c r="P24" s="255">
        <v>0</v>
      </c>
      <c r="Q24" s="255"/>
      <c r="R24" s="58"/>
      <c r="S24" s="170">
        <v>8648235318</v>
      </c>
      <c r="T24" s="58"/>
      <c r="U24" s="226">
        <f t="shared" si="4"/>
        <v>8648235318</v>
      </c>
      <c r="V24" s="58"/>
      <c r="W24" s="227">
        <f t="shared" si="2"/>
        <v>7.3413101048687198E-3</v>
      </c>
      <c r="Y24" s="170"/>
      <c r="AA24" s="189">
        <f t="shared" si="3"/>
        <v>8648235318</v>
      </c>
    </row>
    <row r="25" spans="1:27" s="59" customFormat="1" ht="21.75" customHeight="1" x14ac:dyDescent="0.2">
      <c r="A25" s="259" t="s">
        <v>213</v>
      </c>
      <c r="B25" s="259"/>
      <c r="D25" s="170">
        <v>0</v>
      </c>
      <c r="E25" s="58"/>
      <c r="F25" s="170">
        <v>0</v>
      </c>
      <c r="G25" s="58"/>
      <c r="H25" s="170">
        <v>0</v>
      </c>
      <c r="I25" s="58"/>
      <c r="J25" s="226">
        <f t="shared" si="1"/>
        <v>0</v>
      </c>
      <c r="K25" s="58"/>
      <c r="L25" s="215">
        <v>0</v>
      </c>
      <c r="M25" s="58"/>
      <c r="N25" s="170">
        <v>0</v>
      </c>
      <c r="O25" s="58"/>
      <c r="P25" s="255">
        <v>0</v>
      </c>
      <c r="Q25" s="255"/>
      <c r="R25" s="58"/>
      <c r="S25" s="170">
        <v>895476996231</v>
      </c>
      <c r="T25" s="58"/>
      <c r="U25" s="226">
        <f t="shared" si="4"/>
        <v>895476996231</v>
      </c>
      <c r="V25" s="58"/>
      <c r="W25" s="227">
        <f t="shared" si="2"/>
        <v>0.76015210957840051</v>
      </c>
      <c r="Y25" s="170"/>
      <c r="AA25" s="189">
        <f t="shared" si="3"/>
        <v>895476996231</v>
      </c>
    </row>
    <row r="26" spans="1:27" s="59" customFormat="1" ht="21.75" customHeight="1" x14ac:dyDescent="0.2">
      <c r="A26" s="259" t="s">
        <v>20</v>
      </c>
      <c r="B26" s="259"/>
      <c r="D26" s="170">
        <v>0</v>
      </c>
      <c r="E26" s="58"/>
      <c r="F26" s="228">
        <v>-529210653</v>
      </c>
      <c r="G26" s="58"/>
      <c r="H26" s="170">
        <v>0</v>
      </c>
      <c r="I26" s="58"/>
      <c r="J26" s="226">
        <f t="shared" si="1"/>
        <v>-529210653</v>
      </c>
      <c r="K26" s="58"/>
      <c r="L26" s="215">
        <v>5.4535089999935274E-3</v>
      </c>
      <c r="M26" s="58"/>
      <c r="N26" s="170">
        <v>2400000000</v>
      </c>
      <c r="O26" s="58"/>
      <c r="P26" s="255">
        <v>11772912058</v>
      </c>
      <c r="Q26" s="255"/>
      <c r="R26" s="58"/>
      <c r="S26" s="170">
        <v>0</v>
      </c>
      <c r="T26" s="58"/>
      <c r="U26" s="226">
        <f t="shared" si="4"/>
        <v>2400000000</v>
      </c>
      <c r="V26" s="58"/>
      <c r="W26" s="227">
        <f t="shared" si="2"/>
        <v>2.0373109199530374E-3</v>
      </c>
      <c r="Y26" s="170"/>
      <c r="AA26" s="189">
        <f t="shared" si="3"/>
        <v>2400000000</v>
      </c>
    </row>
    <row r="27" spans="1:27" s="59" customFormat="1" ht="21.75" customHeight="1" x14ac:dyDescent="0.2">
      <c r="A27" s="254" t="s">
        <v>19</v>
      </c>
      <c r="B27" s="254"/>
      <c r="D27" s="38">
        <v>0</v>
      </c>
      <c r="E27" s="58"/>
      <c r="F27" s="38">
        <v>18479068889</v>
      </c>
      <c r="G27" s="58"/>
      <c r="H27" s="38">
        <v>0</v>
      </c>
      <c r="I27" s="58"/>
      <c r="J27" s="226">
        <f>D27+F27+H27</f>
        <v>18479068889</v>
      </c>
      <c r="K27" s="58"/>
      <c r="L27" s="215">
        <v>0.19042656818486589</v>
      </c>
      <c r="M27" s="58"/>
      <c r="N27" s="38">
        <v>0</v>
      </c>
      <c r="O27" s="58"/>
      <c r="P27" s="255">
        <v>53662968237</v>
      </c>
      <c r="Q27" s="255"/>
      <c r="R27" s="58"/>
      <c r="S27" s="38">
        <v>0</v>
      </c>
      <c r="T27" s="58"/>
      <c r="U27" s="226">
        <f t="shared" si="4"/>
        <v>0</v>
      </c>
      <c r="V27" s="58"/>
      <c r="W27" s="227">
        <f t="shared" si="2"/>
        <v>0</v>
      </c>
      <c r="Y27" s="170"/>
      <c r="AA27" s="189">
        <f t="shared" si="3"/>
        <v>0</v>
      </c>
    </row>
    <row r="28" spans="1:27" s="59" customFormat="1" ht="21.75" customHeight="1" thickBot="1" x14ac:dyDescent="0.25">
      <c r="A28" s="257" t="s">
        <v>22</v>
      </c>
      <c r="B28" s="257"/>
      <c r="D28" s="50">
        <f>SUM(D9:D27)</f>
        <v>0</v>
      </c>
      <c r="E28" s="58"/>
      <c r="F28" s="50">
        <f>SUM(F9:F27)</f>
        <v>-60082254564</v>
      </c>
      <c r="G28" s="58"/>
      <c r="H28" s="50">
        <f>SUM(H9:H27)</f>
        <v>0</v>
      </c>
      <c r="I28" s="58"/>
      <c r="J28" s="50">
        <f>SUM(J9:J27)</f>
        <v>-60082254564</v>
      </c>
      <c r="K28" s="58"/>
      <c r="L28" s="229">
        <f>SUM(L9:L27)</f>
        <v>0.99999999999999989</v>
      </c>
      <c r="M28" s="58"/>
      <c r="N28" s="50">
        <f>SUM(N9:N27)</f>
        <v>21092840000</v>
      </c>
      <c r="O28" s="58"/>
      <c r="P28" s="58"/>
      <c r="Q28" s="50">
        <f>SUM(P9:Q27)</f>
        <v>-198395352963</v>
      </c>
      <c r="R28" s="58"/>
      <c r="S28" s="50">
        <f>SUM(S9:S27)</f>
        <v>871181519149</v>
      </c>
      <c r="T28" s="58"/>
      <c r="U28" s="50">
        <f>SUM(U9:U27)</f>
        <v>892274359149</v>
      </c>
      <c r="V28" s="58"/>
      <c r="W28" s="230">
        <f>SUM(W9:W27)</f>
        <v>1</v>
      </c>
      <c r="AA28" s="189">
        <f>SUM(AA9:AA27)</f>
        <v>1178023431031</v>
      </c>
    </row>
    <row r="29" spans="1:27" s="59" customFormat="1" ht="13.5" thickTop="1" x14ac:dyDescent="0.2"/>
    <row r="30" spans="1:27" s="59" customFormat="1" x14ac:dyDescent="0.2"/>
    <row r="31" spans="1:27" s="59" customFormat="1" x14ac:dyDescent="0.2">
      <c r="Q31" s="223"/>
    </row>
    <row r="32" spans="1:27" s="59" customFormat="1" x14ac:dyDescent="0.2"/>
    <row r="33" spans="19:19" x14ac:dyDescent="0.2">
      <c r="S33" s="57"/>
    </row>
  </sheetData>
  <mergeCells count="4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3:B13"/>
    <mergeCell ref="A14:B14"/>
    <mergeCell ref="A15:B15"/>
    <mergeCell ref="A10:B10"/>
    <mergeCell ref="A11:B11"/>
    <mergeCell ref="A12:B12"/>
    <mergeCell ref="A19:B19"/>
    <mergeCell ref="A20:B20"/>
    <mergeCell ref="A21:B21"/>
    <mergeCell ref="A16:B16"/>
    <mergeCell ref="A17:B17"/>
    <mergeCell ref="A18:B18"/>
    <mergeCell ref="A28:B28"/>
    <mergeCell ref="A25:B25"/>
    <mergeCell ref="A26:B26"/>
    <mergeCell ref="A27:B27"/>
    <mergeCell ref="A22:B22"/>
    <mergeCell ref="A23:B23"/>
    <mergeCell ref="A24:B24"/>
    <mergeCell ref="P12:Q12"/>
    <mergeCell ref="P11:Q11"/>
    <mergeCell ref="P10:Q10"/>
    <mergeCell ref="P15:Q15"/>
    <mergeCell ref="P14:Q14"/>
    <mergeCell ref="P13:Q13"/>
    <mergeCell ref="P18:Q18"/>
    <mergeCell ref="P17:Q17"/>
    <mergeCell ref="P16:Q16"/>
    <mergeCell ref="P21:Q21"/>
    <mergeCell ref="P20:Q20"/>
    <mergeCell ref="P19:Q19"/>
    <mergeCell ref="P24:Q24"/>
    <mergeCell ref="P23:Q23"/>
    <mergeCell ref="P22:Q22"/>
    <mergeCell ref="P27:Q27"/>
    <mergeCell ref="P26:Q26"/>
    <mergeCell ref="P25:Q25"/>
  </mergeCells>
  <pageMargins left="0.39" right="0.39" top="0.39" bottom="0.39" header="0" footer="0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B1EC-DA46-4A1B-8557-5B9635BB70A4}">
  <sheetPr>
    <pageSetUpPr fitToPage="1"/>
  </sheetPr>
  <dimension ref="A1:Q22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7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</row>
    <row r="4" spans="1:17" ht="14.45" customHeight="1" x14ac:dyDescent="0.2"/>
    <row r="5" spans="1:17" ht="14.45" customHeight="1" x14ac:dyDescent="0.2">
      <c r="A5" s="68" t="s">
        <v>239</v>
      </c>
      <c r="B5" s="260" t="s">
        <v>240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1:17" ht="29.1" customHeight="1" x14ac:dyDescent="0.2">
      <c r="M6" s="282" t="s">
        <v>241</v>
      </c>
      <c r="Q6" s="282" t="s">
        <v>242</v>
      </c>
    </row>
    <row r="7" spans="1:17" ht="14.45" customHeight="1" x14ac:dyDescent="0.2">
      <c r="A7" s="261" t="s">
        <v>243</v>
      </c>
      <c r="B7" s="261"/>
      <c r="D7" s="69" t="s">
        <v>244</v>
      </c>
      <c r="F7" s="69" t="s">
        <v>245</v>
      </c>
      <c r="H7" s="69" t="s">
        <v>35</v>
      </c>
      <c r="J7" s="261" t="s">
        <v>246</v>
      </c>
      <c r="K7" s="261"/>
      <c r="M7" s="282"/>
      <c r="O7" s="69" t="s">
        <v>247</v>
      </c>
      <c r="Q7" s="282"/>
    </row>
    <row r="8" spans="1:17" ht="14.45" customHeight="1" x14ac:dyDescent="0.2">
      <c r="A8" s="262" t="s">
        <v>248</v>
      </c>
      <c r="B8" s="264"/>
      <c r="D8" s="262" t="s">
        <v>249</v>
      </c>
      <c r="F8" s="70" t="s">
        <v>250</v>
      </c>
      <c r="H8" s="3"/>
      <c r="J8" s="3"/>
      <c r="K8" s="3"/>
      <c r="M8" s="3"/>
      <c r="O8" s="3"/>
      <c r="Q8" s="3"/>
    </row>
    <row r="9" spans="1:17" ht="14.45" customHeight="1" x14ac:dyDescent="0.2">
      <c r="A9" s="261"/>
      <c r="B9" s="261"/>
      <c r="D9" s="261"/>
      <c r="F9" s="70" t="s">
        <v>251</v>
      </c>
    </row>
    <row r="10" spans="1:17" ht="14.45" customHeight="1" x14ac:dyDescent="0.2">
      <c r="A10" s="262" t="s">
        <v>248</v>
      </c>
      <c r="B10" s="264"/>
      <c r="D10" s="262" t="s">
        <v>252</v>
      </c>
      <c r="F10" s="70" t="s">
        <v>250</v>
      </c>
    </row>
    <row r="11" spans="1:17" ht="14.45" customHeight="1" x14ac:dyDescent="0.2">
      <c r="A11" s="261"/>
      <c r="B11" s="261"/>
      <c r="D11" s="261"/>
      <c r="F11" s="70" t="s">
        <v>253</v>
      </c>
    </row>
    <row r="12" spans="1:17" ht="65.45" customHeight="1" x14ac:dyDescent="0.2">
      <c r="A12" s="283" t="s">
        <v>254</v>
      </c>
      <c r="B12" s="283"/>
      <c r="D12" s="73" t="s">
        <v>255</v>
      </c>
      <c r="F12" s="70" t="s">
        <v>256</v>
      </c>
    </row>
    <row r="13" spans="1:17" ht="14.45" customHeight="1" x14ac:dyDescent="0.2">
      <c r="A13" s="283" t="s">
        <v>105</v>
      </c>
      <c r="B13" s="284"/>
      <c r="D13" s="283" t="s">
        <v>105</v>
      </c>
      <c r="F13" s="70" t="s">
        <v>257</v>
      </c>
    </row>
    <row r="14" spans="1:17" ht="14.45" customHeight="1" x14ac:dyDescent="0.2">
      <c r="A14" s="285"/>
      <c r="B14" s="285"/>
      <c r="D14" s="285"/>
      <c r="F14" s="70" t="s">
        <v>258</v>
      </c>
    </row>
    <row r="15" spans="1:17" ht="14.45" customHeight="1" x14ac:dyDescent="0.2">
      <c r="A15" s="285"/>
      <c r="B15" s="285"/>
      <c r="D15" s="285"/>
      <c r="F15" s="70" t="s">
        <v>259</v>
      </c>
    </row>
    <row r="16" spans="1:17" ht="14.45" customHeight="1" x14ac:dyDescent="0.2">
      <c r="A16" s="282"/>
      <c r="B16" s="282"/>
      <c r="D16" s="282"/>
      <c r="F16" s="70" t="s">
        <v>260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61" t="s">
        <v>261</v>
      </c>
      <c r="B18" s="261"/>
      <c r="C18" s="261"/>
      <c r="D18" s="261"/>
      <c r="E18" s="261"/>
      <c r="F18" s="261"/>
      <c r="G18" s="261"/>
      <c r="H18" s="261"/>
      <c r="I18" s="261"/>
      <c r="J18" s="261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</sheetData>
  <mergeCells count="16"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2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7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</row>
    <row r="4" spans="1:17" ht="14.45" customHeight="1" x14ac:dyDescent="0.2"/>
    <row r="5" spans="1:17" ht="14.45" customHeight="1" x14ac:dyDescent="0.2">
      <c r="A5" s="1" t="s">
        <v>239</v>
      </c>
      <c r="B5" s="260" t="s">
        <v>240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1:17" ht="29.1" customHeight="1" x14ac:dyDescent="0.2">
      <c r="M6" s="282" t="s">
        <v>241</v>
      </c>
      <c r="Q6" s="282" t="s">
        <v>242</v>
      </c>
    </row>
    <row r="7" spans="1:17" ht="14.45" customHeight="1" x14ac:dyDescent="0.2">
      <c r="A7" s="261" t="s">
        <v>243</v>
      </c>
      <c r="B7" s="261"/>
      <c r="D7" s="2" t="s">
        <v>244</v>
      </c>
      <c r="F7" s="2" t="s">
        <v>245</v>
      </c>
      <c r="H7" s="2" t="s">
        <v>35</v>
      </c>
      <c r="J7" s="261" t="s">
        <v>246</v>
      </c>
      <c r="K7" s="261"/>
      <c r="M7" s="282"/>
      <c r="O7" s="2" t="s">
        <v>247</v>
      </c>
      <c r="Q7" s="282"/>
    </row>
    <row r="8" spans="1:17" ht="14.45" customHeight="1" x14ac:dyDescent="0.2">
      <c r="A8" s="262" t="s">
        <v>248</v>
      </c>
      <c r="B8" s="264"/>
      <c r="D8" s="262" t="s">
        <v>249</v>
      </c>
      <c r="F8" s="4" t="s">
        <v>250</v>
      </c>
      <c r="H8" s="3"/>
      <c r="J8" s="3"/>
      <c r="K8" s="3"/>
      <c r="M8" s="3"/>
      <c r="O8" s="3"/>
      <c r="Q8" s="3"/>
    </row>
    <row r="9" spans="1:17" ht="14.45" customHeight="1" x14ac:dyDescent="0.2">
      <c r="A9" s="261"/>
      <c r="B9" s="261"/>
      <c r="D9" s="261"/>
      <c r="F9" s="4" t="s">
        <v>251</v>
      </c>
    </row>
    <row r="10" spans="1:17" ht="14.45" customHeight="1" x14ac:dyDescent="0.2">
      <c r="A10" s="262" t="s">
        <v>248</v>
      </c>
      <c r="B10" s="264"/>
      <c r="D10" s="262" t="s">
        <v>252</v>
      </c>
      <c r="F10" s="4" t="s">
        <v>250</v>
      </c>
    </row>
    <row r="11" spans="1:17" ht="14.45" customHeight="1" x14ac:dyDescent="0.2">
      <c r="A11" s="261"/>
      <c r="B11" s="261"/>
      <c r="D11" s="261"/>
      <c r="F11" s="4" t="s">
        <v>253</v>
      </c>
    </row>
    <row r="12" spans="1:17" ht="65.45" customHeight="1" x14ac:dyDescent="0.2">
      <c r="A12" s="283" t="s">
        <v>254</v>
      </c>
      <c r="B12" s="283"/>
      <c r="D12" s="20" t="s">
        <v>255</v>
      </c>
      <c r="F12" s="4" t="s">
        <v>256</v>
      </c>
    </row>
    <row r="13" spans="1:17" ht="14.45" customHeight="1" x14ac:dyDescent="0.2">
      <c r="A13" s="283" t="s">
        <v>105</v>
      </c>
      <c r="B13" s="284"/>
      <c r="D13" s="283" t="s">
        <v>105</v>
      </c>
      <c r="F13" s="4" t="s">
        <v>257</v>
      </c>
    </row>
    <row r="14" spans="1:17" ht="14.45" customHeight="1" x14ac:dyDescent="0.2">
      <c r="A14" s="285"/>
      <c r="B14" s="285"/>
      <c r="D14" s="285"/>
      <c r="F14" s="4" t="s">
        <v>258</v>
      </c>
    </row>
    <row r="15" spans="1:17" ht="14.45" customHeight="1" x14ac:dyDescent="0.2">
      <c r="A15" s="285"/>
      <c r="B15" s="285"/>
      <c r="D15" s="285"/>
      <c r="F15" s="4" t="s">
        <v>259</v>
      </c>
    </row>
    <row r="16" spans="1:17" ht="14.45" customHeight="1" x14ac:dyDescent="0.2">
      <c r="A16" s="282"/>
      <c r="B16" s="282"/>
      <c r="D16" s="282"/>
      <c r="F16" s="4" t="s">
        <v>260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61" t="s">
        <v>261</v>
      </c>
      <c r="B18" s="261"/>
      <c r="C18" s="261"/>
      <c r="D18" s="261"/>
      <c r="E18" s="261"/>
      <c r="F18" s="261"/>
      <c r="G18" s="261"/>
      <c r="H18" s="261"/>
      <c r="I18" s="261"/>
      <c r="J18" s="261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2491-EFD2-47EA-A063-A419F3742DC4}">
  <sheetPr filterMode="1">
    <pageSetUpPr fitToPage="1"/>
  </sheetPr>
  <dimension ref="A1:J217"/>
  <sheetViews>
    <sheetView rightToLeft="1" topLeftCell="A205" zoomScale="85" zoomScaleNormal="85" workbookViewId="0">
      <selection activeCell="H217" sqref="H21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36.5703125" customWidth="1"/>
    <col min="5" max="5" width="1.28515625" customWidth="1"/>
    <col min="6" max="6" width="31.85546875" customWidth="1"/>
    <col min="7" max="7" width="1.28515625" customWidth="1"/>
    <col min="8" max="8" width="29.1406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0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</row>
    <row r="4" spans="1:10" ht="14.45" customHeight="1" x14ac:dyDescent="0.2"/>
    <row r="5" spans="1:10" ht="14.45" customHeight="1" x14ac:dyDescent="0.2">
      <c r="A5" s="68" t="s">
        <v>262</v>
      </c>
      <c r="B5" s="260" t="s">
        <v>263</v>
      </c>
      <c r="C5" s="260"/>
      <c r="D5" s="260"/>
      <c r="E5" s="260"/>
      <c r="F5" s="260"/>
      <c r="G5" s="260"/>
      <c r="H5" s="260"/>
      <c r="I5" s="260"/>
      <c r="J5" s="260"/>
    </row>
    <row r="6" spans="1:10" ht="14.45" customHeight="1" x14ac:dyDescent="0.2">
      <c r="D6" s="261" t="s">
        <v>193</v>
      </c>
      <c r="E6" s="261"/>
      <c r="F6" s="261"/>
      <c r="H6" s="261" t="s">
        <v>194</v>
      </c>
      <c r="I6" s="261"/>
      <c r="J6" s="261"/>
    </row>
    <row r="7" spans="1:10" ht="36.4" customHeight="1" x14ac:dyDescent="0.2">
      <c r="A7" s="261" t="s">
        <v>264</v>
      </c>
      <c r="B7" s="261"/>
      <c r="D7" s="73" t="s">
        <v>265</v>
      </c>
      <c r="E7" s="3"/>
      <c r="F7" s="73" t="s">
        <v>266</v>
      </c>
      <c r="H7" s="73" t="s">
        <v>265</v>
      </c>
      <c r="I7" s="3"/>
      <c r="J7" s="73" t="s">
        <v>266</v>
      </c>
    </row>
    <row r="8" spans="1:10" ht="21.75" customHeight="1" x14ac:dyDescent="0.2">
      <c r="A8" s="275" t="s">
        <v>269</v>
      </c>
      <c r="B8" s="275"/>
      <c r="D8" s="9">
        <v>0</v>
      </c>
      <c r="F8" s="10"/>
      <c r="H8" s="9">
        <v>83502465738</v>
      </c>
      <c r="J8" s="10"/>
    </row>
    <row r="9" spans="1:10" ht="21.75" customHeight="1" x14ac:dyDescent="0.2">
      <c r="A9" s="275" t="s">
        <v>149</v>
      </c>
      <c r="B9" s="275"/>
      <c r="D9" s="9">
        <v>0</v>
      </c>
      <c r="F9" s="10"/>
      <c r="H9" s="9">
        <v>3528124991</v>
      </c>
      <c r="J9" s="10"/>
    </row>
    <row r="10" spans="1:10" ht="21.75" customHeight="1" x14ac:dyDescent="0.2">
      <c r="A10" s="275" t="s">
        <v>149</v>
      </c>
      <c r="B10" s="275"/>
      <c r="D10" s="9">
        <v>0</v>
      </c>
      <c r="F10" s="10"/>
      <c r="H10" s="9">
        <v>7262755337</v>
      </c>
      <c r="J10" s="10"/>
    </row>
    <row r="11" spans="1:10" ht="21.75" customHeight="1" x14ac:dyDescent="0.2">
      <c r="A11" s="275" t="s">
        <v>149</v>
      </c>
      <c r="B11" s="275"/>
      <c r="D11" s="9">
        <v>0</v>
      </c>
      <c r="F11" s="10"/>
      <c r="H11" s="9">
        <v>6106902322</v>
      </c>
      <c r="J11" s="10"/>
    </row>
    <row r="12" spans="1:10" ht="21.75" customHeight="1" x14ac:dyDescent="0.2">
      <c r="A12" s="275" t="s">
        <v>148</v>
      </c>
      <c r="B12" s="275"/>
      <c r="D12" s="9">
        <v>0</v>
      </c>
      <c r="F12" s="10"/>
      <c r="H12" s="9">
        <v>8995652811</v>
      </c>
      <c r="J12" s="10"/>
    </row>
    <row r="13" spans="1:10" ht="21.75" customHeight="1" x14ac:dyDescent="0.2">
      <c r="A13" s="275" t="s">
        <v>146</v>
      </c>
      <c r="B13" s="275"/>
      <c r="D13" s="9">
        <v>0</v>
      </c>
      <c r="F13" s="10"/>
      <c r="H13" s="9">
        <v>30293584541</v>
      </c>
      <c r="J13" s="10"/>
    </row>
    <row r="14" spans="1:10" ht="21.75" customHeight="1" x14ac:dyDescent="0.2">
      <c r="A14" s="275" t="s">
        <v>149</v>
      </c>
      <c r="B14" s="275"/>
      <c r="D14" s="9">
        <v>0</v>
      </c>
      <c r="F14" s="10"/>
      <c r="H14" s="9">
        <v>39667628143</v>
      </c>
      <c r="J14" s="10"/>
    </row>
    <row r="15" spans="1:10" ht="21.75" customHeight="1" x14ac:dyDescent="0.2">
      <c r="A15" s="275" t="s">
        <v>146</v>
      </c>
      <c r="B15" s="275"/>
      <c r="D15" s="9">
        <v>0</v>
      </c>
      <c r="F15" s="10"/>
      <c r="H15" s="9">
        <v>4596763820</v>
      </c>
      <c r="J15" s="10"/>
    </row>
    <row r="16" spans="1:10" ht="21.75" customHeight="1" x14ac:dyDescent="0.2">
      <c r="A16" s="275" t="s">
        <v>149</v>
      </c>
      <c r="B16" s="275"/>
      <c r="D16" s="9">
        <v>0</v>
      </c>
      <c r="F16" s="10"/>
      <c r="H16" s="9">
        <v>37892566266</v>
      </c>
      <c r="J16" s="10"/>
    </row>
    <row r="17" spans="1:10" ht="21.75" customHeight="1" x14ac:dyDescent="0.2">
      <c r="A17" s="275" t="s">
        <v>270</v>
      </c>
      <c r="B17" s="275"/>
      <c r="D17" s="9">
        <v>0</v>
      </c>
      <c r="F17" s="10"/>
      <c r="H17" s="9">
        <v>80319722138</v>
      </c>
      <c r="J17" s="10"/>
    </row>
    <row r="18" spans="1:10" ht="21.75" customHeight="1" x14ac:dyDescent="0.2">
      <c r="A18" s="275" t="s">
        <v>146</v>
      </c>
      <c r="B18" s="275"/>
      <c r="D18" s="9">
        <v>0</v>
      </c>
      <c r="F18" s="10"/>
      <c r="H18" s="9">
        <v>10411509923</v>
      </c>
      <c r="J18" s="10"/>
    </row>
    <row r="19" spans="1:10" ht="21.75" customHeight="1" x14ac:dyDescent="0.2">
      <c r="A19" s="275" t="s">
        <v>149</v>
      </c>
      <c r="B19" s="275"/>
      <c r="D19" s="9">
        <v>0</v>
      </c>
      <c r="F19" s="10"/>
      <c r="H19" s="9">
        <v>48922672383</v>
      </c>
      <c r="J19" s="10"/>
    </row>
    <row r="20" spans="1:10" ht="21.75" customHeight="1" x14ac:dyDescent="0.2">
      <c r="A20" s="275" t="s">
        <v>148</v>
      </c>
      <c r="B20" s="275"/>
      <c r="D20" s="9">
        <v>0</v>
      </c>
      <c r="F20" s="10"/>
      <c r="H20" s="9">
        <v>20180103129</v>
      </c>
      <c r="J20" s="10"/>
    </row>
    <row r="21" spans="1:10" ht="21.75" customHeight="1" x14ac:dyDescent="0.2">
      <c r="A21" s="275" t="s">
        <v>146</v>
      </c>
      <c r="B21" s="275"/>
      <c r="D21" s="9">
        <v>0</v>
      </c>
      <c r="F21" s="10"/>
      <c r="H21" s="9">
        <v>8386938569</v>
      </c>
      <c r="J21" s="10"/>
    </row>
    <row r="22" spans="1:10" ht="21.75" customHeight="1" x14ac:dyDescent="0.2">
      <c r="A22" s="275" t="s">
        <v>149</v>
      </c>
      <c r="B22" s="275"/>
      <c r="D22" s="9">
        <v>0</v>
      </c>
      <c r="F22" s="10"/>
      <c r="H22" s="9">
        <v>15769416945</v>
      </c>
      <c r="J22" s="10"/>
    </row>
    <row r="23" spans="1:10" ht="21.75" customHeight="1" x14ac:dyDescent="0.2">
      <c r="A23" s="275" t="s">
        <v>148</v>
      </c>
      <c r="B23" s="275"/>
      <c r="D23" s="9">
        <v>0</v>
      </c>
      <c r="F23" s="10"/>
      <c r="H23" s="9">
        <v>3293780389</v>
      </c>
      <c r="J23" s="10"/>
    </row>
    <row r="24" spans="1:10" ht="21.75" customHeight="1" x14ac:dyDescent="0.2">
      <c r="A24" s="275" t="s">
        <v>148</v>
      </c>
      <c r="B24" s="275"/>
      <c r="D24" s="9">
        <v>0</v>
      </c>
      <c r="F24" s="10"/>
      <c r="H24" s="9">
        <v>40716809132</v>
      </c>
      <c r="J24" s="10"/>
    </row>
    <row r="25" spans="1:10" ht="21.75" customHeight="1" x14ac:dyDescent="0.2">
      <c r="A25" s="275" t="s">
        <v>146</v>
      </c>
      <c r="B25" s="275"/>
      <c r="D25" s="9">
        <v>0</v>
      </c>
      <c r="F25" s="10"/>
      <c r="H25" s="9">
        <v>68753790332</v>
      </c>
      <c r="J25" s="10"/>
    </row>
    <row r="26" spans="1:10" ht="21.75" customHeight="1" x14ac:dyDescent="0.2">
      <c r="A26" s="275" t="s">
        <v>148</v>
      </c>
      <c r="B26" s="275"/>
      <c r="D26" s="9">
        <v>0</v>
      </c>
      <c r="F26" s="10"/>
      <c r="H26" s="9">
        <v>83159700776</v>
      </c>
      <c r="J26" s="10"/>
    </row>
    <row r="27" spans="1:10" ht="21.75" customHeight="1" x14ac:dyDescent="0.2">
      <c r="A27" s="275" t="s">
        <v>149</v>
      </c>
      <c r="B27" s="275"/>
      <c r="D27" s="9">
        <v>0</v>
      </c>
      <c r="F27" s="10"/>
      <c r="H27" s="9">
        <v>41352822355</v>
      </c>
      <c r="J27" s="10"/>
    </row>
    <row r="28" spans="1:10" ht="21.75" customHeight="1" x14ac:dyDescent="0.2">
      <c r="A28" s="275" t="s">
        <v>149</v>
      </c>
      <c r="B28" s="275"/>
      <c r="D28" s="9">
        <v>0</v>
      </c>
      <c r="F28" s="10"/>
      <c r="H28" s="9">
        <v>62763950950</v>
      </c>
      <c r="J28" s="10"/>
    </row>
    <row r="29" spans="1:10" ht="21.75" customHeight="1" x14ac:dyDescent="0.2">
      <c r="A29" s="275" t="s">
        <v>132</v>
      </c>
      <c r="B29" s="275"/>
      <c r="D29" s="9">
        <v>0</v>
      </c>
      <c r="F29" s="10"/>
      <c r="H29" s="9">
        <v>117205479450</v>
      </c>
      <c r="J29" s="10"/>
    </row>
    <row r="30" spans="1:10" ht="21.75" customHeight="1" x14ac:dyDescent="0.2">
      <c r="A30" s="275" t="s">
        <v>271</v>
      </c>
      <c r="B30" s="275"/>
      <c r="D30" s="9">
        <v>0</v>
      </c>
      <c r="F30" s="10"/>
      <c r="H30" s="9">
        <v>62819155890</v>
      </c>
      <c r="J30" s="10"/>
    </row>
    <row r="31" spans="1:10" ht="21.75" customHeight="1" x14ac:dyDescent="0.2">
      <c r="A31" s="275" t="s">
        <v>149</v>
      </c>
      <c r="B31" s="275"/>
      <c r="D31" s="9">
        <v>0</v>
      </c>
      <c r="F31" s="10"/>
      <c r="H31" s="9">
        <v>57265624929</v>
      </c>
      <c r="J31" s="10"/>
    </row>
    <row r="32" spans="1:10" ht="21.75" customHeight="1" x14ac:dyDescent="0.2">
      <c r="A32" s="275" t="s">
        <v>149</v>
      </c>
      <c r="B32" s="275"/>
      <c r="D32" s="9">
        <v>0</v>
      </c>
      <c r="F32" s="10"/>
      <c r="H32" s="9">
        <v>51635621450</v>
      </c>
      <c r="J32" s="10"/>
    </row>
    <row r="33" spans="1:10" ht="21.75" customHeight="1" x14ac:dyDescent="0.2">
      <c r="A33" s="275" t="s">
        <v>149</v>
      </c>
      <c r="B33" s="275"/>
      <c r="D33" s="9">
        <v>0</v>
      </c>
      <c r="F33" s="10"/>
      <c r="H33" s="9">
        <v>16234520542</v>
      </c>
      <c r="J33" s="10"/>
    </row>
    <row r="34" spans="1:10" ht="21.75" customHeight="1" x14ac:dyDescent="0.2">
      <c r="A34" s="275" t="s">
        <v>149</v>
      </c>
      <c r="B34" s="275"/>
      <c r="D34" s="9">
        <v>0</v>
      </c>
      <c r="F34" s="10"/>
      <c r="H34" s="9">
        <v>11467397257</v>
      </c>
      <c r="J34" s="10"/>
    </row>
    <row r="35" spans="1:10" ht="21.75" customHeight="1" x14ac:dyDescent="0.2">
      <c r="A35" s="275" t="s">
        <v>149</v>
      </c>
      <c r="B35" s="275"/>
      <c r="D35" s="9">
        <v>0</v>
      </c>
      <c r="F35" s="10"/>
      <c r="H35" s="9">
        <v>7435691831</v>
      </c>
      <c r="J35" s="10"/>
    </row>
    <row r="36" spans="1:10" ht="21.75" customHeight="1" x14ac:dyDescent="0.2">
      <c r="A36" s="275" t="s">
        <v>149</v>
      </c>
      <c r="B36" s="275"/>
      <c r="D36" s="9">
        <v>0</v>
      </c>
      <c r="F36" s="10"/>
      <c r="H36" s="9">
        <v>27456310353</v>
      </c>
      <c r="J36" s="10"/>
    </row>
    <row r="37" spans="1:10" ht="21.75" customHeight="1" x14ac:dyDescent="0.2">
      <c r="A37" s="275" t="s">
        <v>149</v>
      </c>
      <c r="B37" s="275"/>
      <c r="D37" s="9">
        <v>0</v>
      </c>
      <c r="F37" s="10"/>
      <c r="H37" s="9">
        <v>39444127560</v>
      </c>
      <c r="J37" s="10"/>
    </row>
    <row r="38" spans="1:10" ht="21.75" customHeight="1" x14ac:dyDescent="0.2">
      <c r="A38" s="275" t="s">
        <v>149</v>
      </c>
      <c r="B38" s="275"/>
      <c r="D38" s="9">
        <v>0</v>
      </c>
      <c r="F38" s="10"/>
      <c r="H38" s="9">
        <v>39907901368</v>
      </c>
      <c r="J38" s="10"/>
    </row>
    <row r="39" spans="1:10" ht="21.75" customHeight="1" x14ac:dyDescent="0.2">
      <c r="A39" s="275" t="s">
        <v>149</v>
      </c>
      <c r="B39" s="275"/>
      <c r="D39" s="9">
        <v>0</v>
      </c>
      <c r="F39" s="10"/>
      <c r="H39" s="9">
        <v>41417832326</v>
      </c>
      <c r="J39" s="10"/>
    </row>
    <row r="40" spans="1:10" ht="21.75" customHeight="1" x14ac:dyDescent="0.2">
      <c r="A40" s="275" t="s">
        <v>149</v>
      </c>
      <c r="B40" s="275"/>
      <c r="D40" s="9">
        <v>0</v>
      </c>
      <c r="F40" s="10"/>
      <c r="H40" s="9">
        <v>42967916692</v>
      </c>
      <c r="J40" s="10"/>
    </row>
    <row r="41" spans="1:10" ht="21.75" customHeight="1" x14ac:dyDescent="0.2">
      <c r="A41" s="275" t="s">
        <v>149</v>
      </c>
      <c r="B41" s="275"/>
      <c r="D41" s="9">
        <v>0</v>
      </c>
      <c r="F41" s="10"/>
      <c r="H41" s="9">
        <v>36158429564</v>
      </c>
      <c r="J41" s="10"/>
    </row>
    <row r="42" spans="1:10" ht="21.75" customHeight="1" x14ac:dyDescent="0.2">
      <c r="A42" s="275" t="s">
        <v>132</v>
      </c>
      <c r="B42" s="275"/>
      <c r="D42" s="9">
        <v>0</v>
      </c>
      <c r="F42" s="10"/>
      <c r="H42" s="9">
        <v>58464555602</v>
      </c>
      <c r="J42" s="10"/>
    </row>
    <row r="43" spans="1:10" ht="21.75" customHeight="1" x14ac:dyDescent="0.2">
      <c r="A43" s="275" t="s">
        <v>148</v>
      </c>
      <c r="B43" s="275"/>
      <c r="D43" s="9">
        <v>0</v>
      </c>
      <c r="F43" s="10"/>
      <c r="H43" s="9">
        <v>3678548707</v>
      </c>
      <c r="J43" s="10"/>
    </row>
    <row r="44" spans="1:10" ht="21.75" customHeight="1" x14ac:dyDescent="0.2">
      <c r="A44" s="275" t="s">
        <v>132</v>
      </c>
      <c r="B44" s="275"/>
      <c r="D44" s="9">
        <v>0</v>
      </c>
      <c r="F44" s="10"/>
      <c r="H44" s="9">
        <v>31876712322</v>
      </c>
      <c r="J44" s="10"/>
    </row>
    <row r="45" spans="1:10" ht="21.75" customHeight="1" x14ac:dyDescent="0.2">
      <c r="A45" s="275" t="s">
        <v>132</v>
      </c>
      <c r="B45" s="275"/>
      <c r="D45" s="9">
        <v>0</v>
      </c>
      <c r="F45" s="10"/>
      <c r="H45" s="9">
        <v>27454109581</v>
      </c>
      <c r="J45" s="10"/>
    </row>
    <row r="46" spans="1:10" ht="21.75" customHeight="1" x14ac:dyDescent="0.2">
      <c r="A46" s="275" t="s">
        <v>149</v>
      </c>
      <c r="B46" s="275"/>
      <c r="D46" s="9">
        <v>0</v>
      </c>
      <c r="F46" s="10"/>
      <c r="H46" s="9">
        <v>20884018848</v>
      </c>
      <c r="J46" s="10"/>
    </row>
    <row r="47" spans="1:10" ht="21.75" customHeight="1" x14ac:dyDescent="0.2">
      <c r="A47" s="275" t="s">
        <v>149</v>
      </c>
      <c r="B47" s="275"/>
      <c r="D47" s="9">
        <v>0</v>
      </c>
      <c r="F47" s="10"/>
      <c r="H47" s="9">
        <v>24840767122</v>
      </c>
      <c r="J47" s="10"/>
    </row>
    <row r="48" spans="1:10" ht="21.75" customHeight="1" x14ac:dyDescent="0.2">
      <c r="A48" s="275" t="s">
        <v>149</v>
      </c>
      <c r="B48" s="275"/>
      <c r="D48" s="9">
        <v>0</v>
      </c>
      <c r="F48" s="10"/>
      <c r="H48" s="9">
        <v>99693888869</v>
      </c>
      <c r="J48" s="10"/>
    </row>
    <row r="49" spans="1:10" ht="21.75" customHeight="1" x14ac:dyDescent="0.2">
      <c r="A49" s="275" t="s">
        <v>149</v>
      </c>
      <c r="B49" s="275"/>
      <c r="D49" s="9">
        <v>0</v>
      </c>
      <c r="F49" s="10"/>
      <c r="H49" s="9">
        <v>34717808217</v>
      </c>
      <c r="J49" s="10"/>
    </row>
    <row r="50" spans="1:10" ht="21.75" customHeight="1" x14ac:dyDescent="0.2">
      <c r="A50" s="275" t="s">
        <v>149</v>
      </c>
      <c r="B50" s="275"/>
      <c r="D50" s="9">
        <v>0</v>
      </c>
      <c r="F50" s="10"/>
      <c r="H50" s="9">
        <v>198770172485</v>
      </c>
      <c r="J50" s="10"/>
    </row>
    <row r="51" spans="1:10" ht="21.75" customHeight="1" x14ac:dyDescent="0.2">
      <c r="A51" s="275" t="s">
        <v>149</v>
      </c>
      <c r="B51" s="275"/>
      <c r="D51" s="9">
        <v>0</v>
      </c>
      <c r="F51" s="10"/>
      <c r="H51" s="9">
        <v>68350684912</v>
      </c>
      <c r="J51" s="10"/>
    </row>
    <row r="52" spans="1:10" ht="21.75" customHeight="1" x14ac:dyDescent="0.2">
      <c r="A52" s="275" t="s">
        <v>149</v>
      </c>
      <c r="B52" s="275"/>
      <c r="D52" s="9">
        <v>0</v>
      </c>
      <c r="F52" s="10"/>
      <c r="H52" s="9">
        <v>177940931496</v>
      </c>
      <c r="J52" s="10"/>
    </row>
    <row r="53" spans="1:10" ht="21.75" customHeight="1" x14ac:dyDescent="0.2">
      <c r="A53" s="275" t="s">
        <v>149</v>
      </c>
      <c r="B53" s="275"/>
      <c r="D53" s="9">
        <v>0</v>
      </c>
      <c r="F53" s="10"/>
      <c r="H53" s="9">
        <v>20426350683</v>
      </c>
      <c r="J53" s="10"/>
    </row>
    <row r="54" spans="1:10" ht="21.75" customHeight="1" x14ac:dyDescent="0.2">
      <c r="A54" s="275" t="s">
        <v>149</v>
      </c>
      <c r="B54" s="275"/>
      <c r="D54" s="9">
        <v>0</v>
      </c>
      <c r="F54" s="10"/>
      <c r="H54" s="9">
        <v>141947704096</v>
      </c>
      <c r="J54" s="10"/>
    </row>
    <row r="55" spans="1:10" ht="21.75" customHeight="1" x14ac:dyDescent="0.2">
      <c r="A55" s="275" t="s">
        <v>132</v>
      </c>
      <c r="B55" s="275"/>
      <c r="D55" s="9">
        <v>9863013696</v>
      </c>
      <c r="F55" s="10"/>
      <c r="H55" s="9">
        <v>183821917779</v>
      </c>
      <c r="J55" s="10"/>
    </row>
    <row r="56" spans="1:10" ht="21.75" customHeight="1" x14ac:dyDescent="0.2">
      <c r="A56" s="275" t="s">
        <v>132</v>
      </c>
      <c r="B56" s="275"/>
      <c r="D56" s="9">
        <v>0</v>
      </c>
      <c r="F56" s="10"/>
      <c r="H56" s="9">
        <v>112190743825</v>
      </c>
      <c r="J56" s="10"/>
    </row>
    <row r="57" spans="1:10" ht="21.75" customHeight="1" x14ac:dyDescent="0.2">
      <c r="A57" s="275" t="s">
        <v>132</v>
      </c>
      <c r="B57" s="275"/>
      <c r="D57" s="9">
        <v>1378767113</v>
      </c>
      <c r="F57" s="10"/>
      <c r="H57" s="9">
        <v>119011643746</v>
      </c>
      <c r="J57" s="10"/>
    </row>
    <row r="58" spans="1:10" ht="21.75" customHeight="1" x14ac:dyDescent="0.2">
      <c r="A58" s="275" t="s">
        <v>132</v>
      </c>
      <c r="B58" s="275"/>
      <c r="D58" s="9">
        <v>0</v>
      </c>
      <c r="F58" s="10"/>
      <c r="H58" s="9">
        <v>105287671231</v>
      </c>
      <c r="J58" s="10"/>
    </row>
    <row r="59" spans="1:10" ht="21.75" customHeight="1" x14ac:dyDescent="0.2">
      <c r="A59" s="275" t="s">
        <v>132</v>
      </c>
      <c r="B59" s="275"/>
      <c r="D59" s="9">
        <v>0</v>
      </c>
      <c r="F59" s="10"/>
      <c r="H59" s="9">
        <v>99394173057</v>
      </c>
      <c r="J59" s="10"/>
    </row>
    <row r="60" spans="1:10" ht="21.75" customHeight="1" x14ac:dyDescent="0.2">
      <c r="A60" s="275" t="s">
        <v>132</v>
      </c>
      <c r="B60" s="275"/>
      <c r="D60" s="9">
        <v>0</v>
      </c>
      <c r="F60" s="10"/>
      <c r="H60" s="9">
        <v>45639041041</v>
      </c>
      <c r="J60" s="10"/>
    </row>
    <row r="61" spans="1:10" ht="21.75" customHeight="1" x14ac:dyDescent="0.2">
      <c r="A61" s="275" t="s">
        <v>132</v>
      </c>
      <c r="B61" s="275"/>
      <c r="D61" s="9">
        <v>0</v>
      </c>
      <c r="F61" s="10"/>
      <c r="H61" s="9">
        <v>85191780820</v>
      </c>
      <c r="J61" s="10"/>
    </row>
    <row r="62" spans="1:10" ht="21.75" customHeight="1" x14ac:dyDescent="0.2">
      <c r="A62" s="275" t="s">
        <v>148</v>
      </c>
      <c r="B62" s="275"/>
      <c r="D62" s="9">
        <v>0</v>
      </c>
      <c r="F62" s="10"/>
      <c r="H62" s="9">
        <v>42661284934</v>
      </c>
      <c r="J62" s="10"/>
    </row>
    <row r="63" spans="1:10" ht="21.75" customHeight="1" x14ac:dyDescent="0.2">
      <c r="A63" s="275" t="s">
        <v>146</v>
      </c>
      <c r="B63" s="275"/>
      <c r="D63" s="9">
        <v>0</v>
      </c>
      <c r="F63" s="10"/>
      <c r="H63" s="9">
        <v>38206069615</v>
      </c>
      <c r="J63" s="10"/>
    </row>
    <row r="64" spans="1:10" ht="21.75" customHeight="1" x14ac:dyDescent="0.2">
      <c r="A64" s="275" t="s">
        <v>132</v>
      </c>
      <c r="B64" s="275"/>
      <c r="D64" s="9">
        <v>0</v>
      </c>
      <c r="F64" s="10"/>
      <c r="H64" s="9">
        <v>192542465716</v>
      </c>
      <c r="J64" s="10"/>
    </row>
    <row r="65" spans="1:10" ht="21.75" customHeight="1" x14ac:dyDescent="0.2">
      <c r="A65" s="275" t="s">
        <v>132</v>
      </c>
      <c r="B65" s="275"/>
      <c r="D65" s="9">
        <v>0</v>
      </c>
      <c r="F65" s="10"/>
      <c r="H65" s="9">
        <v>15404794518</v>
      </c>
      <c r="J65" s="10"/>
    </row>
    <row r="66" spans="1:10" ht="21.75" customHeight="1" x14ac:dyDescent="0.2">
      <c r="A66" s="275" t="s">
        <v>132</v>
      </c>
      <c r="B66" s="275"/>
      <c r="D66" s="9">
        <v>0</v>
      </c>
      <c r="F66" s="10"/>
      <c r="H66" s="9">
        <v>45812835611</v>
      </c>
      <c r="J66" s="10"/>
    </row>
    <row r="67" spans="1:10" ht="21.75" customHeight="1" x14ac:dyDescent="0.2">
      <c r="A67" s="275" t="s">
        <v>146</v>
      </c>
      <c r="B67" s="275"/>
      <c r="D67" s="9">
        <v>0</v>
      </c>
      <c r="F67" s="10"/>
      <c r="H67" s="9">
        <v>60115449328</v>
      </c>
      <c r="J67" s="10"/>
    </row>
    <row r="68" spans="1:10" ht="21.75" customHeight="1" x14ac:dyDescent="0.2">
      <c r="A68" s="275" t="s">
        <v>132</v>
      </c>
      <c r="B68" s="275"/>
      <c r="D68" s="9">
        <v>0</v>
      </c>
      <c r="F68" s="10"/>
      <c r="H68" s="9">
        <v>32917808217</v>
      </c>
      <c r="J68" s="10"/>
    </row>
    <row r="69" spans="1:10" ht="21.75" customHeight="1" x14ac:dyDescent="0.2">
      <c r="A69" s="275" t="s">
        <v>132</v>
      </c>
      <c r="B69" s="275"/>
      <c r="D69" s="9">
        <v>0</v>
      </c>
      <c r="F69" s="10"/>
      <c r="H69" s="9">
        <v>139068493147</v>
      </c>
      <c r="J69" s="10"/>
    </row>
    <row r="70" spans="1:10" ht="21.75" customHeight="1" x14ac:dyDescent="0.2">
      <c r="A70" s="275" t="s">
        <v>132</v>
      </c>
      <c r="B70" s="275"/>
      <c r="D70" s="9">
        <v>0</v>
      </c>
      <c r="F70" s="10"/>
      <c r="H70" s="9">
        <v>72779260257</v>
      </c>
      <c r="J70" s="10"/>
    </row>
    <row r="71" spans="1:10" ht="21.75" customHeight="1" x14ac:dyDescent="0.2">
      <c r="A71" s="275" t="s">
        <v>132</v>
      </c>
      <c r="B71" s="275"/>
      <c r="D71" s="9">
        <v>0</v>
      </c>
      <c r="F71" s="10"/>
      <c r="H71" s="9">
        <v>3184931501</v>
      </c>
      <c r="J71" s="10"/>
    </row>
    <row r="72" spans="1:10" ht="21.75" customHeight="1" x14ac:dyDescent="0.2">
      <c r="A72" s="275" t="s">
        <v>148</v>
      </c>
      <c r="B72" s="275"/>
      <c r="D72" s="9">
        <v>0</v>
      </c>
      <c r="F72" s="10"/>
      <c r="H72" s="9">
        <v>80262842480</v>
      </c>
      <c r="J72" s="10"/>
    </row>
    <row r="73" spans="1:10" ht="21.75" customHeight="1" x14ac:dyDescent="0.2">
      <c r="A73" s="275" t="s">
        <v>133</v>
      </c>
      <c r="B73" s="275"/>
      <c r="D73" s="9">
        <v>3267123370</v>
      </c>
      <c r="F73" s="10"/>
      <c r="H73" s="9">
        <v>113329319698</v>
      </c>
      <c r="J73" s="10"/>
    </row>
    <row r="74" spans="1:10" ht="21.75" customHeight="1" x14ac:dyDescent="0.2">
      <c r="A74" s="275" t="s">
        <v>149</v>
      </c>
      <c r="B74" s="275"/>
      <c r="D74" s="9">
        <v>0</v>
      </c>
      <c r="F74" s="10"/>
      <c r="H74" s="9">
        <v>44606246568</v>
      </c>
      <c r="J74" s="10"/>
    </row>
    <row r="75" spans="1:10" ht="21.75" customHeight="1" x14ac:dyDescent="0.2">
      <c r="A75" s="275" t="s">
        <v>149</v>
      </c>
      <c r="B75" s="275"/>
      <c r="D75" s="9">
        <v>0</v>
      </c>
      <c r="F75" s="10"/>
      <c r="H75" s="9">
        <v>136767123282</v>
      </c>
      <c r="J75" s="10"/>
    </row>
    <row r="76" spans="1:10" ht="21.75" customHeight="1" x14ac:dyDescent="0.2">
      <c r="A76" s="275" t="s">
        <v>132</v>
      </c>
      <c r="B76" s="275"/>
      <c r="D76" s="9">
        <v>30422876712</v>
      </c>
      <c r="F76" s="10"/>
      <c r="H76" s="9">
        <v>161661452050</v>
      </c>
      <c r="J76" s="10"/>
    </row>
    <row r="77" spans="1:10" ht="21.75" customHeight="1" x14ac:dyDescent="0.2">
      <c r="A77" s="275" t="s">
        <v>149</v>
      </c>
      <c r="B77" s="275"/>
      <c r="D77" s="9">
        <v>0</v>
      </c>
      <c r="F77" s="10"/>
      <c r="H77" s="9">
        <v>59849187939</v>
      </c>
      <c r="J77" s="10"/>
    </row>
    <row r="78" spans="1:10" ht="21.75" customHeight="1" x14ac:dyDescent="0.2">
      <c r="A78" s="275" t="s">
        <v>148</v>
      </c>
      <c r="B78" s="275"/>
      <c r="D78" s="9">
        <v>0</v>
      </c>
      <c r="F78" s="10"/>
      <c r="H78" s="9">
        <v>30315951506</v>
      </c>
      <c r="J78" s="10"/>
    </row>
    <row r="79" spans="1:10" ht="21.75" customHeight="1" x14ac:dyDescent="0.2">
      <c r="A79" s="275" t="s">
        <v>148</v>
      </c>
      <c r="B79" s="275"/>
      <c r="D79" s="9">
        <v>0</v>
      </c>
      <c r="F79" s="10"/>
      <c r="H79" s="9">
        <v>29951593448</v>
      </c>
      <c r="J79" s="10"/>
    </row>
    <row r="80" spans="1:10" ht="21.75" customHeight="1" x14ac:dyDescent="0.2">
      <c r="A80" s="275" t="s">
        <v>135</v>
      </c>
      <c r="B80" s="275"/>
      <c r="D80" s="9">
        <v>4109589040</v>
      </c>
      <c r="F80" s="10"/>
      <c r="H80" s="9">
        <v>148767123248</v>
      </c>
      <c r="J80" s="10"/>
    </row>
    <row r="81" spans="1:10" ht="21.75" customHeight="1" x14ac:dyDescent="0.2">
      <c r="A81" s="275" t="s">
        <v>272</v>
      </c>
      <c r="B81" s="275"/>
      <c r="D81" s="9">
        <v>0</v>
      </c>
      <c r="F81" s="10"/>
      <c r="H81" s="9">
        <v>96657534246</v>
      </c>
      <c r="J81" s="10"/>
    </row>
    <row r="82" spans="1:10" ht="21.75" customHeight="1" x14ac:dyDescent="0.2">
      <c r="A82" s="275" t="s">
        <v>272</v>
      </c>
      <c r="B82" s="275"/>
      <c r="D82" s="9">
        <v>0</v>
      </c>
      <c r="F82" s="10"/>
      <c r="H82" s="9">
        <v>6137753425</v>
      </c>
      <c r="J82" s="10"/>
    </row>
    <row r="83" spans="1:10" ht="21.75" customHeight="1" x14ac:dyDescent="0.2">
      <c r="A83" s="275" t="s">
        <v>136</v>
      </c>
      <c r="B83" s="275"/>
      <c r="D83" s="9">
        <v>0</v>
      </c>
      <c r="F83" s="10"/>
      <c r="H83" s="9">
        <v>134221370547</v>
      </c>
      <c r="J83" s="10"/>
    </row>
    <row r="84" spans="1:10" ht="21.75" customHeight="1" x14ac:dyDescent="0.2">
      <c r="A84" s="275" t="s">
        <v>149</v>
      </c>
      <c r="B84" s="275"/>
      <c r="D84" s="9">
        <v>0</v>
      </c>
      <c r="F84" s="10"/>
      <c r="H84" s="9">
        <v>114574188707</v>
      </c>
      <c r="J84" s="10"/>
    </row>
    <row r="85" spans="1:10" ht="21.75" customHeight="1" x14ac:dyDescent="0.2">
      <c r="A85" s="275" t="s">
        <v>136</v>
      </c>
      <c r="B85" s="275"/>
      <c r="D85" s="9">
        <v>2327329312</v>
      </c>
      <c r="F85" s="10"/>
      <c r="H85" s="9">
        <v>60178086496</v>
      </c>
      <c r="J85" s="10"/>
    </row>
    <row r="86" spans="1:10" ht="21.75" customHeight="1" x14ac:dyDescent="0.2">
      <c r="A86" s="275" t="s">
        <v>136</v>
      </c>
      <c r="B86" s="275"/>
      <c r="D86" s="9">
        <v>19369043830</v>
      </c>
      <c r="F86" s="10"/>
      <c r="H86" s="9">
        <v>350579693323</v>
      </c>
      <c r="J86" s="10"/>
    </row>
    <row r="87" spans="1:10" ht="21.75" customHeight="1" x14ac:dyDescent="0.2">
      <c r="A87" s="275" t="s">
        <v>148</v>
      </c>
      <c r="B87" s="275"/>
      <c r="D87" s="9">
        <v>0</v>
      </c>
      <c r="F87" s="10"/>
      <c r="H87" s="9">
        <v>38520628442</v>
      </c>
      <c r="J87" s="10"/>
    </row>
    <row r="88" spans="1:10" ht="21.75" customHeight="1" x14ac:dyDescent="0.2">
      <c r="A88" s="275" t="s">
        <v>137</v>
      </c>
      <c r="B88" s="275"/>
      <c r="D88" s="9">
        <v>9462575340</v>
      </c>
      <c r="F88" s="10"/>
      <c r="H88" s="9">
        <v>169357314993</v>
      </c>
      <c r="J88" s="10"/>
    </row>
    <row r="89" spans="1:10" ht="21.75" customHeight="1" x14ac:dyDescent="0.2">
      <c r="A89" s="275" t="s">
        <v>137</v>
      </c>
      <c r="B89" s="275"/>
      <c r="D89" s="9">
        <v>10790136984</v>
      </c>
      <c r="F89" s="10"/>
      <c r="H89" s="9">
        <v>161852054760</v>
      </c>
      <c r="J89" s="10"/>
    </row>
    <row r="90" spans="1:10" ht="21.75" customHeight="1" x14ac:dyDescent="0.2">
      <c r="A90" s="275" t="s">
        <v>146</v>
      </c>
      <c r="B90" s="275"/>
      <c r="D90" s="9">
        <v>0</v>
      </c>
      <c r="F90" s="10"/>
      <c r="H90" s="9">
        <v>30666076296</v>
      </c>
      <c r="J90" s="10"/>
    </row>
    <row r="91" spans="1:10" ht="21.75" customHeight="1" x14ac:dyDescent="0.2">
      <c r="A91" s="275" t="s">
        <v>137</v>
      </c>
      <c r="B91" s="275"/>
      <c r="D91" s="9">
        <v>17926027374</v>
      </c>
      <c r="F91" s="10"/>
      <c r="H91" s="9">
        <v>196364383424</v>
      </c>
      <c r="J91" s="10"/>
    </row>
    <row r="92" spans="1:10" ht="21.75" customHeight="1" x14ac:dyDescent="0.2">
      <c r="A92" s="275" t="s">
        <v>273</v>
      </c>
      <c r="B92" s="275"/>
      <c r="D92" s="9">
        <v>0</v>
      </c>
      <c r="F92" s="10"/>
      <c r="H92" s="9">
        <v>66293375330</v>
      </c>
      <c r="J92" s="10"/>
    </row>
    <row r="93" spans="1:10" ht="21.75" customHeight="1" x14ac:dyDescent="0.2">
      <c r="A93" s="275" t="s">
        <v>274</v>
      </c>
      <c r="B93" s="275"/>
      <c r="D93" s="9">
        <v>0</v>
      </c>
      <c r="F93" s="10"/>
      <c r="H93" s="9">
        <v>85027269053</v>
      </c>
      <c r="J93" s="10"/>
    </row>
    <row r="94" spans="1:10" ht="21.75" customHeight="1" x14ac:dyDescent="0.2">
      <c r="A94" s="275" t="s">
        <v>146</v>
      </c>
      <c r="B94" s="275"/>
      <c r="D94" s="9">
        <v>0</v>
      </c>
      <c r="F94" s="10"/>
      <c r="H94" s="9">
        <v>29970411930</v>
      </c>
      <c r="J94" s="10"/>
    </row>
    <row r="95" spans="1:10" ht="21.75" customHeight="1" x14ac:dyDescent="0.2">
      <c r="A95" s="275" t="s">
        <v>148</v>
      </c>
      <c r="B95" s="275"/>
      <c r="D95" s="9">
        <v>0</v>
      </c>
      <c r="F95" s="10"/>
      <c r="H95" s="9">
        <v>44971988764</v>
      </c>
      <c r="J95" s="10"/>
    </row>
    <row r="96" spans="1:10" ht="21.75" customHeight="1" x14ac:dyDescent="0.2">
      <c r="A96" s="275" t="s">
        <v>275</v>
      </c>
      <c r="B96" s="275"/>
      <c r="D96" s="9">
        <v>0</v>
      </c>
      <c r="F96" s="10"/>
      <c r="H96" s="9">
        <v>79397260274</v>
      </c>
      <c r="J96" s="10"/>
    </row>
    <row r="97" spans="1:10" ht="21.75" customHeight="1" x14ac:dyDescent="0.2">
      <c r="A97" s="275" t="s">
        <v>276</v>
      </c>
      <c r="B97" s="275"/>
      <c r="D97" s="9">
        <v>0</v>
      </c>
      <c r="F97" s="10"/>
      <c r="H97" s="9">
        <v>38888778082</v>
      </c>
      <c r="J97" s="10"/>
    </row>
    <row r="98" spans="1:10" ht="21.75" customHeight="1" x14ac:dyDescent="0.2">
      <c r="A98" s="275" t="s">
        <v>148</v>
      </c>
      <c r="B98" s="275"/>
      <c r="D98" s="9">
        <v>0</v>
      </c>
      <c r="F98" s="10"/>
      <c r="H98" s="9">
        <v>58414402333</v>
      </c>
      <c r="J98" s="10"/>
    </row>
    <row r="99" spans="1:10" ht="21.75" customHeight="1" x14ac:dyDescent="0.2">
      <c r="A99" s="275" t="s">
        <v>146</v>
      </c>
      <c r="B99" s="275"/>
      <c r="D99" s="9">
        <v>0</v>
      </c>
      <c r="F99" s="10"/>
      <c r="H99" s="9">
        <v>44111782353</v>
      </c>
      <c r="J99" s="10"/>
    </row>
    <row r="100" spans="1:10" ht="21.75" customHeight="1" x14ac:dyDescent="0.2">
      <c r="A100" s="275" t="s">
        <v>148</v>
      </c>
      <c r="B100" s="275"/>
      <c r="D100" s="9">
        <v>0</v>
      </c>
      <c r="F100" s="10"/>
      <c r="H100" s="9">
        <v>18831121447</v>
      </c>
      <c r="J100" s="10"/>
    </row>
    <row r="101" spans="1:10" ht="21.75" customHeight="1" x14ac:dyDescent="0.2">
      <c r="A101" s="275" t="s">
        <v>146</v>
      </c>
      <c r="B101" s="275"/>
      <c r="D101" s="9">
        <v>0</v>
      </c>
      <c r="F101" s="10"/>
      <c r="H101" s="9">
        <v>12816110314</v>
      </c>
      <c r="J101" s="10"/>
    </row>
    <row r="102" spans="1:10" ht="21.75" customHeight="1" x14ac:dyDescent="0.2">
      <c r="A102" s="275" t="s">
        <v>148</v>
      </c>
      <c r="B102" s="275"/>
      <c r="D102" s="9">
        <v>0</v>
      </c>
      <c r="F102" s="10"/>
      <c r="H102" s="9">
        <v>12348497337</v>
      </c>
      <c r="J102" s="10"/>
    </row>
    <row r="103" spans="1:10" ht="21.75" customHeight="1" x14ac:dyDescent="0.2">
      <c r="A103" s="275" t="s">
        <v>148</v>
      </c>
      <c r="B103" s="275"/>
      <c r="D103" s="9">
        <v>0</v>
      </c>
      <c r="F103" s="10"/>
      <c r="H103" s="9">
        <v>17162466361</v>
      </c>
      <c r="J103" s="10"/>
    </row>
    <row r="104" spans="1:10" ht="21.75" customHeight="1" x14ac:dyDescent="0.2">
      <c r="A104" s="275" t="s">
        <v>146</v>
      </c>
      <c r="B104" s="275"/>
      <c r="D104" s="9">
        <v>0</v>
      </c>
      <c r="F104" s="10"/>
      <c r="H104" s="9">
        <v>12545755225</v>
      </c>
      <c r="J104" s="10"/>
    </row>
    <row r="105" spans="1:10" ht="21.75" customHeight="1" x14ac:dyDescent="0.2">
      <c r="A105" s="275" t="s">
        <v>146</v>
      </c>
      <c r="B105" s="275"/>
      <c r="D105" s="9">
        <v>0</v>
      </c>
      <c r="F105" s="10"/>
      <c r="H105" s="9">
        <v>30588633471</v>
      </c>
      <c r="J105" s="10"/>
    </row>
    <row r="106" spans="1:10" ht="21.75" customHeight="1" x14ac:dyDescent="0.2">
      <c r="A106" s="275" t="s">
        <v>148</v>
      </c>
      <c r="B106" s="275"/>
      <c r="D106" s="9">
        <v>0</v>
      </c>
      <c r="F106" s="10"/>
      <c r="H106" s="9">
        <v>39604981676</v>
      </c>
      <c r="J106" s="10"/>
    </row>
    <row r="107" spans="1:10" ht="21.75" customHeight="1" x14ac:dyDescent="0.2">
      <c r="A107" s="275" t="s">
        <v>139</v>
      </c>
      <c r="B107" s="275"/>
      <c r="D107" s="9">
        <v>7397260260</v>
      </c>
      <c r="F107" s="10"/>
      <c r="H107" s="9">
        <v>101506849258</v>
      </c>
      <c r="J107" s="10"/>
    </row>
    <row r="108" spans="1:10" ht="21.75" customHeight="1" x14ac:dyDescent="0.2">
      <c r="A108" s="275" t="s">
        <v>141</v>
      </c>
      <c r="B108" s="275"/>
      <c r="D108" s="9">
        <v>9863013696</v>
      </c>
      <c r="F108" s="10"/>
      <c r="H108" s="9">
        <v>129863013664</v>
      </c>
      <c r="J108" s="10"/>
    </row>
    <row r="109" spans="1:10" ht="21.75" customHeight="1" x14ac:dyDescent="0.2">
      <c r="A109" s="275" t="s">
        <v>142</v>
      </c>
      <c r="B109" s="275"/>
      <c r="D109" s="9">
        <v>9863013696</v>
      </c>
      <c r="F109" s="10"/>
      <c r="H109" s="9">
        <v>129863013664</v>
      </c>
      <c r="J109" s="10"/>
    </row>
    <row r="110" spans="1:10" ht="21.75" customHeight="1" x14ac:dyDescent="0.2">
      <c r="A110" s="275" t="s">
        <v>143</v>
      </c>
      <c r="B110" s="275"/>
      <c r="D110" s="9">
        <v>27732328740</v>
      </c>
      <c r="F110" s="10"/>
      <c r="H110" s="9">
        <v>164442903958</v>
      </c>
      <c r="J110" s="10"/>
    </row>
    <row r="111" spans="1:10" ht="21.75" customHeight="1" x14ac:dyDescent="0.2">
      <c r="A111" s="275" t="s">
        <v>277</v>
      </c>
      <c r="B111" s="275"/>
      <c r="D111" s="9">
        <v>0</v>
      </c>
      <c r="F111" s="10"/>
      <c r="H111" s="9">
        <v>73972602720</v>
      </c>
      <c r="J111" s="10"/>
    </row>
    <row r="112" spans="1:10" ht="21.75" customHeight="1" x14ac:dyDescent="0.2">
      <c r="A112" s="275" t="s">
        <v>145</v>
      </c>
      <c r="B112" s="275"/>
      <c r="D112" s="9">
        <v>12944794512</v>
      </c>
      <c r="F112" s="10"/>
      <c r="H112" s="9">
        <v>155337534144</v>
      </c>
      <c r="J112" s="10"/>
    </row>
    <row r="113" spans="1:10" ht="21.75" customHeight="1" x14ac:dyDescent="0.2">
      <c r="A113" s="275" t="s">
        <v>278</v>
      </c>
      <c r="B113" s="275"/>
      <c r="D113" s="9">
        <v>0</v>
      </c>
      <c r="F113" s="10"/>
      <c r="H113" s="9">
        <v>73972602720</v>
      </c>
      <c r="J113" s="10"/>
    </row>
    <row r="114" spans="1:10" ht="21.75" customHeight="1" x14ac:dyDescent="0.2">
      <c r="A114" s="275" t="s">
        <v>148</v>
      </c>
      <c r="B114" s="275"/>
      <c r="D114" s="9">
        <v>0</v>
      </c>
      <c r="F114" s="10"/>
      <c r="H114" s="9">
        <v>52273974149</v>
      </c>
      <c r="J114" s="10"/>
    </row>
    <row r="115" spans="1:10" ht="21.75" customHeight="1" x14ac:dyDescent="0.2">
      <c r="A115" s="275" t="s">
        <v>146</v>
      </c>
      <c r="B115" s="275"/>
      <c r="D115" s="9">
        <v>0</v>
      </c>
      <c r="F115" s="10"/>
      <c r="H115" s="9">
        <v>114770090041</v>
      </c>
      <c r="J115" s="10"/>
    </row>
    <row r="116" spans="1:10" ht="21.75" customHeight="1" x14ac:dyDescent="0.2">
      <c r="A116" s="275" t="s">
        <v>146</v>
      </c>
      <c r="B116" s="275"/>
      <c r="D116" s="9">
        <v>0</v>
      </c>
      <c r="F116" s="10"/>
      <c r="H116" s="9">
        <v>39276551720</v>
      </c>
      <c r="J116" s="10"/>
    </row>
    <row r="117" spans="1:10" ht="21.75" customHeight="1" x14ac:dyDescent="0.2">
      <c r="A117" s="275" t="s">
        <v>148</v>
      </c>
      <c r="B117" s="275"/>
      <c r="D117" s="9">
        <v>0</v>
      </c>
      <c r="F117" s="10"/>
      <c r="H117" s="9">
        <v>18132849510</v>
      </c>
      <c r="J117" s="10"/>
    </row>
    <row r="118" spans="1:10" ht="21.75" customHeight="1" x14ac:dyDescent="0.2">
      <c r="A118" s="275" t="s">
        <v>148</v>
      </c>
      <c r="B118" s="275"/>
      <c r="D118" s="9">
        <v>0</v>
      </c>
      <c r="F118" s="10"/>
      <c r="H118" s="9">
        <v>9481636337</v>
      </c>
      <c r="J118" s="10"/>
    </row>
    <row r="119" spans="1:10" ht="21.75" customHeight="1" x14ac:dyDescent="0.2">
      <c r="A119" s="275" t="s">
        <v>148</v>
      </c>
      <c r="B119" s="275"/>
      <c r="D119" s="9">
        <v>0</v>
      </c>
      <c r="F119" s="10"/>
      <c r="H119" s="9">
        <v>20956470099</v>
      </c>
      <c r="J119" s="10"/>
    </row>
    <row r="120" spans="1:10" ht="21.75" customHeight="1" x14ac:dyDescent="0.2">
      <c r="A120" s="275" t="s">
        <v>148</v>
      </c>
      <c r="B120" s="275"/>
      <c r="D120" s="9">
        <v>0</v>
      </c>
      <c r="F120" s="10"/>
      <c r="H120" s="9">
        <v>11769485574</v>
      </c>
      <c r="J120" s="10"/>
    </row>
    <row r="121" spans="1:10" ht="21.75" customHeight="1" x14ac:dyDescent="0.2">
      <c r="A121" s="275" t="s">
        <v>146</v>
      </c>
      <c r="B121" s="275"/>
      <c r="D121" s="9">
        <v>0</v>
      </c>
      <c r="F121" s="10"/>
      <c r="H121" s="9">
        <v>37737657455</v>
      </c>
      <c r="J121" s="10"/>
    </row>
    <row r="122" spans="1:10" ht="21.75" customHeight="1" x14ac:dyDescent="0.2">
      <c r="A122" s="275" t="s">
        <v>146</v>
      </c>
      <c r="B122" s="275"/>
      <c r="D122" s="9">
        <v>0</v>
      </c>
      <c r="F122" s="10"/>
      <c r="H122" s="9">
        <v>9390343170</v>
      </c>
      <c r="J122" s="10"/>
    </row>
    <row r="123" spans="1:10" ht="21.75" customHeight="1" x14ac:dyDescent="0.2">
      <c r="A123" s="275" t="s">
        <v>148</v>
      </c>
      <c r="B123" s="275"/>
      <c r="D123" s="9">
        <v>0</v>
      </c>
      <c r="F123" s="10"/>
      <c r="H123" s="9">
        <v>27296265222</v>
      </c>
      <c r="J123" s="10"/>
    </row>
    <row r="124" spans="1:10" ht="21.75" customHeight="1" x14ac:dyDescent="0.2">
      <c r="A124" s="275" t="s">
        <v>146</v>
      </c>
      <c r="B124" s="275"/>
      <c r="D124" s="9">
        <v>0</v>
      </c>
      <c r="F124" s="10"/>
      <c r="H124" s="9">
        <v>31364385094</v>
      </c>
      <c r="J124" s="10"/>
    </row>
    <row r="125" spans="1:10" ht="21.75" customHeight="1" x14ac:dyDescent="0.2">
      <c r="A125" s="275" t="s">
        <v>148</v>
      </c>
      <c r="B125" s="275"/>
      <c r="D125" s="9">
        <v>0</v>
      </c>
      <c r="F125" s="10"/>
      <c r="H125" s="9">
        <v>3226419385</v>
      </c>
      <c r="J125" s="10"/>
    </row>
    <row r="126" spans="1:10" ht="21.75" customHeight="1" x14ac:dyDescent="0.2">
      <c r="A126" s="275" t="s">
        <v>146</v>
      </c>
      <c r="B126" s="275"/>
      <c r="D126" s="9">
        <v>26429109234</v>
      </c>
      <c r="F126" s="10"/>
      <c r="H126" s="9">
        <v>281890872348</v>
      </c>
      <c r="J126" s="10"/>
    </row>
    <row r="127" spans="1:10" ht="21.75" customHeight="1" x14ac:dyDescent="0.2">
      <c r="A127" s="275" t="s">
        <v>148</v>
      </c>
      <c r="B127" s="275"/>
      <c r="D127" s="9">
        <v>0</v>
      </c>
      <c r="F127" s="10"/>
      <c r="H127" s="9">
        <v>90456164986</v>
      </c>
      <c r="J127" s="10"/>
    </row>
    <row r="128" spans="1:10" ht="21.75" customHeight="1" x14ac:dyDescent="0.2">
      <c r="A128" s="275" t="s">
        <v>148</v>
      </c>
      <c r="B128" s="275"/>
      <c r="D128" s="9">
        <v>326813361</v>
      </c>
      <c r="F128" s="10"/>
      <c r="H128" s="9">
        <v>33513746460</v>
      </c>
      <c r="J128" s="10"/>
    </row>
    <row r="129" spans="1:10" ht="21.75" customHeight="1" x14ac:dyDescent="0.2">
      <c r="A129" s="275" t="s">
        <v>132</v>
      </c>
      <c r="B129" s="275"/>
      <c r="D129" s="9">
        <v>0</v>
      </c>
      <c r="F129" s="10"/>
      <c r="H129" s="9">
        <v>33287671231</v>
      </c>
      <c r="J129" s="10"/>
    </row>
    <row r="130" spans="1:10" ht="21.75" customHeight="1" x14ac:dyDescent="0.2">
      <c r="A130" s="275" t="s">
        <v>271</v>
      </c>
      <c r="B130" s="275"/>
      <c r="D130" s="9">
        <v>0</v>
      </c>
      <c r="F130" s="10"/>
      <c r="H130" s="9">
        <v>13980821897</v>
      </c>
      <c r="J130" s="10"/>
    </row>
    <row r="131" spans="1:10" ht="21.75" customHeight="1" x14ac:dyDescent="0.2">
      <c r="A131" s="275" t="s">
        <v>148</v>
      </c>
      <c r="B131" s="275"/>
      <c r="D131" s="9">
        <v>0</v>
      </c>
      <c r="F131" s="10"/>
      <c r="H131" s="9">
        <v>8971294517</v>
      </c>
      <c r="J131" s="10"/>
    </row>
    <row r="132" spans="1:10" ht="21.75" customHeight="1" x14ac:dyDescent="0.2">
      <c r="A132" s="275" t="s">
        <v>148</v>
      </c>
      <c r="B132" s="275"/>
      <c r="D132" s="9">
        <v>0</v>
      </c>
      <c r="F132" s="10"/>
      <c r="H132" s="9">
        <v>21043828476</v>
      </c>
      <c r="J132" s="10"/>
    </row>
    <row r="133" spans="1:10" ht="21.75" customHeight="1" x14ac:dyDescent="0.2">
      <c r="A133" s="275" t="s">
        <v>132</v>
      </c>
      <c r="B133" s="275"/>
      <c r="D133" s="9">
        <v>10096438356</v>
      </c>
      <c r="F133" s="10"/>
      <c r="H133" s="9">
        <v>121906027351</v>
      </c>
      <c r="J133" s="10"/>
    </row>
    <row r="134" spans="1:10" ht="21.75" customHeight="1" x14ac:dyDescent="0.2">
      <c r="A134" s="275" t="s">
        <v>132</v>
      </c>
      <c r="B134" s="275"/>
      <c r="D134" s="9">
        <v>702295899</v>
      </c>
      <c r="F134" s="10"/>
      <c r="H134" s="9">
        <v>5013419174</v>
      </c>
      <c r="J134" s="10"/>
    </row>
    <row r="135" spans="1:10" ht="21.75" customHeight="1" x14ac:dyDescent="0.2">
      <c r="A135" s="275" t="s">
        <v>132</v>
      </c>
      <c r="B135" s="275"/>
      <c r="D135" s="9">
        <v>0</v>
      </c>
      <c r="F135" s="10"/>
      <c r="H135" s="9">
        <v>150136495863</v>
      </c>
      <c r="J135" s="10"/>
    </row>
    <row r="136" spans="1:10" ht="21.75" customHeight="1" x14ac:dyDescent="0.2">
      <c r="A136" s="275" t="s">
        <v>132</v>
      </c>
      <c r="B136" s="275"/>
      <c r="D136" s="9">
        <v>12136684943</v>
      </c>
      <c r="F136" s="10"/>
      <c r="H136" s="9">
        <v>89451862971</v>
      </c>
      <c r="J136" s="10"/>
    </row>
    <row r="137" spans="1:10" ht="21.75" customHeight="1" x14ac:dyDescent="0.2">
      <c r="A137" s="275" t="s">
        <v>132</v>
      </c>
      <c r="B137" s="275"/>
      <c r="D137" s="9">
        <v>0</v>
      </c>
      <c r="F137" s="10"/>
      <c r="H137" s="9">
        <v>63418423554</v>
      </c>
      <c r="J137" s="10"/>
    </row>
    <row r="138" spans="1:10" ht="21.75" customHeight="1" x14ac:dyDescent="0.2">
      <c r="A138" s="275" t="s">
        <v>132</v>
      </c>
      <c r="B138" s="275"/>
      <c r="D138" s="9">
        <v>0</v>
      </c>
      <c r="F138" s="10"/>
      <c r="H138" s="9">
        <v>53710739173</v>
      </c>
      <c r="J138" s="10"/>
    </row>
    <row r="139" spans="1:10" ht="21.75" customHeight="1" x14ac:dyDescent="0.2">
      <c r="A139" s="275" t="s">
        <v>146</v>
      </c>
      <c r="B139" s="275"/>
      <c r="D139" s="9">
        <v>0</v>
      </c>
      <c r="F139" s="10"/>
      <c r="H139" s="9">
        <v>16168494952</v>
      </c>
      <c r="J139" s="10"/>
    </row>
    <row r="140" spans="1:10" ht="21.75" customHeight="1" x14ac:dyDescent="0.2">
      <c r="A140" s="275" t="s">
        <v>148</v>
      </c>
      <c r="B140" s="275"/>
      <c r="D140" s="9">
        <v>0</v>
      </c>
      <c r="F140" s="10"/>
      <c r="H140" s="9">
        <v>13996752707</v>
      </c>
      <c r="J140" s="10"/>
    </row>
    <row r="141" spans="1:10" ht="21.75" customHeight="1" x14ac:dyDescent="0.2">
      <c r="A141" s="275" t="s">
        <v>132</v>
      </c>
      <c r="B141" s="275"/>
      <c r="D141" s="9">
        <v>0</v>
      </c>
      <c r="F141" s="10"/>
      <c r="H141" s="9">
        <v>29636383552</v>
      </c>
      <c r="J141" s="10"/>
    </row>
    <row r="142" spans="1:10" ht="21.75" customHeight="1" x14ac:dyDescent="0.2">
      <c r="A142" s="275" t="s">
        <v>279</v>
      </c>
      <c r="B142" s="275"/>
      <c r="D142" s="9">
        <v>0</v>
      </c>
      <c r="F142" s="10"/>
      <c r="H142" s="9">
        <v>13292852436</v>
      </c>
      <c r="J142" s="10"/>
    </row>
    <row r="143" spans="1:10" ht="21.75" customHeight="1" x14ac:dyDescent="0.2">
      <c r="A143" s="275" t="s">
        <v>132</v>
      </c>
      <c r="B143" s="275"/>
      <c r="D143" s="9">
        <v>0</v>
      </c>
      <c r="F143" s="10"/>
      <c r="H143" s="9">
        <v>40862958896</v>
      </c>
      <c r="J143" s="10"/>
    </row>
    <row r="144" spans="1:10" ht="21.75" customHeight="1" x14ac:dyDescent="0.2">
      <c r="A144" s="275" t="s">
        <v>149</v>
      </c>
      <c r="B144" s="275"/>
      <c r="D144" s="9">
        <v>0</v>
      </c>
      <c r="F144" s="10"/>
      <c r="H144" s="9">
        <v>88056306068</v>
      </c>
      <c r="J144" s="10"/>
    </row>
    <row r="145" spans="1:10" ht="21.75" customHeight="1" x14ac:dyDescent="0.2">
      <c r="A145" s="275" t="s">
        <v>149</v>
      </c>
      <c r="B145" s="275"/>
      <c r="D145" s="9">
        <v>0</v>
      </c>
      <c r="F145" s="10"/>
      <c r="H145" s="9">
        <v>122540745191</v>
      </c>
      <c r="J145" s="10"/>
    </row>
    <row r="146" spans="1:10" ht="21.75" customHeight="1" x14ac:dyDescent="0.2">
      <c r="A146" s="275" t="s">
        <v>149</v>
      </c>
      <c r="B146" s="275"/>
      <c r="D146" s="9">
        <v>0</v>
      </c>
      <c r="F146" s="10"/>
      <c r="H146" s="9">
        <v>72898158902</v>
      </c>
      <c r="J146" s="10"/>
    </row>
    <row r="147" spans="1:10" ht="21.75" customHeight="1" x14ac:dyDescent="0.2">
      <c r="A147" s="275" t="s">
        <v>149</v>
      </c>
      <c r="B147" s="275"/>
      <c r="D147" s="9">
        <v>0</v>
      </c>
      <c r="F147" s="10"/>
      <c r="H147" s="9">
        <v>92325075968</v>
      </c>
      <c r="J147" s="10"/>
    </row>
    <row r="148" spans="1:10" ht="21.75" customHeight="1" x14ac:dyDescent="0.2">
      <c r="A148" s="275" t="s">
        <v>149</v>
      </c>
      <c r="B148" s="275"/>
      <c r="D148" s="9">
        <v>0</v>
      </c>
      <c r="F148" s="10"/>
      <c r="H148" s="9">
        <v>150438356162</v>
      </c>
      <c r="J148" s="10"/>
    </row>
    <row r="149" spans="1:10" ht="21.75" customHeight="1" x14ac:dyDescent="0.2">
      <c r="A149" s="275" t="s">
        <v>149</v>
      </c>
      <c r="B149" s="275"/>
      <c r="D149" s="9">
        <v>0</v>
      </c>
      <c r="F149" s="10"/>
      <c r="H149" s="9">
        <v>6017534243</v>
      </c>
      <c r="J149" s="10"/>
    </row>
    <row r="150" spans="1:10" ht="21.75" customHeight="1" x14ac:dyDescent="0.2">
      <c r="A150" s="275" t="s">
        <v>149</v>
      </c>
      <c r="B150" s="275"/>
      <c r="D150" s="9">
        <v>0</v>
      </c>
      <c r="F150" s="10"/>
      <c r="H150" s="9">
        <v>149194005475</v>
      </c>
      <c r="J150" s="10"/>
    </row>
    <row r="151" spans="1:10" ht="21.75" customHeight="1" x14ac:dyDescent="0.2">
      <c r="A151" s="275" t="s">
        <v>132</v>
      </c>
      <c r="B151" s="275"/>
      <c r="D151" s="9">
        <v>0</v>
      </c>
      <c r="F151" s="10"/>
      <c r="H151" s="9">
        <v>95233972596</v>
      </c>
      <c r="J151" s="10"/>
    </row>
    <row r="152" spans="1:10" ht="21.75" customHeight="1" x14ac:dyDescent="0.2">
      <c r="A152" s="275" t="s">
        <v>149</v>
      </c>
      <c r="B152" s="275"/>
      <c r="D152" s="9">
        <v>6214668490</v>
      </c>
      <c r="F152" s="10"/>
      <c r="H152" s="9">
        <v>82425378396</v>
      </c>
      <c r="J152" s="10"/>
    </row>
    <row r="153" spans="1:10" ht="21.75" customHeight="1" x14ac:dyDescent="0.2">
      <c r="A153" s="275" t="s">
        <v>150</v>
      </c>
      <c r="B153" s="275"/>
      <c r="D153" s="9">
        <v>0</v>
      </c>
      <c r="F153" s="10"/>
      <c r="H153" s="9">
        <v>78299852047</v>
      </c>
      <c r="J153" s="10"/>
    </row>
    <row r="154" spans="1:10" ht="21.75" customHeight="1" x14ac:dyDescent="0.2">
      <c r="A154" s="275" t="s">
        <v>149</v>
      </c>
      <c r="B154" s="275"/>
      <c r="D154" s="9">
        <v>0</v>
      </c>
      <c r="F154" s="10"/>
      <c r="H154" s="9">
        <v>67211648217</v>
      </c>
      <c r="J154" s="10"/>
    </row>
    <row r="155" spans="1:10" ht="21.75" customHeight="1" x14ac:dyDescent="0.2">
      <c r="A155" s="275" t="s">
        <v>132</v>
      </c>
      <c r="B155" s="275"/>
      <c r="D155" s="9">
        <v>0</v>
      </c>
      <c r="F155" s="10"/>
      <c r="H155" s="9">
        <v>62360547931</v>
      </c>
      <c r="J155" s="10"/>
    </row>
    <row r="156" spans="1:10" ht="21.75" customHeight="1" x14ac:dyDescent="0.2">
      <c r="A156" s="275" t="s">
        <v>149</v>
      </c>
      <c r="B156" s="275"/>
      <c r="D156" s="9">
        <v>0</v>
      </c>
      <c r="F156" s="10"/>
      <c r="H156" s="9">
        <v>10142547781</v>
      </c>
      <c r="J156" s="10"/>
    </row>
    <row r="157" spans="1:10" ht="21.75" customHeight="1" x14ac:dyDescent="0.2">
      <c r="A157" s="275" t="s">
        <v>149</v>
      </c>
      <c r="B157" s="275"/>
      <c r="D157" s="9">
        <v>0</v>
      </c>
      <c r="F157" s="10"/>
      <c r="H157" s="9">
        <v>3096134137</v>
      </c>
      <c r="J157" s="10"/>
    </row>
    <row r="158" spans="1:10" ht="21.75" customHeight="1" x14ac:dyDescent="0.2">
      <c r="A158" s="275" t="s">
        <v>149</v>
      </c>
      <c r="B158" s="275"/>
      <c r="D158" s="9">
        <v>0</v>
      </c>
      <c r="F158" s="10"/>
      <c r="H158" s="9">
        <v>30111410957</v>
      </c>
      <c r="J158" s="10"/>
    </row>
    <row r="159" spans="1:10" ht="21.75" customHeight="1" x14ac:dyDescent="0.2">
      <c r="A159" s="275" t="s">
        <v>132</v>
      </c>
      <c r="B159" s="275"/>
      <c r="D159" s="9">
        <v>153041055</v>
      </c>
      <c r="F159" s="10"/>
      <c r="H159" s="9">
        <v>11959068435</v>
      </c>
      <c r="J159" s="10"/>
    </row>
    <row r="160" spans="1:10" ht="21.75" customHeight="1" x14ac:dyDescent="0.2">
      <c r="A160" s="275" t="s">
        <v>132</v>
      </c>
      <c r="B160" s="275"/>
      <c r="D160" s="9">
        <v>0</v>
      </c>
      <c r="F160" s="10"/>
      <c r="H160" s="9">
        <v>39945205476</v>
      </c>
      <c r="J160" s="10"/>
    </row>
    <row r="161" spans="1:10" ht="21.75" customHeight="1" x14ac:dyDescent="0.2">
      <c r="A161" s="275" t="s">
        <v>149</v>
      </c>
      <c r="B161" s="275"/>
      <c r="D161" s="9">
        <v>0</v>
      </c>
      <c r="F161" s="10"/>
      <c r="H161" s="9">
        <v>117497472000</v>
      </c>
      <c r="J161" s="10"/>
    </row>
    <row r="162" spans="1:10" ht="21.75" customHeight="1" x14ac:dyDescent="0.2">
      <c r="A162" s="275" t="s">
        <v>149</v>
      </c>
      <c r="B162" s="275"/>
      <c r="D162" s="9">
        <v>0</v>
      </c>
      <c r="F162" s="10"/>
      <c r="H162" s="9">
        <v>10587147154</v>
      </c>
      <c r="J162" s="10"/>
    </row>
    <row r="163" spans="1:10" ht="21.75" customHeight="1" x14ac:dyDescent="0.2">
      <c r="A163" s="275" t="s">
        <v>149</v>
      </c>
      <c r="B163" s="275"/>
      <c r="D163" s="9">
        <v>2343205494</v>
      </c>
      <c r="F163" s="10"/>
      <c r="H163" s="9">
        <v>8704849314</v>
      </c>
      <c r="J163" s="10"/>
    </row>
    <row r="164" spans="1:10" ht="21.75" customHeight="1" x14ac:dyDescent="0.2">
      <c r="A164" s="275" t="s">
        <v>149</v>
      </c>
      <c r="B164" s="275"/>
      <c r="D164" s="9">
        <v>16125745220</v>
      </c>
      <c r="F164" s="10"/>
      <c r="H164" s="9">
        <v>56356690408</v>
      </c>
      <c r="J164" s="10"/>
    </row>
    <row r="165" spans="1:10" ht="21.75" customHeight="1" x14ac:dyDescent="0.2">
      <c r="A165" s="275" t="s">
        <v>149</v>
      </c>
      <c r="B165" s="275"/>
      <c r="D165" s="9">
        <v>26169117513</v>
      </c>
      <c r="F165" s="10"/>
      <c r="H165" s="9">
        <v>74131276401</v>
      </c>
      <c r="J165" s="10"/>
    </row>
    <row r="166" spans="1:10" ht="21.75" customHeight="1" x14ac:dyDescent="0.2">
      <c r="A166" s="275" t="s">
        <v>149</v>
      </c>
      <c r="B166" s="275"/>
      <c r="D166" s="9">
        <v>14023046816</v>
      </c>
      <c r="F166" s="10"/>
      <c r="H166" s="9">
        <v>36649875284</v>
      </c>
      <c r="J166" s="10"/>
    </row>
    <row r="167" spans="1:10" ht="21.75" customHeight="1" x14ac:dyDescent="0.2">
      <c r="A167" s="275" t="s">
        <v>149</v>
      </c>
      <c r="B167" s="275"/>
      <c r="D167" s="9">
        <v>13446575344</v>
      </c>
      <c r="F167" s="10"/>
      <c r="H167" s="9">
        <v>32350684928</v>
      </c>
      <c r="J167" s="10"/>
    </row>
    <row r="168" spans="1:10" ht="21.75" customHeight="1" x14ac:dyDescent="0.2">
      <c r="A168" s="275" t="s">
        <v>149</v>
      </c>
      <c r="B168" s="275"/>
      <c r="D168" s="9">
        <v>13446575344</v>
      </c>
      <c r="F168" s="10"/>
      <c r="H168" s="9">
        <v>32350684928</v>
      </c>
      <c r="J168" s="10"/>
    </row>
    <row r="169" spans="1:10" ht="21.75" customHeight="1" x14ac:dyDescent="0.2">
      <c r="A169" s="275" t="s">
        <v>149</v>
      </c>
      <c r="B169" s="275"/>
      <c r="D169" s="9">
        <v>13446575344</v>
      </c>
      <c r="F169" s="10"/>
      <c r="H169" s="9">
        <v>32350684928</v>
      </c>
      <c r="J169" s="10"/>
    </row>
    <row r="170" spans="1:10" ht="21.75" customHeight="1" x14ac:dyDescent="0.2">
      <c r="A170" s="275" t="s">
        <v>149</v>
      </c>
      <c r="B170" s="275"/>
      <c r="D170" s="9">
        <v>13446575344</v>
      </c>
      <c r="F170" s="10"/>
      <c r="H170" s="9">
        <v>32350684928</v>
      </c>
      <c r="J170" s="10"/>
    </row>
    <row r="171" spans="1:10" ht="21.75" customHeight="1" x14ac:dyDescent="0.2">
      <c r="A171" s="275" t="s">
        <v>149</v>
      </c>
      <c r="B171" s="275"/>
      <c r="D171" s="9">
        <v>13446575344</v>
      </c>
      <c r="F171" s="10"/>
      <c r="H171" s="9">
        <v>32350684928</v>
      </c>
      <c r="J171" s="10"/>
    </row>
    <row r="172" spans="1:10" ht="21.75" customHeight="1" x14ac:dyDescent="0.2">
      <c r="A172" s="275" t="s">
        <v>149</v>
      </c>
      <c r="B172" s="275"/>
      <c r="D172" s="9">
        <v>13446575344</v>
      </c>
      <c r="F172" s="10"/>
      <c r="H172" s="9">
        <v>32350684928</v>
      </c>
      <c r="J172" s="10"/>
    </row>
    <row r="173" spans="1:10" ht="21.75" customHeight="1" x14ac:dyDescent="0.2">
      <c r="A173" s="275" t="s">
        <v>149</v>
      </c>
      <c r="B173" s="275"/>
      <c r="D173" s="9">
        <v>13446575344</v>
      </c>
      <c r="F173" s="10"/>
      <c r="H173" s="9">
        <v>32350684928</v>
      </c>
      <c r="J173" s="10"/>
    </row>
    <row r="174" spans="1:10" ht="21.75" customHeight="1" x14ac:dyDescent="0.2">
      <c r="A174" s="275" t="s">
        <v>149</v>
      </c>
      <c r="B174" s="275"/>
      <c r="D174" s="9">
        <v>13446575344</v>
      </c>
      <c r="F174" s="10"/>
      <c r="H174" s="9">
        <v>32350684928</v>
      </c>
      <c r="J174" s="10"/>
    </row>
    <row r="175" spans="1:10" ht="21.75" customHeight="1" x14ac:dyDescent="0.2">
      <c r="A175" s="275" t="s">
        <v>149</v>
      </c>
      <c r="B175" s="275"/>
      <c r="D175" s="9">
        <v>6174902959</v>
      </c>
      <c r="F175" s="10"/>
      <c r="H175" s="9">
        <v>15275757204</v>
      </c>
      <c r="J175" s="10"/>
    </row>
    <row r="176" spans="1:10" ht="21.75" customHeight="1" x14ac:dyDescent="0.2">
      <c r="A176" s="275" t="s">
        <v>149</v>
      </c>
      <c r="B176" s="275"/>
      <c r="D176" s="9">
        <v>10257230150</v>
      </c>
      <c r="F176" s="10"/>
      <c r="H176" s="9">
        <v>24539449310</v>
      </c>
      <c r="J176" s="10"/>
    </row>
    <row r="177" spans="1:10" ht="21.75" customHeight="1" x14ac:dyDescent="0.2">
      <c r="A177" s="275" t="s">
        <v>149</v>
      </c>
      <c r="B177" s="275"/>
      <c r="D177" s="9">
        <v>14905479448</v>
      </c>
      <c r="F177" s="10"/>
      <c r="H177" s="9">
        <v>28056164376</v>
      </c>
      <c r="J177" s="10"/>
    </row>
    <row r="178" spans="1:10" ht="21.75" customHeight="1" x14ac:dyDescent="0.2">
      <c r="A178" s="275" t="s">
        <v>149</v>
      </c>
      <c r="B178" s="275"/>
      <c r="D178" s="9">
        <v>19323066022</v>
      </c>
      <c r="F178" s="10"/>
      <c r="H178" s="9">
        <v>32473750950</v>
      </c>
      <c r="J178" s="10"/>
    </row>
    <row r="179" spans="1:10" ht="21.75" customHeight="1" x14ac:dyDescent="0.2">
      <c r="A179" s="275" t="s">
        <v>149</v>
      </c>
      <c r="B179" s="275"/>
      <c r="D179" s="9">
        <v>18380131502</v>
      </c>
      <c r="F179" s="10"/>
      <c r="H179" s="9">
        <v>31530816430</v>
      </c>
      <c r="J179" s="10"/>
    </row>
    <row r="180" spans="1:10" ht="21.75" customHeight="1" x14ac:dyDescent="0.2">
      <c r="A180" s="275" t="s">
        <v>149</v>
      </c>
      <c r="B180" s="275"/>
      <c r="D180" s="9">
        <v>24657534240</v>
      </c>
      <c r="F180" s="10"/>
      <c r="H180" s="9">
        <v>37808219168</v>
      </c>
      <c r="J180" s="10"/>
    </row>
    <row r="181" spans="1:10" ht="21.75" customHeight="1" x14ac:dyDescent="0.2">
      <c r="A181" s="275" t="s">
        <v>149</v>
      </c>
      <c r="B181" s="275"/>
      <c r="D181" s="9">
        <v>3662158898</v>
      </c>
      <c r="F181" s="10"/>
      <c r="H181" s="9">
        <v>6660515058</v>
      </c>
      <c r="J181" s="10"/>
    </row>
    <row r="182" spans="1:10" ht="21.75" customHeight="1" x14ac:dyDescent="0.2">
      <c r="A182" s="275" t="s">
        <v>132</v>
      </c>
      <c r="B182" s="275"/>
      <c r="D182" s="9">
        <v>20884931509</v>
      </c>
      <c r="F182" s="10"/>
      <c r="H182" s="9">
        <v>31956164374</v>
      </c>
      <c r="J182" s="10"/>
    </row>
    <row r="183" spans="1:10" ht="21.75" customHeight="1" x14ac:dyDescent="0.2">
      <c r="A183" s="275" t="s">
        <v>132</v>
      </c>
      <c r="B183" s="275"/>
      <c r="D183" s="9">
        <v>24657534246</v>
      </c>
      <c r="F183" s="10"/>
      <c r="H183" s="9">
        <v>36986301366</v>
      </c>
      <c r="J183" s="10"/>
    </row>
    <row r="184" spans="1:10" ht="21.75" customHeight="1" x14ac:dyDescent="0.2">
      <c r="A184" s="275" t="s">
        <v>132</v>
      </c>
      <c r="B184" s="275"/>
      <c r="D184" s="9">
        <v>24657534246</v>
      </c>
      <c r="F184" s="10"/>
      <c r="H184" s="9">
        <v>36986301366</v>
      </c>
      <c r="J184" s="10"/>
    </row>
    <row r="185" spans="1:10" ht="21.75" customHeight="1" x14ac:dyDescent="0.2">
      <c r="A185" s="275" t="s">
        <v>132</v>
      </c>
      <c r="B185" s="275"/>
      <c r="D185" s="9">
        <v>24657534246</v>
      </c>
      <c r="F185" s="10"/>
      <c r="H185" s="9">
        <v>36986301366</v>
      </c>
      <c r="J185" s="10"/>
    </row>
    <row r="186" spans="1:10" ht="21.75" customHeight="1" x14ac:dyDescent="0.2">
      <c r="A186" s="275" t="s">
        <v>149</v>
      </c>
      <c r="B186" s="275"/>
      <c r="D186" s="9">
        <v>13522931490</v>
      </c>
      <c r="F186" s="10"/>
      <c r="H186" s="9">
        <v>16678282171</v>
      </c>
      <c r="J186" s="10"/>
    </row>
    <row r="187" spans="1:10" ht="21.75" customHeight="1" x14ac:dyDescent="0.2">
      <c r="A187" s="275" t="s">
        <v>149</v>
      </c>
      <c r="B187" s="275"/>
      <c r="D187" s="9">
        <v>148633670140</v>
      </c>
      <c r="F187" s="10"/>
      <c r="H187" s="9">
        <v>178855867396</v>
      </c>
      <c r="J187" s="10"/>
    </row>
    <row r="188" spans="1:10" ht="21.75" customHeight="1" x14ac:dyDescent="0.2">
      <c r="A188" s="275" t="s">
        <v>132</v>
      </c>
      <c r="B188" s="275"/>
      <c r="D188" s="9">
        <v>4767123269</v>
      </c>
      <c r="F188" s="10"/>
      <c r="H188" s="9">
        <v>4767123269</v>
      </c>
      <c r="J188" s="10"/>
    </row>
    <row r="189" spans="1:10" ht="21.75" customHeight="1" x14ac:dyDescent="0.2">
      <c r="A189" s="275" t="s">
        <v>150</v>
      </c>
      <c r="B189" s="275"/>
      <c r="D189" s="9">
        <v>48101424644</v>
      </c>
      <c r="F189" s="10"/>
      <c r="H189" s="9">
        <v>48101424644</v>
      </c>
      <c r="J189" s="10"/>
    </row>
    <row r="190" spans="1:10" ht="21.75" customHeight="1" x14ac:dyDescent="0.2">
      <c r="A190" s="275" t="s">
        <v>132</v>
      </c>
      <c r="B190" s="275"/>
      <c r="D190" s="9">
        <v>40532876700</v>
      </c>
      <c r="F190" s="10"/>
      <c r="H190" s="9">
        <v>40532876700</v>
      </c>
      <c r="J190" s="10"/>
    </row>
    <row r="191" spans="1:10" ht="21.75" customHeight="1" x14ac:dyDescent="0.2">
      <c r="A191" s="275" t="s">
        <v>132</v>
      </c>
      <c r="B191" s="275"/>
      <c r="D191" s="9">
        <v>16619178072</v>
      </c>
      <c r="F191" s="10"/>
      <c r="H191" s="9">
        <v>16619178072</v>
      </c>
      <c r="J191" s="10"/>
    </row>
    <row r="192" spans="1:10" ht="21.75" customHeight="1" x14ac:dyDescent="0.2">
      <c r="A192" s="275" t="s">
        <v>132</v>
      </c>
      <c r="B192" s="275"/>
      <c r="D192" s="9">
        <v>4121095886</v>
      </c>
      <c r="F192" s="10"/>
      <c r="H192" s="9">
        <v>4121095886</v>
      </c>
      <c r="J192" s="10"/>
    </row>
    <row r="193" spans="1:10" ht="21.75" customHeight="1" x14ac:dyDescent="0.2">
      <c r="A193" s="275" t="s">
        <v>162</v>
      </c>
      <c r="B193" s="275"/>
      <c r="D193" s="9">
        <v>36164383552</v>
      </c>
      <c r="F193" s="10"/>
      <c r="H193" s="9">
        <v>36164383552</v>
      </c>
      <c r="J193" s="10"/>
    </row>
    <row r="194" spans="1:10" ht="21.75" customHeight="1" x14ac:dyDescent="0.2">
      <c r="A194" s="275" t="s">
        <v>132</v>
      </c>
      <c r="B194" s="275"/>
      <c r="D194" s="9">
        <v>5565698622</v>
      </c>
      <c r="F194" s="10"/>
      <c r="H194" s="9">
        <v>5565698622</v>
      </c>
      <c r="J194" s="10"/>
    </row>
    <row r="195" spans="1:10" ht="21.75" customHeight="1" x14ac:dyDescent="0.2">
      <c r="A195" s="275" t="s">
        <v>132</v>
      </c>
      <c r="B195" s="275"/>
      <c r="D195" s="9">
        <v>5191890396</v>
      </c>
      <c r="F195" s="10"/>
      <c r="H195" s="9">
        <v>5191890396</v>
      </c>
      <c r="J195" s="10"/>
    </row>
    <row r="196" spans="1:10" ht="21.75" customHeight="1" x14ac:dyDescent="0.2">
      <c r="A196" s="275" t="s">
        <v>166</v>
      </c>
      <c r="B196" s="275"/>
      <c r="D196" s="9">
        <v>15616438352</v>
      </c>
      <c r="F196" s="10"/>
      <c r="H196" s="9">
        <v>15616438352</v>
      </c>
      <c r="J196" s="10"/>
    </row>
    <row r="197" spans="1:10" ht="21.75" customHeight="1" x14ac:dyDescent="0.2">
      <c r="A197" s="275" t="s">
        <v>166</v>
      </c>
      <c r="B197" s="275"/>
      <c r="D197" s="9">
        <v>15616438352</v>
      </c>
      <c r="F197" s="10"/>
      <c r="H197" s="9">
        <v>15616438352</v>
      </c>
      <c r="J197" s="10"/>
    </row>
    <row r="198" spans="1:10" ht="21.75" customHeight="1" x14ac:dyDescent="0.2">
      <c r="A198" s="275" t="s">
        <v>166</v>
      </c>
      <c r="B198" s="275"/>
      <c r="D198" s="9">
        <v>15616438352</v>
      </c>
      <c r="F198" s="10"/>
      <c r="H198" s="9">
        <v>15616438352</v>
      </c>
      <c r="J198" s="10"/>
    </row>
    <row r="199" spans="1:10" ht="21.75" customHeight="1" x14ac:dyDescent="0.2">
      <c r="A199" s="275" t="s">
        <v>166</v>
      </c>
      <c r="B199" s="275"/>
      <c r="D199" s="9">
        <v>15616438352</v>
      </c>
      <c r="F199" s="10"/>
      <c r="H199" s="9">
        <v>15616438352</v>
      </c>
      <c r="J199" s="10"/>
    </row>
    <row r="200" spans="1:10" ht="21.75" customHeight="1" x14ac:dyDescent="0.2">
      <c r="A200" s="275" t="s">
        <v>166</v>
      </c>
      <c r="B200" s="275"/>
      <c r="D200" s="9">
        <v>16147397247</v>
      </c>
      <c r="F200" s="10"/>
      <c r="H200" s="9">
        <v>16147397247</v>
      </c>
      <c r="J200" s="10"/>
    </row>
    <row r="201" spans="1:10" ht="21.75" customHeight="1" x14ac:dyDescent="0.2">
      <c r="A201" s="275" t="s">
        <v>162</v>
      </c>
      <c r="B201" s="275"/>
      <c r="D201" s="9">
        <v>7397260272</v>
      </c>
      <c r="F201" s="10"/>
      <c r="H201" s="9">
        <v>7397260272</v>
      </c>
      <c r="J201" s="10"/>
    </row>
    <row r="202" spans="1:10" ht="21.75" customHeight="1" x14ac:dyDescent="0.2">
      <c r="A202" s="275" t="s">
        <v>162</v>
      </c>
      <c r="B202" s="275"/>
      <c r="D202" s="9">
        <v>131016904104</v>
      </c>
      <c r="F202" s="10"/>
      <c r="H202" s="9">
        <v>131016904104</v>
      </c>
      <c r="J202" s="10"/>
    </row>
    <row r="203" spans="1:10" ht="21.75" customHeight="1" x14ac:dyDescent="0.2">
      <c r="A203" s="275" t="s">
        <v>172</v>
      </c>
      <c r="B203" s="275"/>
      <c r="D203" s="9">
        <v>27945205472</v>
      </c>
      <c r="F203" s="10"/>
      <c r="H203" s="9">
        <v>27945205472</v>
      </c>
      <c r="J203" s="10"/>
    </row>
    <row r="204" spans="1:10" ht="21.75" customHeight="1" x14ac:dyDescent="0.2">
      <c r="A204" s="275" t="s">
        <v>172</v>
      </c>
      <c r="B204" s="275"/>
      <c r="D204" s="9">
        <v>27945205472</v>
      </c>
      <c r="F204" s="10"/>
      <c r="H204" s="9">
        <v>27945205472</v>
      </c>
      <c r="J204" s="10"/>
    </row>
    <row r="205" spans="1:10" ht="21.75" customHeight="1" x14ac:dyDescent="0.2">
      <c r="A205" s="275" t="s">
        <v>172</v>
      </c>
      <c r="B205" s="275"/>
      <c r="D205" s="9">
        <v>27945205472</v>
      </c>
      <c r="F205" s="10"/>
      <c r="H205" s="9">
        <v>27945205472</v>
      </c>
      <c r="J205" s="10"/>
    </row>
    <row r="206" spans="1:10" ht="21.75" customHeight="1" x14ac:dyDescent="0.2">
      <c r="A206" s="275" t="s">
        <v>172</v>
      </c>
      <c r="B206" s="275"/>
      <c r="D206" s="9">
        <v>27945205472</v>
      </c>
      <c r="F206" s="10"/>
      <c r="H206" s="9">
        <v>27945205472</v>
      </c>
      <c r="J206" s="10"/>
    </row>
    <row r="207" spans="1:10" ht="21.75" customHeight="1" x14ac:dyDescent="0.2">
      <c r="A207" s="275" t="s">
        <v>172</v>
      </c>
      <c r="B207" s="275"/>
      <c r="D207" s="9">
        <v>27945205472</v>
      </c>
      <c r="F207" s="10"/>
      <c r="H207" s="9">
        <v>27945205472</v>
      </c>
      <c r="J207" s="10"/>
    </row>
    <row r="208" spans="1:10" ht="21.75" customHeight="1" x14ac:dyDescent="0.2">
      <c r="A208" s="275" t="s">
        <v>166</v>
      </c>
      <c r="B208" s="275"/>
      <c r="D208" s="9">
        <v>17526575336</v>
      </c>
      <c r="F208" s="10"/>
      <c r="H208" s="9">
        <v>17526575336</v>
      </c>
      <c r="J208" s="10"/>
    </row>
    <row r="209" spans="1:10" ht="21.75" customHeight="1" x14ac:dyDescent="0.2">
      <c r="A209" s="275" t="s">
        <v>137</v>
      </c>
      <c r="B209" s="275"/>
      <c r="D209" s="9">
        <v>575342460</v>
      </c>
      <c r="F209" s="10"/>
      <c r="H209" s="9">
        <v>575342460</v>
      </c>
      <c r="J209" s="10"/>
    </row>
    <row r="210" spans="1:10" ht="21.75" customHeight="1" x14ac:dyDescent="0.2">
      <c r="A210" s="275" t="s">
        <v>166</v>
      </c>
      <c r="B210" s="275"/>
      <c r="D210" s="9">
        <v>4109589040</v>
      </c>
      <c r="F210" s="10"/>
      <c r="H210" s="9">
        <v>4109589040</v>
      </c>
      <c r="J210" s="10"/>
    </row>
    <row r="211" spans="1:10" ht="21.75" customHeight="1" x14ac:dyDescent="0.2">
      <c r="A211" s="275" t="s">
        <v>166</v>
      </c>
      <c r="B211" s="275"/>
      <c r="D211" s="9">
        <v>4109589040</v>
      </c>
      <c r="F211" s="10"/>
      <c r="H211" s="9">
        <v>4109589040</v>
      </c>
      <c r="J211" s="10"/>
    </row>
    <row r="212" spans="1:10" ht="21.75" customHeight="1" x14ac:dyDescent="0.2">
      <c r="A212" s="275" t="s">
        <v>166</v>
      </c>
      <c r="B212" s="275"/>
      <c r="D212" s="9">
        <v>4109589040</v>
      </c>
      <c r="F212" s="10"/>
      <c r="H212" s="9">
        <v>4109589040</v>
      </c>
      <c r="J212" s="10"/>
    </row>
    <row r="213" spans="1:10" ht="21.75" customHeight="1" x14ac:dyDescent="0.2">
      <c r="A213" s="275" t="s">
        <v>166</v>
      </c>
      <c r="B213" s="275"/>
      <c r="D213" s="9">
        <v>4109589040</v>
      </c>
      <c r="F213" s="10"/>
      <c r="H213" s="9">
        <v>4109589040</v>
      </c>
      <c r="J213" s="10"/>
    </row>
    <row r="214" spans="1:10" ht="21.75" customHeight="1" x14ac:dyDescent="0.2">
      <c r="A214" s="275" t="s">
        <v>166</v>
      </c>
      <c r="B214" s="275"/>
      <c r="D214" s="9">
        <v>4109589040</v>
      </c>
      <c r="F214" s="10"/>
      <c r="H214" s="9">
        <v>4109589040</v>
      </c>
      <c r="J214" s="10"/>
    </row>
    <row r="215" spans="1:10" ht="21.75" customHeight="1" x14ac:dyDescent="0.2">
      <c r="A215" s="276" t="s">
        <v>166</v>
      </c>
      <c r="B215" s="276"/>
      <c r="D215" s="13">
        <v>4925765750</v>
      </c>
      <c r="F215" s="14"/>
      <c r="H215" s="13">
        <v>4925765750</v>
      </c>
      <c r="J215" s="14"/>
    </row>
    <row r="216" spans="1:10" ht="21.75" hidden="1" customHeight="1" thickBot="1" x14ac:dyDescent="0.25">
      <c r="A216" s="257" t="s">
        <v>22</v>
      </c>
      <c r="B216" s="257"/>
      <c r="D216" s="16">
        <v>1315578004402</v>
      </c>
      <c r="F216" s="16"/>
      <c r="H216" s="16">
        <v>11440946867758</v>
      </c>
      <c r="J216" s="16"/>
    </row>
    <row r="217" spans="1:10" x14ac:dyDescent="0.2">
      <c r="D217">
        <f>SUBTOTAL(9,D8:D216)</f>
        <v>1314776944182</v>
      </c>
      <c r="E217">
        <f t="shared" ref="E217:H217" si="0">SUBTOTAL(9,E8:E216)</f>
        <v>0</v>
      </c>
      <c r="F217">
        <f t="shared" si="0"/>
        <v>0</v>
      </c>
      <c r="G217">
        <f t="shared" si="0"/>
        <v>0</v>
      </c>
      <c r="H217">
        <f t="shared" si="0"/>
        <v>11401711775521</v>
      </c>
    </row>
  </sheetData>
  <autoFilter ref="A7:J216" xr:uid="{D86A2491-EFD2-47EA-A063-A419F3742DC4}">
    <filterColumn colId="0" showButton="0">
      <filters>
        <filter val="سپرده بلند مدت بانک تجارت مرکزی"/>
        <filter val="سپرده بلند مدت بانک شهر بازار مبل یافت آباد"/>
        <filter val="سپرده بلند مدت بانک صادرات 15 متری اول افسریه"/>
        <filter val="سپرده بلند مدت بانک صادرات بلوار آفریقا"/>
        <filter val="سپرده بلند مدت بانک صادرات بیست متری افسریه"/>
        <filter val="سپرده بلند مدت بانک صادرات چهار راه بعثت"/>
        <filter val="سپرده بلند مدت بانک صادرات خانی آباد نو"/>
        <filter val="سپرده بلند مدت بانک صادرات خیابان همايون شهر"/>
        <filter val="سپرده بلند مدت بانک صادرات ﺩﻭﻟﺖ ﺁﺑﺎﺩ"/>
        <filter val="سپرده بلند مدت بانک صادرات زعفرانیه"/>
        <filter val="سپرده بلند مدت بانک صادرات ﺷﻬﺮﺯﺍﺩ"/>
        <filter val="سپرده بلند مدت بانک صادرات شهید رجایی"/>
        <filter val="سپرده بلند مدت بانک صادرات شهید عامری"/>
        <filter val="سپرده بلند مدت بانک صادرات شیخ بهایی"/>
        <filter val="سپرده بلند مدت بانک صادرات فرزانگان"/>
        <filter val="سپرده بلند مدت بانک صادرات قیطریه"/>
        <filter val="سپرده بلند مدت بانک صادرات میدان خراسان"/>
        <filter val="سپرده بلند مدت بانک صادرات نازی آباد"/>
        <filter val="سپرده بلند مدت بانک صادرات ﻧﺒﺶ ﻣﻨﺼﻮﺭ"/>
        <filter val="سپرده بلند مدت بانک صادرات وحدت اسلامی"/>
        <filter val="سپرده بلند مدت بانک گردشگری آرژانتین"/>
        <filter val="سپرده بلند مدت بانک گردشگری قیطریه"/>
        <filter val="سپرده بلند مدت بانک ملت موزه ملی قرآن کریم"/>
        <filter val="سپرده بلند مدت بانک ملی 22 بهمن"/>
        <filter val="سپرده بلند مدت موسسه اعتباری ملل بلوار دریا"/>
        <filter val="سپرده بلند مدت موسسه اعتباری ملل جنت آباد"/>
        <filter val="سپرده بلند مدت موسسه اعتباری ملل شریعتی"/>
        <filter val="سپرده بلند مدت موسسه اعتباری ملل شهید دادمان"/>
      </filters>
    </filterColumn>
  </autoFilter>
  <mergeCells count="216">
    <mergeCell ref="A215:B215"/>
    <mergeCell ref="A216:B216"/>
    <mergeCell ref="A209:B209"/>
    <mergeCell ref="A210:B210"/>
    <mergeCell ref="A211:B211"/>
    <mergeCell ref="A212:B212"/>
    <mergeCell ref="A213:B213"/>
    <mergeCell ref="A214:B214"/>
    <mergeCell ref="A203:B203"/>
    <mergeCell ref="A204:B204"/>
    <mergeCell ref="A205:B205"/>
    <mergeCell ref="A206:B206"/>
    <mergeCell ref="A207:B207"/>
    <mergeCell ref="A208:B208"/>
    <mergeCell ref="A197:B197"/>
    <mergeCell ref="A198:B198"/>
    <mergeCell ref="A199:B199"/>
    <mergeCell ref="A200:B200"/>
    <mergeCell ref="A201:B201"/>
    <mergeCell ref="A202:B202"/>
    <mergeCell ref="A191:B191"/>
    <mergeCell ref="A192:B192"/>
    <mergeCell ref="A193:B193"/>
    <mergeCell ref="A194:B194"/>
    <mergeCell ref="A195:B195"/>
    <mergeCell ref="A196:B196"/>
    <mergeCell ref="A185:B185"/>
    <mergeCell ref="A186:B186"/>
    <mergeCell ref="A187:B187"/>
    <mergeCell ref="A188:B188"/>
    <mergeCell ref="A189:B189"/>
    <mergeCell ref="A190:B190"/>
    <mergeCell ref="A179:B179"/>
    <mergeCell ref="A180:B180"/>
    <mergeCell ref="A181:B181"/>
    <mergeCell ref="A182:B182"/>
    <mergeCell ref="A183:B183"/>
    <mergeCell ref="A184:B184"/>
    <mergeCell ref="A173:B173"/>
    <mergeCell ref="A174:B174"/>
    <mergeCell ref="A175:B175"/>
    <mergeCell ref="A176:B176"/>
    <mergeCell ref="A177:B177"/>
    <mergeCell ref="A178:B178"/>
    <mergeCell ref="A167:B167"/>
    <mergeCell ref="A168:B168"/>
    <mergeCell ref="A169:B169"/>
    <mergeCell ref="A170:B170"/>
    <mergeCell ref="A171:B171"/>
    <mergeCell ref="A172:B172"/>
    <mergeCell ref="A161:B161"/>
    <mergeCell ref="A162:B162"/>
    <mergeCell ref="A163:B163"/>
    <mergeCell ref="A164:B164"/>
    <mergeCell ref="A165:B165"/>
    <mergeCell ref="A166:B166"/>
    <mergeCell ref="A155:B155"/>
    <mergeCell ref="A156:B156"/>
    <mergeCell ref="A157:B157"/>
    <mergeCell ref="A158:B158"/>
    <mergeCell ref="A159:B159"/>
    <mergeCell ref="A160:B160"/>
    <mergeCell ref="A149:B149"/>
    <mergeCell ref="A150:B150"/>
    <mergeCell ref="A151:B151"/>
    <mergeCell ref="A152:B152"/>
    <mergeCell ref="A153:B153"/>
    <mergeCell ref="A154:B154"/>
    <mergeCell ref="A143:B143"/>
    <mergeCell ref="A144:B144"/>
    <mergeCell ref="A145:B145"/>
    <mergeCell ref="A146:B146"/>
    <mergeCell ref="A147:B147"/>
    <mergeCell ref="A148:B148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30"/>
  <sheetViews>
    <sheetView rightToLeft="1" topLeftCell="A205" zoomScale="85" zoomScaleNormal="85" workbookViewId="0">
      <selection activeCell="F20" sqref="F2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0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</row>
    <row r="4" spans="1:10" ht="14.45" customHeight="1" x14ac:dyDescent="0.2"/>
    <row r="5" spans="1:10" ht="14.45" customHeight="1" x14ac:dyDescent="0.2">
      <c r="A5" s="1" t="s">
        <v>262</v>
      </c>
      <c r="B5" s="260" t="s">
        <v>263</v>
      </c>
      <c r="C5" s="260"/>
      <c r="D5" s="260"/>
      <c r="E5" s="260"/>
      <c r="F5" s="260"/>
      <c r="G5" s="260"/>
      <c r="H5" s="260"/>
      <c r="I5" s="260"/>
      <c r="J5" s="260"/>
    </row>
    <row r="6" spans="1:10" ht="14.45" customHeight="1" x14ac:dyDescent="0.2">
      <c r="D6" s="261" t="s">
        <v>193</v>
      </c>
      <c r="E6" s="261"/>
      <c r="F6" s="261"/>
      <c r="H6" s="261" t="s">
        <v>194</v>
      </c>
      <c r="I6" s="261"/>
      <c r="J6" s="261"/>
    </row>
    <row r="7" spans="1:10" ht="36.4" customHeight="1" x14ac:dyDescent="0.2">
      <c r="A7" s="261" t="s">
        <v>264</v>
      </c>
      <c r="B7" s="261"/>
      <c r="D7" s="20" t="s">
        <v>265</v>
      </c>
      <c r="E7" s="3"/>
      <c r="F7" s="20" t="s">
        <v>266</v>
      </c>
      <c r="H7" s="20" t="s">
        <v>265</v>
      </c>
      <c r="I7" s="3"/>
      <c r="J7" s="20" t="s">
        <v>266</v>
      </c>
    </row>
    <row r="8" spans="1:10" ht="21.75" customHeight="1" x14ac:dyDescent="0.2">
      <c r="A8" s="277" t="s">
        <v>112</v>
      </c>
      <c r="B8" s="277"/>
      <c r="D8" s="6">
        <v>2788</v>
      </c>
      <c r="F8" s="7"/>
      <c r="H8" s="6">
        <v>1998818714</v>
      </c>
      <c r="J8" s="7"/>
    </row>
    <row r="9" spans="1:10" ht="21.75" customHeight="1" x14ac:dyDescent="0.2">
      <c r="A9" s="275" t="s">
        <v>114</v>
      </c>
      <c r="B9" s="275"/>
      <c r="D9" s="9">
        <v>800863473</v>
      </c>
      <c r="F9" s="10"/>
      <c r="H9" s="9">
        <v>37231215579</v>
      </c>
      <c r="J9" s="10"/>
    </row>
    <row r="10" spans="1:10" ht="21.75" customHeight="1" x14ac:dyDescent="0.2">
      <c r="A10" s="275" t="s">
        <v>116</v>
      </c>
      <c r="B10" s="275"/>
      <c r="D10" s="9">
        <v>38019</v>
      </c>
      <c r="F10" s="10"/>
      <c r="H10" s="9">
        <v>454125</v>
      </c>
      <c r="J10" s="10"/>
    </row>
    <row r="11" spans="1:10" ht="21.75" customHeight="1" x14ac:dyDescent="0.2">
      <c r="A11" s="275" t="s">
        <v>117</v>
      </c>
      <c r="B11" s="275"/>
      <c r="D11" s="9">
        <v>2458</v>
      </c>
      <c r="F11" s="10"/>
      <c r="H11" s="9">
        <v>509850</v>
      </c>
      <c r="J11" s="10"/>
    </row>
    <row r="12" spans="1:10" ht="21.75" customHeight="1" x14ac:dyDescent="0.2">
      <c r="A12" s="275" t="s">
        <v>118</v>
      </c>
      <c r="B12" s="275"/>
      <c r="D12" s="9">
        <v>0</v>
      </c>
      <c r="F12" s="10"/>
      <c r="H12" s="9">
        <v>1896217</v>
      </c>
      <c r="J12" s="10"/>
    </row>
    <row r="13" spans="1:10" ht="21.75" customHeight="1" x14ac:dyDescent="0.2">
      <c r="A13" s="275" t="s">
        <v>267</v>
      </c>
      <c r="B13" s="275"/>
      <c r="D13" s="9">
        <v>0</v>
      </c>
      <c r="F13" s="10"/>
      <c r="H13" s="9">
        <v>2272</v>
      </c>
      <c r="J13" s="10"/>
    </row>
    <row r="14" spans="1:10" ht="21.75" customHeight="1" x14ac:dyDescent="0.2">
      <c r="A14" s="275" t="s">
        <v>120</v>
      </c>
      <c r="B14" s="275"/>
      <c r="D14" s="9">
        <v>0</v>
      </c>
      <c r="F14" s="10"/>
      <c r="H14" s="9">
        <v>8205</v>
      </c>
      <c r="J14" s="10"/>
    </row>
    <row r="15" spans="1:10" ht="21.75" customHeight="1" x14ac:dyDescent="0.2">
      <c r="A15" s="275" t="s">
        <v>124</v>
      </c>
      <c r="B15" s="275"/>
      <c r="D15" s="9">
        <v>0</v>
      </c>
      <c r="F15" s="10"/>
      <c r="H15" s="9">
        <v>13746</v>
      </c>
      <c r="J15" s="10"/>
    </row>
    <row r="16" spans="1:10" ht="21.75" customHeight="1" x14ac:dyDescent="0.2">
      <c r="A16" s="275" t="s">
        <v>268</v>
      </c>
      <c r="B16" s="275"/>
      <c r="D16" s="9">
        <v>0</v>
      </c>
      <c r="F16" s="10"/>
      <c r="H16" s="9">
        <v>40212</v>
      </c>
      <c r="J16" s="10"/>
    </row>
    <row r="17" spans="1:10" ht="21.75" customHeight="1" x14ac:dyDescent="0.2">
      <c r="A17" s="275" t="s">
        <v>125</v>
      </c>
      <c r="B17" s="275"/>
      <c r="D17" s="9">
        <v>67546</v>
      </c>
      <c r="F17" s="10"/>
      <c r="H17" s="9">
        <v>371338</v>
      </c>
      <c r="J17" s="10"/>
    </row>
    <row r="18" spans="1:10" ht="21.75" customHeight="1" x14ac:dyDescent="0.2">
      <c r="A18" s="275" t="s">
        <v>126</v>
      </c>
      <c r="B18" s="275"/>
      <c r="D18" s="9">
        <v>0</v>
      </c>
      <c r="F18" s="10"/>
      <c r="H18" s="9">
        <v>9965</v>
      </c>
      <c r="J18" s="10"/>
    </row>
    <row r="19" spans="1:10" ht="21.75" customHeight="1" x14ac:dyDescent="0.2">
      <c r="A19" s="275" t="s">
        <v>269</v>
      </c>
      <c r="B19" s="275"/>
      <c r="D19" s="9">
        <v>0</v>
      </c>
      <c r="F19" s="10"/>
      <c r="H19" s="9">
        <v>83502465738</v>
      </c>
      <c r="J19" s="10"/>
    </row>
    <row r="20" spans="1:10" ht="21.75" customHeight="1" x14ac:dyDescent="0.2">
      <c r="A20" s="275" t="s">
        <v>149</v>
      </c>
      <c r="B20" s="275"/>
      <c r="D20" s="9">
        <v>0</v>
      </c>
      <c r="F20" s="10"/>
      <c r="H20" s="9">
        <v>3528124991</v>
      </c>
      <c r="J20" s="10"/>
    </row>
    <row r="21" spans="1:10" ht="21.75" customHeight="1" x14ac:dyDescent="0.2">
      <c r="A21" s="275" t="s">
        <v>149</v>
      </c>
      <c r="B21" s="275"/>
      <c r="D21" s="9">
        <v>0</v>
      </c>
      <c r="F21" s="10"/>
      <c r="H21" s="9">
        <v>7262755337</v>
      </c>
      <c r="J21" s="10"/>
    </row>
    <row r="22" spans="1:10" ht="21.75" customHeight="1" x14ac:dyDescent="0.2">
      <c r="A22" s="275" t="s">
        <v>128</v>
      </c>
      <c r="B22" s="275"/>
      <c r="D22" s="9">
        <v>7936</v>
      </c>
      <c r="F22" s="10"/>
      <c r="H22" s="9">
        <v>37146</v>
      </c>
      <c r="J22" s="10"/>
    </row>
    <row r="23" spans="1:10" ht="21.75" customHeight="1" x14ac:dyDescent="0.2">
      <c r="A23" s="275" t="s">
        <v>149</v>
      </c>
      <c r="B23" s="275"/>
      <c r="D23" s="9">
        <v>0</v>
      </c>
      <c r="F23" s="10"/>
      <c r="H23" s="9">
        <v>6106902322</v>
      </c>
      <c r="J23" s="10"/>
    </row>
    <row r="24" spans="1:10" ht="21.75" customHeight="1" x14ac:dyDescent="0.2">
      <c r="A24" s="275" t="s">
        <v>148</v>
      </c>
      <c r="B24" s="275"/>
      <c r="D24" s="9">
        <v>0</v>
      </c>
      <c r="F24" s="10"/>
      <c r="H24" s="9">
        <v>8995652811</v>
      </c>
      <c r="J24" s="10"/>
    </row>
    <row r="25" spans="1:10" ht="21.75" customHeight="1" x14ac:dyDescent="0.2">
      <c r="A25" s="275" t="s">
        <v>146</v>
      </c>
      <c r="B25" s="275"/>
      <c r="D25" s="9">
        <v>0</v>
      </c>
      <c r="F25" s="10"/>
      <c r="H25" s="9">
        <v>30293584541</v>
      </c>
      <c r="J25" s="10"/>
    </row>
    <row r="26" spans="1:10" ht="21.75" customHeight="1" x14ac:dyDescent="0.2">
      <c r="A26" s="275" t="s">
        <v>149</v>
      </c>
      <c r="B26" s="275"/>
      <c r="D26" s="9">
        <v>0</v>
      </c>
      <c r="F26" s="10"/>
      <c r="H26" s="9">
        <v>39667628143</v>
      </c>
      <c r="J26" s="10"/>
    </row>
    <row r="27" spans="1:10" ht="21.75" customHeight="1" x14ac:dyDescent="0.2">
      <c r="A27" s="275" t="s">
        <v>146</v>
      </c>
      <c r="B27" s="275"/>
      <c r="D27" s="9">
        <v>0</v>
      </c>
      <c r="F27" s="10"/>
      <c r="H27" s="9">
        <v>4596763820</v>
      </c>
      <c r="J27" s="10"/>
    </row>
    <row r="28" spans="1:10" ht="21.75" customHeight="1" x14ac:dyDescent="0.2">
      <c r="A28" s="275" t="s">
        <v>149</v>
      </c>
      <c r="B28" s="275"/>
      <c r="D28" s="9">
        <v>0</v>
      </c>
      <c r="F28" s="10"/>
      <c r="H28" s="9">
        <v>37892566266</v>
      </c>
      <c r="J28" s="10"/>
    </row>
    <row r="29" spans="1:10" ht="21.75" customHeight="1" x14ac:dyDescent="0.2">
      <c r="A29" s="275" t="s">
        <v>129</v>
      </c>
      <c r="B29" s="275"/>
      <c r="D29" s="9">
        <v>78000</v>
      </c>
      <c r="F29" s="10"/>
      <c r="H29" s="9">
        <v>876269</v>
      </c>
      <c r="J29" s="10"/>
    </row>
    <row r="30" spans="1:10" ht="21.75" customHeight="1" x14ac:dyDescent="0.2">
      <c r="A30" s="275" t="s">
        <v>270</v>
      </c>
      <c r="B30" s="275"/>
      <c r="D30" s="9">
        <v>0</v>
      </c>
      <c r="F30" s="10"/>
      <c r="H30" s="9">
        <v>80319722138</v>
      </c>
      <c r="J30" s="10"/>
    </row>
    <row r="31" spans="1:10" ht="21.75" customHeight="1" x14ac:dyDescent="0.2">
      <c r="A31" s="275" t="s">
        <v>146</v>
      </c>
      <c r="B31" s="275"/>
      <c r="D31" s="9">
        <v>0</v>
      </c>
      <c r="F31" s="10"/>
      <c r="H31" s="9">
        <v>10411509923</v>
      </c>
      <c r="J31" s="10"/>
    </row>
    <row r="32" spans="1:10" ht="21.75" customHeight="1" x14ac:dyDescent="0.2">
      <c r="A32" s="275" t="s">
        <v>149</v>
      </c>
      <c r="B32" s="275"/>
      <c r="D32" s="9">
        <v>0</v>
      </c>
      <c r="F32" s="10"/>
      <c r="H32" s="9">
        <v>48922672383</v>
      </c>
      <c r="J32" s="10"/>
    </row>
    <row r="33" spans="1:10" ht="21.75" customHeight="1" x14ac:dyDescent="0.2">
      <c r="A33" s="275" t="s">
        <v>148</v>
      </c>
      <c r="B33" s="275"/>
      <c r="D33" s="9">
        <v>0</v>
      </c>
      <c r="F33" s="10"/>
      <c r="H33" s="9">
        <v>20180103129</v>
      </c>
      <c r="J33" s="10"/>
    </row>
    <row r="34" spans="1:10" ht="21.75" customHeight="1" x14ac:dyDescent="0.2">
      <c r="A34" s="275" t="s">
        <v>146</v>
      </c>
      <c r="B34" s="275"/>
      <c r="D34" s="9">
        <v>0</v>
      </c>
      <c r="F34" s="10"/>
      <c r="H34" s="9">
        <v>8386938569</v>
      </c>
      <c r="J34" s="10"/>
    </row>
    <row r="35" spans="1:10" ht="21.75" customHeight="1" x14ac:dyDescent="0.2">
      <c r="A35" s="275" t="s">
        <v>149</v>
      </c>
      <c r="B35" s="275"/>
      <c r="D35" s="9">
        <v>0</v>
      </c>
      <c r="F35" s="10"/>
      <c r="H35" s="9">
        <v>15769416945</v>
      </c>
      <c r="J35" s="10"/>
    </row>
    <row r="36" spans="1:10" ht="21.75" customHeight="1" x14ac:dyDescent="0.2">
      <c r="A36" s="275" t="s">
        <v>148</v>
      </c>
      <c r="B36" s="275"/>
      <c r="D36" s="9">
        <v>0</v>
      </c>
      <c r="F36" s="10"/>
      <c r="H36" s="9">
        <v>3293780389</v>
      </c>
      <c r="J36" s="10"/>
    </row>
    <row r="37" spans="1:10" ht="21.75" customHeight="1" x14ac:dyDescent="0.2">
      <c r="A37" s="275" t="s">
        <v>148</v>
      </c>
      <c r="B37" s="275"/>
      <c r="D37" s="9">
        <v>0</v>
      </c>
      <c r="F37" s="10"/>
      <c r="H37" s="9">
        <v>40716809132</v>
      </c>
      <c r="J37" s="10"/>
    </row>
    <row r="38" spans="1:10" ht="21.75" customHeight="1" x14ac:dyDescent="0.2">
      <c r="A38" s="275" t="s">
        <v>146</v>
      </c>
      <c r="B38" s="275"/>
      <c r="D38" s="9">
        <v>0</v>
      </c>
      <c r="F38" s="10"/>
      <c r="H38" s="9">
        <v>68753790332</v>
      </c>
      <c r="J38" s="10"/>
    </row>
    <row r="39" spans="1:10" ht="21.75" customHeight="1" x14ac:dyDescent="0.2">
      <c r="A39" s="275" t="s">
        <v>148</v>
      </c>
      <c r="B39" s="275"/>
      <c r="D39" s="9">
        <v>0</v>
      </c>
      <c r="F39" s="10"/>
      <c r="H39" s="9">
        <v>83159700776</v>
      </c>
      <c r="J39" s="10"/>
    </row>
    <row r="40" spans="1:10" ht="21.75" customHeight="1" x14ac:dyDescent="0.2">
      <c r="A40" s="275" t="s">
        <v>149</v>
      </c>
      <c r="B40" s="275"/>
      <c r="D40" s="9">
        <v>0</v>
      </c>
      <c r="F40" s="10"/>
      <c r="H40" s="9">
        <v>41352822355</v>
      </c>
      <c r="J40" s="10"/>
    </row>
    <row r="41" spans="1:10" ht="21.75" customHeight="1" x14ac:dyDescent="0.2">
      <c r="A41" s="275" t="s">
        <v>149</v>
      </c>
      <c r="B41" s="275"/>
      <c r="D41" s="9">
        <v>0</v>
      </c>
      <c r="F41" s="10"/>
      <c r="H41" s="9">
        <v>62763950950</v>
      </c>
      <c r="J41" s="10"/>
    </row>
    <row r="42" spans="1:10" ht="21.75" customHeight="1" x14ac:dyDescent="0.2">
      <c r="A42" s="275" t="s">
        <v>132</v>
      </c>
      <c r="B42" s="275"/>
      <c r="D42" s="9">
        <v>0</v>
      </c>
      <c r="F42" s="10"/>
      <c r="H42" s="9">
        <v>117205479450</v>
      </c>
      <c r="J42" s="10"/>
    </row>
    <row r="43" spans="1:10" ht="21.75" customHeight="1" x14ac:dyDescent="0.2">
      <c r="A43" s="275" t="s">
        <v>271</v>
      </c>
      <c r="B43" s="275"/>
      <c r="D43" s="9">
        <v>0</v>
      </c>
      <c r="F43" s="10"/>
      <c r="H43" s="9">
        <v>62819155890</v>
      </c>
      <c r="J43" s="10"/>
    </row>
    <row r="44" spans="1:10" ht="21.75" customHeight="1" x14ac:dyDescent="0.2">
      <c r="A44" s="275" t="s">
        <v>149</v>
      </c>
      <c r="B44" s="275"/>
      <c r="D44" s="9">
        <v>0</v>
      </c>
      <c r="F44" s="10"/>
      <c r="H44" s="9">
        <v>57265624929</v>
      </c>
      <c r="J44" s="10"/>
    </row>
    <row r="45" spans="1:10" ht="21.75" customHeight="1" x14ac:dyDescent="0.2">
      <c r="A45" s="275" t="s">
        <v>149</v>
      </c>
      <c r="B45" s="275"/>
      <c r="D45" s="9">
        <v>0</v>
      </c>
      <c r="F45" s="10"/>
      <c r="H45" s="9">
        <v>51635621450</v>
      </c>
      <c r="J45" s="10"/>
    </row>
    <row r="46" spans="1:10" ht="21.75" customHeight="1" x14ac:dyDescent="0.2">
      <c r="A46" s="275" t="s">
        <v>149</v>
      </c>
      <c r="B46" s="275"/>
      <c r="D46" s="9">
        <v>0</v>
      </c>
      <c r="F46" s="10"/>
      <c r="H46" s="9">
        <v>16234520542</v>
      </c>
      <c r="J46" s="10"/>
    </row>
    <row r="47" spans="1:10" ht="21.75" customHeight="1" x14ac:dyDescent="0.2">
      <c r="A47" s="275" t="s">
        <v>149</v>
      </c>
      <c r="B47" s="275"/>
      <c r="D47" s="9">
        <v>0</v>
      </c>
      <c r="F47" s="10"/>
      <c r="H47" s="9">
        <v>11467397257</v>
      </c>
      <c r="J47" s="10"/>
    </row>
    <row r="48" spans="1:10" ht="21.75" customHeight="1" x14ac:dyDescent="0.2">
      <c r="A48" s="275" t="s">
        <v>149</v>
      </c>
      <c r="B48" s="275"/>
      <c r="D48" s="9">
        <v>0</v>
      </c>
      <c r="F48" s="10"/>
      <c r="H48" s="9">
        <v>7435691831</v>
      </c>
      <c r="J48" s="10"/>
    </row>
    <row r="49" spans="1:10" ht="21.75" customHeight="1" x14ac:dyDescent="0.2">
      <c r="A49" s="275" t="s">
        <v>149</v>
      </c>
      <c r="B49" s="275"/>
      <c r="D49" s="9">
        <v>0</v>
      </c>
      <c r="F49" s="10"/>
      <c r="H49" s="9">
        <v>27456310353</v>
      </c>
      <c r="J49" s="10"/>
    </row>
    <row r="50" spans="1:10" ht="21.75" customHeight="1" x14ac:dyDescent="0.2">
      <c r="A50" s="275" t="s">
        <v>149</v>
      </c>
      <c r="B50" s="275"/>
      <c r="D50" s="9">
        <v>0</v>
      </c>
      <c r="F50" s="10"/>
      <c r="H50" s="9">
        <v>39444127560</v>
      </c>
      <c r="J50" s="10"/>
    </row>
    <row r="51" spans="1:10" ht="21.75" customHeight="1" x14ac:dyDescent="0.2">
      <c r="A51" s="275" t="s">
        <v>149</v>
      </c>
      <c r="B51" s="275"/>
      <c r="D51" s="9">
        <v>0</v>
      </c>
      <c r="F51" s="10"/>
      <c r="H51" s="9">
        <v>39907901368</v>
      </c>
      <c r="J51" s="10"/>
    </row>
    <row r="52" spans="1:10" ht="21.75" customHeight="1" x14ac:dyDescent="0.2">
      <c r="A52" s="275" t="s">
        <v>149</v>
      </c>
      <c r="B52" s="275"/>
      <c r="D52" s="9">
        <v>0</v>
      </c>
      <c r="F52" s="10"/>
      <c r="H52" s="9">
        <v>41417832326</v>
      </c>
      <c r="J52" s="10"/>
    </row>
    <row r="53" spans="1:10" ht="21.75" customHeight="1" x14ac:dyDescent="0.2">
      <c r="A53" s="275" t="s">
        <v>130</v>
      </c>
      <c r="B53" s="275"/>
      <c r="D53" s="9">
        <v>0</v>
      </c>
      <c r="F53" s="10"/>
      <c r="H53" s="9">
        <v>838599</v>
      </c>
      <c r="J53" s="10"/>
    </row>
    <row r="54" spans="1:10" ht="21.75" customHeight="1" x14ac:dyDescent="0.2">
      <c r="A54" s="275" t="s">
        <v>149</v>
      </c>
      <c r="B54" s="275"/>
      <c r="D54" s="9">
        <v>0</v>
      </c>
      <c r="F54" s="10"/>
      <c r="H54" s="9">
        <v>42967916692</v>
      </c>
      <c r="J54" s="10"/>
    </row>
    <row r="55" spans="1:10" ht="21.75" customHeight="1" x14ac:dyDescent="0.2">
      <c r="A55" s="275" t="s">
        <v>149</v>
      </c>
      <c r="B55" s="275"/>
      <c r="D55" s="9">
        <v>0</v>
      </c>
      <c r="F55" s="10"/>
      <c r="H55" s="9">
        <v>36158429564</v>
      </c>
      <c r="J55" s="10"/>
    </row>
    <row r="56" spans="1:10" ht="21.75" customHeight="1" x14ac:dyDescent="0.2">
      <c r="A56" s="275" t="s">
        <v>132</v>
      </c>
      <c r="B56" s="275"/>
      <c r="D56" s="9">
        <v>0</v>
      </c>
      <c r="F56" s="10"/>
      <c r="H56" s="9">
        <v>58464555602</v>
      </c>
      <c r="J56" s="10"/>
    </row>
    <row r="57" spans="1:10" ht="21.75" customHeight="1" x14ac:dyDescent="0.2">
      <c r="A57" s="275" t="s">
        <v>148</v>
      </c>
      <c r="B57" s="275"/>
      <c r="D57" s="9">
        <v>0</v>
      </c>
      <c r="F57" s="10"/>
      <c r="H57" s="9">
        <v>3678548707</v>
      </c>
      <c r="J57" s="10"/>
    </row>
    <row r="58" spans="1:10" ht="21.75" customHeight="1" x14ac:dyDescent="0.2">
      <c r="A58" s="275" t="s">
        <v>132</v>
      </c>
      <c r="B58" s="275"/>
      <c r="D58" s="9">
        <v>0</v>
      </c>
      <c r="F58" s="10"/>
      <c r="H58" s="9">
        <v>31876712322</v>
      </c>
      <c r="J58" s="10"/>
    </row>
    <row r="59" spans="1:10" ht="21.75" customHeight="1" x14ac:dyDescent="0.2">
      <c r="A59" s="275" t="s">
        <v>132</v>
      </c>
      <c r="B59" s="275"/>
      <c r="D59" s="9">
        <v>0</v>
      </c>
      <c r="F59" s="10"/>
      <c r="H59" s="9">
        <v>27454109581</v>
      </c>
      <c r="J59" s="10"/>
    </row>
    <row r="60" spans="1:10" ht="21.75" customHeight="1" x14ac:dyDescent="0.2">
      <c r="A60" s="275" t="s">
        <v>149</v>
      </c>
      <c r="B60" s="275"/>
      <c r="D60" s="9">
        <v>0</v>
      </c>
      <c r="F60" s="10"/>
      <c r="H60" s="9">
        <v>20884018848</v>
      </c>
      <c r="J60" s="10"/>
    </row>
    <row r="61" spans="1:10" ht="21.75" customHeight="1" x14ac:dyDescent="0.2">
      <c r="A61" s="275" t="s">
        <v>149</v>
      </c>
      <c r="B61" s="275"/>
      <c r="D61" s="9">
        <v>0</v>
      </c>
      <c r="F61" s="10"/>
      <c r="H61" s="9">
        <v>24840767122</v>
      </c>
      <c r="J61" s="10"/>
    </row>
    <row r="62" spans="1:10" ht="21.75" customHeight="1" x14ac:dyDescent="0.2">
      <c r="A62" s="275" t="s">
        <v>149</v>
      </c>
      <c r="B62" s="275"/>
      <c r="D62" s="9">
        <v>0</v>
      </c>
      <c r="F62" s="10"/>
      <c r="H62" s="9">
        <v>99693888869</v>
      </c>
      <c r="J62" s="10"/>
    </row>
    <row r="63" spans="1:10" ht="21.75" customHeight="1" x14ac:dyDescent="0.2">
      <c r="A63" s="275" t="s">
        <v>149</v>
      </c>
      <c r="B63" s="275"/>
      <c r="D63" s="9">
        <v>0</v>
      </c>
      <c r="F63" s="10"/>
      <c r="H63" s="9">
        <v>34717808217</v>
      </c>
      <c r="J63" s="10"/>
    </row>
    <row r="64" spans="1:10" ht="21.75" customHeight="1" x14ac:dyDescent="0.2">
      <c r="A64" s="275" t="s">
        <v>149</v>
      </c>
      <c r="B64" s="275"/>
      <c r="D64" s="9">
        <v>0</v>
      </c>
      <c r="F64" s="10"/>
      <c r="H64" s="9">
        <v>198770172485</v>
      </c>
      <c r="J64" s="10"/>
    </row>
    <row r="65" spans="1:10" ht="21.75" customHeight="1" x14ac:dyDescent="0.2">
      <c r="A65" s="275" t="s">
        <v>149</v>
      </c>
      <c r="B65" s="275"/>
      <c r="D65" s="9">
        <v>0</v>
      </c>
      <c r="F65" s="10"/>
      <c r="H65" s="9">
        <v>68350684912</v>
      </c>
      <c r="J65" s="10"/>
    </row>
    <row r="66" spans="1:10" ht="21.75" customHeight="1" x14ac:dyDescent="0.2">
      <c r="A66" s="275" t="s">
        <v>149</v>
      </c>
      <c r="B66" s="275"/>
      <c r="D66" s="9">
        <v>0</v>
      </c>
      <c r="F66" s="10"/>
      <c r="H66" s="9">
        <v>177940931496</v>
      </c>
      <c r="J66" s="10"/>
    </row>
    <row r="67" spans="1:10" ht="21.75" customHeight="1" x14ac:dyDescent="0.2">
      <c r="A67" s="275" t="s">
        <v>149</v>
      </c>
      <c r="B67" s="275"/>
      <c r="D67" s="9">
        <v>0</v>
      </c>
      <c r="F67" s="10"/>
      <c r="H67" s="9">
        <v>20426350683</v>
      </c>
      <c r="J67" s="10"/>
    </row>
    <row r="68" spans="1:10" ht="21.75" customHeight="1" x14ac:dyDescent="0.2">
      <c r="A68" s="275" t="s">
        <v>149</v>
      </c>
      <c r="B68" s="275"/>
      <c r="D68" s="9">
        <v>0</v>
      </c>
      <c r="F68" s="10"/>
      <c r="H68" s="9">
        <v>141947704096</v>
      </c>
      <c r="J68" s="10"/>
    </row>
    <row r="69" spans="1:10" ht="21.75" customHeight="1" x14ac:dyDescent="0.2">
      <c r="A69" s="275" t="s">
        <v>132</v>
      </c>
      <c r="B69" s="275"/>
      <c r="D69" s="9">
        <v>9863013696</v>
      </c>
      <c r="F69" s="10"/>
      <c r="H69" s="9">
        <v>183821917779</v>
      </c>
      <c r="J69" s="10"/>
    </row>
    <row r="70" spans="1:10" ht="21.75" customHeight="1" x14ac:dyDescent="0.2">
      <c r="A70" s="275" t="s">
        <v>132</v>
      </c>
      <c r="B70" s="275"/>
      <c r="D70" s="9">
        <v>0</v>
      </c>
      <c r="F70" s="10"/>
      <c r="H70" s="9">
        <v>112190743825</v>
      </c>
      <c r="J70" s="10"/>
    </row>
    <row r="71" spans="1:10" ht="21.75" customHeight="1" x14ac:dyDescent="0.2">
      <c r="A71" s="275" t="s">
        <v>132</v>
      </c>
      <c r="B71" s="275"/>
      <c r="D71" s="9">
        <v>1378767113</v>
      </c>
      <c r="F71" s="10"/>
      <c r="H71" s="9">
        <v>119011643746</v>
      </c>
      <c r="J71" s="10"/>
    </row>
    <row r="72" spans="1:10" ht="21.75" customHeight="1" x14ac:dyDescent="0.2">
      <c r="A72" s="275" t="s">
        <v>132</v>
      </c>
      <c r="B72" s="275"/>
      <c r="D72" s="9">
        <v>0</v>
      </c>
      <c r="F72" s="10"/>
      <c r="H72" s="9">
        <v>105287671231</v>
      </c>
      <c r="J72" s="10"/>
    </row>
    <row r="73" spans="1:10" ht="21.75" customHeight="1" x14ac:dyDescent="0.2">
      <c r="A73" s="275" t="s">
        <v>132</v>
      </c>
      <c r="B73" s="275"/>
      <c r="D73" s="9">
        <v>0</v>
      </c>
      <c r="F73" s="10"/>
      <c r="H73" s="9">
        <v>99394173057</v>
      </c>
      <c r="J73" s="10"/>
    </row>
    <row r="74" spans="1:10" ht="21.75" customHeight="1" x14ac:dyDescent="0.2">
      <c r="A74" s="275" t="s">
        <v>132</v>
      </c>
      <c r="B74" s="275"/>
      <c r="D74" s="9">
        <v>0</v>
      </c>
      <c r="F74" s="10"/>
      <c r="H74" s="9">
        <v>45639041041</v>
      </c>
      <c r="J74" s="10"/>
    </row>
    <row r="75" spans="1:10" ht="21.75" customHeight="1" x14ac:dyDescent="0.2">
      <c r="A75" s="275" t="s">
        <v>132</v>
      </c>
      <c r="B75" s="275"/>
      <c r="D75" s="9">
        <v>0</v>
      </c>
      <c r="F75" s="10"/>
      <c r="H75" s="9">
        <v>85191780820</v>
      </c>
      <c r="J75" s="10"/>
    </row>
    <row r="76" spans="1:10" ht="21.75" customHeight="1" x14ac:dyDescent="0.2">
      <c r="A76" s="275" t="s">
        <v>148</v>
      </c>
      <c r="B76" s="275"/>
      <c r="D76" s="9">
        <v>0</v>
      </c>
      <c r="F76" s="10"/>
      <c r="H76" s="9">
        <v>42661284934</v>
      </c>
      <c r="J76" s="10"/>
    </row>
    <row r="77" spans="1:10" ht="21.75" customHeight="1" x14ac:dyDescent="0.2">
      <c r="A77" s="275" t="s">
        <v>146</v>
      </c>
      <c r="B77" s="275"/>
      <c r="D77" s="9">
        <v>0</v>
      </c>
      <c r="F77" s="10"/>
      <c r="H77" s="9">
        <v>38206069615</v>
      </c>
      <c r="J77" s="10"/>
    </row>
    <row r="78" spans="1:10" ht="21.75" customHeight="1" x14ac:dyDescent="0.2">
      <c r="A78" s="275" t="s">
        <v>132</v>
      </c>
      <c r="B78" s="275"/>
      <c r="D78" s="9">
        <v>0</v>
      </c>
      <c r="F78" s="10"/>
      <c r="H78" s="9">
        <v>192542465716</v>
      </c>
      <c r="J78" s="10"/>
    </row>
    <row r="79" spans="1:10" ht="21.75" customHeight="1" x14ac:dyDescent="0.2">
      <c r="A79" s="275" t="s">
        <v>132</v>
      </c>
      <c r="B79" s="275"/>
      <c r="D79" s="9">
        <v>0</v>
      </c>
      <c r="F79" s="10"/>
      <c r="H79" s="9">
        <v>15404794518</v>
      </c>
      <c r="J79" s="10"/>
    </row>
    <row r="80" spans="1:10" ht="21.75" customHeight="1" x14ac:dyDescent="0.2">
      <c r="A80" s="275" t="s">
        <v>132</v>
      </c>
      <c r="B80" s="275"/>
      <c r="D80" s="9">
        <v>0</v>
      </c>
      <c r="F80" s="10"/>
      <c r="H80" s="9">
        <v>45812835611</v>
      </c>
      <c r="J80" s="10"/>
    </row>
    <row r="81" spans="1:10" ht="21.75" customHeight="1" x14ac:dyDescent="0.2">
      <c r="A81" s="275" t="s">
        <v>146</v>
      </c>
      <c r="B81" s="275"/>
      <c r="D81" s="9">
        <v>0</v>
      </c>
      <c r="F81" s="10"/>
      <c r="H81" s="9">
        <v>60115449328</v>
      </c>
      <c r="J81" s="10"/>
    </row>
    <row r="82" spans="1:10" ht="21.75" customHeight="1" x14ac:dyDescent="0.2">
      <c r="A82" s="275" t="s">
        <v>132</v>
      </c>
      <c r="B82" s="275"/>
      <c r="D82" s="9">
        <v>0</v>
      </c>
      <c r="F82" s="10"/>
      <c r="H82" s="9">
        <v>32917808217</v>
      </c>
      <c r="J82" s="10"/>
    </row>
    <row r="83" spans="1:10" ht="21.75" customHeight="1" x14ac:dyDescent="0.2">
      <c r="A83" s="275" t="s">
        <v>132</v>
      </c>
      <c r="B83" s="275"/>
      <c r="D83" s="9">
        <v>0</v>
      </c>
      <c r="F83" s="10"/>
      <c r="H83" s="9">
        <v>139068493147</v>
      </c>
      <c r="J83" s="10"/>
    </row>
    <row r="84" spans="1:10" ht="21.75" customHeight="1" x14ac:dyDescent="0.2">
      <c r="A84" s="275" t="s">
        <v>132</v>
      </c>
      <c r="B84" s="275"/>
      <c r="D84" s="9">
        <v>0</v>
      </c>
      <c r="F84" s="10"/>
      <c r="H84" s="9">
        <v>72779260257</v>
      </c>
      <c r="J84" s="10"/>
    </row>
    <row r="85" spans="1:10" ht="21.75" customHeight="1" x14ac:dyDescent="0.2">
      <c r="A85" s="275" t="s">
        <v>132</v>
      </c>
      <c r="B85" s="275"/>
      <c r="D85" s="9">
        <v>0</v>
      </c>
      <c r="F85" s="10"/>
      <c r="H85" s="9">
        <v>3184931501</v>
      </c>
      <c r="J85" s="10"/>
    </row>
    <row r="86" spans="1:10" ht="21.75" customHeight="1" x14ac:dyDescent="0.2">
      <c r="A86" s="275" t="s">
        <v>148</v>
      </c>
      <c r="B86" s="275"/>
      <c r="D86" s="9">
        <v>0</v>
      </c>
      <c r="F86" s="10"/>
      <c r="H86" s="9">
        <v>80262842480</v>
      </c>
      <c r="J86" s="10"/>
    </row>
    <row r="87" spans="1:10" ht="21.75" customHeight="1" x14ac:dyDescent="0.2">
      <c r="A87" s="275" t="s">
        <v>133</v>
      </c>
      <c r="B87" s="275"/>
      <c r="D87" s="9">
        <v>3267123370</v>
      </c>
      <c r="F87" s="10"/>
      <c r="H87" s="9">
        <v>113329319698</v>
      </c>
      <c r="J87" s="10"/>
    </row>
    <row r="88" spans="1:10" ht="21.75" customHeight="1" x14ac:dyDescent="0.2">
      <c r="A88" s="275" t="s">
        <v>149</v>
      </c>
      <c r="B88" s="275"/>
      <c r="D88" s="9">
        <v>0</v>
      </c>
      <c r="F88" s="10"/>
      <c r="H88" s="9">
        <v>44606246568</v>
      </c>
      <c r="J88" s="10"/>
    </row>
    <row r="89" spans="1:10" ht="21.75" customHeight="1" x14ac:dyDescent="0.2">
      <c r="A89" s="275" t="s">
        <v>149</v>
      </c>
      <c r="B89" s="275"/>
      <c r="D89" s="9">
        <v>0</v>
      </c>
      <c r="F89" s="10"/>
      <c r="H89" s="9">
        <v>136767123282</v>
      </c>
      <c r="J89" s="10"/>
    </row>
    <row r="90" spans="1:10" ht="21.75" customHeight="1" x14ac:dyDescent="0.2">
      <c r="A90" s="275" t="s">
        <v>132</v>
      </c>
      <c r="B90" s="275"/>
      <c r="D90" s="9">
        <v>30422876712</v>
      </c>
      <c r="F90" s="10"/>
      <c r="H90" s="9">
        <v>161661452050</v>
      </c>
      <c r="J90" s="10"/>
    </row>
    <row r="91" spans="1:10" ht="21.75" customHeight="1" x14ac:dyDescent="0.2">
      <c r="A91" s="275" t="s">
        <v>149</v>
      </c>
      <c r="B91" s="275"/>
      <c r="D91" s="9">
        <v>0</v>
      </c>
      <c r="F91" s="10"/>
      <c r="H91" s="9">
        <v>59849187939</v>
      </c>
      <c r="J91" s="10"/>
    </row>
    <row r="92" spans="1:10" ht="21.75" customHeight="1" x14ac:dyDescent="0.2">
      <c r="A92" s="275" t="s">
        <v>148</v>
      </c>
      <c r="B92" s="275"/>
      <c r="D92" s="9">
        <v>0</v>
      </c>
      <c r="F92" s="10"/>
      <c r="H92" s="9">
        <v>30315951506</v>
      </c>
      <c r="J92" s="10"/>
    </row>
    <row r="93" spans="1:10" ht="21.75" customHeight="1" x14ac:dyDescent="0.2">
      <c r="A93" s="275" t="s">
        <v>148</v>
      </c>
      <c r="B93" s="275"/>
      <c r="D93" s="9">
        <v>0</v>
      </c>
      <c r="F93" s="10"/>
      <c r="H93" s="9">
        <v>29951593448</v>
      </c>
      <c r="J93" s="10"/>
    </row>
    <row r="94" spans="1:10" ht="21.75" customHeight="1" x14ac:dyDescent="0.2">
      <c r="A94" s="275" t="s">
        <v>135</v>
      </c>
      <c r="B94" s="275"/>
      <c r="D94" s="9">
        <v>4109589040</v>
      </c>
      <c r="F94" s="10"/>
      <c r="H94" s="9">
        <v>148767123248</v>
      </c>
      <c r="J94" s="10"/>
    </row>
    <row r="95" spans="1:10" ht="21.75" customHeight="1" x14ac:dyDescent="0.2">
      <c r="A95" s="275" t="s">
        <v>272</v>
      </c>
      <c r="B95" s="275"/>
      <c r="D95" s="9">
        <v>0</v>
      </c>
      <c r="F95" s="10"/>
      <c r="H95" s="9">
        <v>96657534246</v>
      </c>
      <c r="J95" s="10"/>
    </row>
    <row r="96" spans="1:10" ht="21.75" customHeight="1" x14ac:dyDescent="0.2">
      <c r="A96" s="275" t="s">
        <v>272</v>
      </c>
      <c r="B96" s="275"/>
      <c r="D96" s="9">
        <v>0</v>
      </c>
      <c r="F96" s="10"/>
      <c r="H96" s="9">
        <v>6137753425</v>
      </c>
      <c r="J96" s="10"/>
    </row>
    <row r="97" spans="1:10" ht="21.75" customHeight="1" x14ac:dyDescent="0.2">
      <c r="A97" s="275" t="s">
        <v>136</v>
      </c>
      <c r="B97" s="275"/>
      <c r="D97" s="9">
        <v>0</v>
      </c>
      <c r="F97" s="10"/>
      <c r="H97" s="9">
        <v>134221370547</v>
      </c>
      <c r="J97" s="10"/>
    </row>
    <row r="98" spans="1:10" ht="21.75" customHeight="1" x14ac:dyDescent="0.2">
      <c r="A98" s="275" t="s">
        <v>149</v>
      </c>
      <c r="B98" s="275"/>
      <c r="D98" s="9">
        <v>0</v>
      </c>
      <c r="F98" s="10"/>
      <c r="H98" s="9">
        <v>114574188707</v>
      </c>
      <c r="J98" s="10"/>
    </row>
    <row r="99" spans="1:10" ht="21.75" customHeight="1" x14ac:dyDescent="0.2">
      <c r="A99" s="275" t="s">
        <v>136</v>
      </c>
      <c r="B99" s="275"/>
      <c r="D99" s="9">
        <v>2327329312</v>
      </c>
      <c r="F99" s="10"/>
      <c r="H99" s="9">
        <v>60178086496</v>
      </c>
      <c r="J99" s="10"/>
    </row>
    <row r="100" spans="1:10" ht="21.75" customHeight="1" x14ac:dyDescent="0.2">
      <c r="A100" s="275" t="s">
        <v>136</v>
      </c>
      <c r="B100" s="275"/>
      <c r="D100" s="9">
        <v>19369043830</v>
      </c>
      <c r="F100" s="10"/>
      <c r="H100" s="9">
        <v>350579693323</v>
      </c>
      <c r="J100" s="10"/>
    </row>
    <row r="101" spans="1:10" ht="21.75" customHeight="1" x14ac:dyDescent="0.2">
      <c r="A101" s="275" t="s">
        <v>148</v>
      </c>
      <c r="B101" s="275"/>
      <c r="D101" s="9">
        <v>0</v>
      </c>
      <c r="F101" s="10"/>
      <c r="H101" s="9">
        <v>38520628442</v>
      </c>
      <c r="J101" s="10"/>
    </row>
    <row r="102" spans="1:10" ht="21.75" customHeight="1" x14ac:dyDescent="0.2">
      <c r="A102" s="275" t="s">
        <v>137</v>
      </c>
      <c r="B102" s="275"/>
      <c r="D102" s="9">
        <v>9462575340</v>
      </c>
      <c r="F102" s="10"/>
      <c r="H102" s="9">
        <v>169357314993</v>
      </c>
      <c r="J102" s="10"/>
    </row>
    <row r="103" spans="1:10" ht="21.75" customHeight="1" x14ac:dyDescent="0.2">
      <c r="A103" s="275" t="s">
        <v>137</v>
      </c>
      <c r="B103" s="275"/>
      <c r="D103" s="9">
        <v>10790136984</v>
      </c>
      <c r="F103" s="10"/>
      <c r="H103" s="9">
        <v>161852054760</v>
      </c>
      <c r="J103" s="10"/>
    </row>
    <row r="104" spans="1:10" ht="21.75" customHeight="1" x14ac:dyDescent="0.2">
      <c r="A104" s="275" t="s">
        <v>146</v>
      </c>
      <c r="B104" s="275"/>
      <c r="D104" s="9">
        <v>0</v>
      </c>
      <c r="F104" s="10"/>
      <c r="H104" s="9">
        <v>30666076296</v>
      </c>
      <c r="J104" s="10"/>
    </row>
    <row r="105" spans="1:10" ht="21.75" customHeight="1" x14ac:dyDescent="0.2">
      <c r="A105" s="275" t="s">
        <v>137</v>
      </c>
      <c r="B105" s="275"/>
      <c r="D105" s="9">
        <v>17926027374</v>
      </c>
      <c r="F105" s="10"/>
      <c r="H105" s="9">
        <v>196364383424</v>
      </c>
      <c r="J105" s="10"/>
    </row>
    <row r="106" spans="1:10" ht="21.75" customHeight="1" x14ac:dyDescent="0.2">
      <c r="A106" s="275" t="s">
        <v>273</v>
      </c>
      <c r="B106" s="275"/>
      <c r="D106" s="9">
        <v>0</v>
      </c>
      <c r="F106" s="10"/>
      <c r="H106" s="9">
        <v>66293375330</v>
      </c>
      <c r="J106" s="10"/>
    </row>
    <row r="107" spans="1:10" ht="21.75" customHeight="1" x14ac:dyDescent="0.2">
      <c r="A107" s="275" t="s">
        <v>274</v>
      </c>
      <c r="B107" s="275"/>
      <c r="D107" s="9">
        <v>0</v>
      </c>
      <c r="F107" s="10"/>
      <c r="H107" s="9">
        <v>85027269053</v>
      </c>
      <c r="J107" s="10"/>
    </row>
    <row r="108" spans="1:10" ht="21.75" customHeight="1" x14ac:dyDescent="0.2">
      <c r="A108" s="275" t="s">
        <v>146</v>
      </c>
      <c r="B108" s="275"/>
      <c r="D108" s="9">
        <v>0</v>
      </c>
      <c r="F108" s="10"/>
      <c r="H108" s="9">
        <v>29970411930</v>
      </c>
      <c r="J108" s="10"/>
    </row>
    <row r="109" spans="1:10" ht="21.75" customHeight="1" x14ac:dyDescent="0.2">
      <c r="A109" s="275" t="s">
        <v>148</v>
      </c>
      <c r="B109" s="275"/>
      <c r="D109" s="9">
        <v>0</v>
      </c>
      <c r="F109" s="10"/>
      <c r="H109" s="9">
        <v>44971988764</v>
      </c>
      <c r="J109" s="10"/>
    </row>
    <row r="110" spans="1:10" ht="21.75" customHeight="1" x14ac:dyDescent="0.2">
      <c r="A110" s="275" t="s">
        <v>275</v>
      </c>
      <c r="B110" s="275"/>
      <c r="D110" s="9">
        <v>0</v>
      </c>
      <c r="F110" s="10"/>
      <c r="H110" s="9">
        <v>79397260274</v>
      </c>
      <c r="J110" s="10"/>
    </row>
    <row r="111" spans="1:10" ht="21.75" customHeight="1" x14ac:dyDescent="0.2">
      <c r="A111" s="275" t="s">
        <v>276</v>
      </c>
      <c r="B111" s="275"/>
      <c r="D111" s="9">
        <v>0</v>
      </c>
      <c r="F111" s="10"/>
      <c r="H111" s="9">
        <v>38888778082</v>
      </c>
      <c r="J111" s="10"/>
    </row>
    <row r="112" spans="1:10" ht="21.75" customHeight="1" x14ac:dyDescent="0.2">
      <c r="A112" s="275" t="s">
        <v>148</v>
      </c>
      <c r="B112" s="275"/>
      <c r="D112" s="9">
        <v>0</v>
      </c>
      <c r="F112" s="10"/>
      <c r="H112" s="9">
        <v>58414402333</v>
      </c>
      <c r="J112" s="10"/>
    </row>
    <row r="113" spans="1:10" ht="21.75" customHeight="1" x14ac:dyDescent="0.2">
      <c r="A113" s="275" t="s">
        <v>146</v>
      </c>
      <c r="B113" s="275"/>
      <c r="D113" s="9">
        <v>0</v>
      </c>
      <c r="F113" s="10"/>
      <c r="H113" s="9">
        <v>44111782353</v>
      </c>
      <c r="J113" s="10"/>
    </row>
    <row r="114" spans="1:10" ht="21.75" customHeight="1" x14ac:dyDescent="0.2">
      <c r="A114" s="275" t="s">
        <v>148</v>
      </c>
      <c r="B114" s="275"/>
      <c r="D114" s="9">
        <v>0</v>
      </c>
      <c r="F114" s="10"/>
      <c r="H114" s="9">
        <v>18831121447</v>
      </c>
      <c r="J114" s="10"/>
    </row>
    <row r="115" spans="1:10" ht="21.75" customHeight="1" x14ac:dyDescent="0.2">
      <c r="A115" s="275" t="s">
        <v>146</v>
      </c>
      <c r="B115" s="275"/>
      <c r="D115" s="9">
        <v>0</v>
      </c>
      <c r="F115" s="10"/>
      <c r="H115" s="9">
        <v>12816110314</v>
      </c>
      <c r="J115" s="10"/>
    </row>
    <row r="116" spans="1:10" ht="21.75" customHeight="1" x14ac:dyDescent="0.2">
      <c r="A116" s="275" t="s">
        <v>148</v>
      </c>
      <c r="B116" s="275"/>
      <c r="D116" s="9">
        <v>0</v>
      </c>
      <c r="F116" s="10"/>
      <c r="H116" s="9">
        <v>12348497337</v>
      </c>
      <c r="J116" s="10"/>
    </row>
    <row r="117" spans="1:10" ht="21.75" customHeight="1" x14ac:dyDescent="0.2">
      <c r="A117" s="275" t="s">
        <v>148</v>
      </c>
      <c r="B117" s="275"/>
      <c r="D117" s="9">
        <v>0</v>
      </c>
      <c r="F117" s="10"/>
      <c r="H117" s="9">
        <v>17162466361</v>
      </c>
      <c r="J117" s="10"/>
    </row>
    <row r="118" spans="1:10" ht="21.75" customHeight="1" x14ac:dyDescent="0.2">
      <c r="A118" s="275" t="s">
        <v>146</v>
      </c>
      <c r="B118" s="275"/>
      <c r="D118" s="9">
        <v>0</v>
      </c>
      <c r="F118" s="10"/>
      <c r="H118" s="9">
        <v>12545755225</v>
      </c>
      <c r="J118" s="10"/>
    </row>
    <row r="119" spans="1:10" ht="21.75" customHeight="1" x14ac:dyDescent="0.2">
      <c r="A119" s="275" t="s">
        <v>146</v>
      </c>
      <c r="B119" s="275"/>
      <c r="D119" s="9">
        <v>0</v>
      </c>
      <c r="F119" s="10"/>
      <c r="H119" s="9">
        <v>30588633471</v>
      </c>
      <c r="J119" s="10"/>
    </row>
    <row r="120" spans="1:10" ht="21.75" customHeight="1" x14ac:dyDescent="0.2">
      <c r="A120" s="275" t="s">
        <v>148</v>
      </c>
      <c r="B120" s="275"/>
      <c r="D120" s="9">
        <v>0</v>
      </c>
      <c r="F120" s="10"/>
      <c r="H120" s="9">
        <v>39604981676</v>
      </c>
      <c r="J120" s="10"/>
    </row>
    <row r="121" spans="1:10" ht="21.75" customHeight="1" x14ac:dyDescent="0.2">
      <c r="A121" s="275" t="s">
        <v>139</v>
      </c>
      <c r="B121" s="275"/>
      <c r="D121" s="9">
        <v>7397260260</v>
      </c>
      <c r="F121" s="10"/>
      <c r="H121" s="9">
        <v>101506849258</v>
      </c>
      <c r="J121" s="10"/>
    </row>
    <row r="122" spans="1:10" ht="21.75" customHeight="1" x14ac:dyDescent="0.2">
      <c r="A122" s="275" t="s">
        <v>141</v>
      </c>
      <c r="B122" s="275"/>
      <c r="D122" s="9">
        <v>9863013696</v>
      </c>
      <c r="F122" s="10"/>
      <c r="H122" s="9">
        <v>129863013664</v>
      </c>
      <c r="J122" s="10"/>
    </row>
    <row r="123" spans="1:10" ht="21.75" customHeight="1" x14ac:dyDescent="0.2">
      <c r="A123" s="275" t="s">
        <v>142</v>
      </c>
      <c r="B123" s="275"/>
      <c r="D123" s="9">
        <v>9863013696</v>
      </c>
      <c r="F123" s="10"/>
      <c r="H123" s="9">
        <v>129863013664</v>
      </c>
      <c r="J123" s="10"/>
    </row>
    <row r="124" spans="1:10" ht="21.75" customHeight="1" x14ac:dyDescent="0.2">
      <c r="A124" s="275" t="s">
        <v>143</v>
      </c>
      <c r="B124" s="275"/>
      <c r="D124" s="9">
        <v>27732328740</v>
      </c>
      <c r="F124" s="10"/>
      <c r="H124" s="9">
        <v>164442903958</v>
      </c>
      <c r="J124" s="10"/>
    </row>
    <row r="125" spans="1:10" ht="21.75" customHeight="1" x14ac:dyDescent="0.2">
      <c r="A125" s="275" t="s">
        <v>277</v>
      </c>
      <c r="B125" s="275"/>
      <c r="D125" s="9">
        <v>0</v>
      </c>
      <c r="F125" s="10"/>
      <c r="H125" s="9">
        <v>73972602720</v>
      </c>
      <c r="J125" s="10"/>
    </row>
    <row r="126" spans="1:10" ht="21.75" customHeight="1" x14ac:dyDescent="0.2">
      <c r="A126" s="275" t="s">
        <v>145</v>
      </c>
      <c r="B126" s="275"/>
      <c r="D126" s="9">
        <v>12944794512</v>
      </c>
      <c r="F126" s="10"/>
      <c r="H126" s="9">
        <v>155337534144</v>
      </c>
      <c r="J126" s="10"/>
    </row>
    <row r="127" spans="1:10" ht="21.75" customHeight="1" x14ac:dyDescent="0.2">
      <c r="A127" s="275" t="s">
        <v>278</v>
      </c>
      <c r="B127" s="275"/>
      <c r="D127" s="9">
        <v>0</v>
      </c>
      <c r="F127" s="10"/>
      <c r="H127" s="9">
        <v>73972602720</v>
      </c>
      <c r="J127" s="10"/>
    </row>
    <row r="128" spans="1:10" ht="21.75" customHeight="1" x14ac:dyDescent="0.2">
      <c r="A128" s="275" t="s">
        <v>148</v>
      </c>
      <c r="B128" s="275"/>
      <c r="D128" s="9">
        <v>0</v>
      </c>
      <c r="F128" s="10"/>
      <c r="H128" s="9">
        <v>52273974149</v>
      </c>
      <c r="J128" s="10"/>
    </row>
    <row r="129" spans="1:10" ht="21.75" customHeight="1" x14ac:dyDescent="0.2">
      <c r="A129" s="275" t="s">
        <v>146</v>
      </c>
      <c r="B129" s="275"/>
      <c r="D129" s="9">
        <v>0</v>
      </c>
      <c r="F129" s="10"/>
      <c r="H129" s="9">
        <v>114770090041</v>
      </c>
      <c r="J129" s="10"/>
    </row>
    <row r="130" spans="1:10" ht="21.75" customHeight="1" x14ac:dyDescent="0.2">
      <c r="A130" s="275" t="s">
        <v>146</v>
      </c>
      <c r="B130" s="275"/>
      <c r="D130" s="9">
        <v>0</v>
      </c>
      <c r="F130" s="10"/>
      <c r="H130" s="9">
        <v>39276551720</v>
      </c>
      <c r="J130" s="10"/>
    </row>
    <row r="131" spans="1:10" ht="21.75" customHeight="1" x14ac:dyDescent="0.2">
      <c r="A131" s="275" t="s">
        <v>148</v>
      </c>
      <c r="B131" s="275"/>
      <c r="D131" s="9">
        <v>0</v>
      </c>
      <c r="F131" s="10"/>
      <c r="H131" s="9">
        <v>18132849510</v>
      </c>
      <c r="J131" s="10"/>
    </row>
    <row r="132" spans="1:10" ht="21.75" customHeight="1" x14ac:dyDescent="0.2">
      <c r="A132" s="275" t="s">
        <v>148</v>
      </c>
      <c r="B132" s="275"/>
      <c r="D132" s="9">
        <v>0</v>
      </c>
      <c r="F132" s="10"/>
      <c r="H132" s="9">
        <v>9481636337</v>
      </c>
      <c r="J132" s="10"/>
    </row>
    <row r="133" spans="1:10" ht="21.75" customHeight="1" x14ac:dyDescent="0.2">
      <c r="A133" s="275" t="s">
        <v>148</v>
      </c>
      <c r="B133" s="275"/>
      <c r="D133" s="9">
        <v>0</v>
      </c>
      <c r="F133" s="10"/>
      <c r="H133" s="9">
        <v>20956470099</v>
      </c>
      <c r="J133" s="10"/>
    </row>
    <row r="134" spans="1:10" ht="21.75" customHeight="1" x14ac:dyDescent="0.2">
      <c r="A134" s="275" t="s">
        <v>148</v>
      </c>
      <c r="B134" s="275"/>
      <c r="D134" s="9">
        <v>0</v>
      </c>
      <c r="F134" s="10"/>
      <c r="H134" s="9">
        <v>11769485574</v>
      </c>
      <c r="J134" s="10"/>
    </row>
    <row r="135" spans="1:10" ht="21.75" customHeight="1" x14ac:dyDescent="0.2">
      <c r="A135" s="275" t="s">
        <v>146</v>
      </c>
      <c r="B135" s="275"/>
      <c r="D135" s="9">
        <v>0</v>
      </c>
      <c r="F135" s="10"/>
      <c r="H135" s="9">
        <v>37737657455</v>
      </c>
      <c r="J135" s="10"/>
    </row>
    <row r="136" spans="1:10" ht="21.75" customHeight="1" x14ac:dyDescent="0.2">
      <c r="A136" s="275" t="s">
        <v>146</v>
      </c>
      <c r="B136" s="275"/>
      <c r="D136" s="9">
        <v>0</v>
      </c>
      <c r="F136" s="10"/>
      <c r="H136" s="9">
        <v>9390343170</v>
      </c>
      <c r="J136" s="10"/>
    </row>
    <row r="137" spans="1:10" ht="21.75" customHeight="1" x14ac:dyDescent="0.2">
      <c r="A137" s="275" t="s">
        <v>148</v>
      </c>
      <c r="B137" s="275"/>
      <c r="D137" s="9">
        <v>0</v>
      </c>
      <c r="F137" s="10"/>
      <c r="H137" s="9">
        <v>27296265222</v>
      </c>
      <c r="J137" s="10"/>
    </row>
    <row r="138" spans="1:10" ht="21.75" customHeight="1" x14ac:dyDescent="0.2">
      <c r="A138" s="275" t="s">
        <v>146</v>
      </c>
      <c r="B138" s="275"/>
      <c r="D138" s="9">
        <v>0</v>
      </c>
      <c r="F138" s="10"/>
      <c r="H138" s="9">
        <v>31364385094</v>
      </c>
      <c r="J138" s="10"/>
    </row>
    <row r="139" spans="1:10" ht="21.75" customHeight="1" x14ac:dyDescent="0.2">
      <c r="A139" s="275" t="s">
        <v>148</v>
      </c>
      <c r="B139" s="275"/>
      <c r="D139" s="9">
        <v>0</v>
      </c>
      <c r="F139" s="10"/>
      <c r="H139" s="9">
        <v>3226419385</v>
      </c>
      <c r="J139" s="10"/>
    </row>
    <row r="140" spans="1:10" ht="21.75" customHeight="1" x14ac:dyDescent="0.2">
      <c r="A140" s="275" t="s">
        <v>146</v>
      </c>
      <c r="B140" s="275"/>
      <c r="D140" s="9">
        <v>26429109234</v>
      </c>
      <c r="F140" s="10"/>
      <c r="H140" s="9">
        <v>281890872348</v>
      </c>
      <c r="J140" s="10"/>
    </row>
    <row r="141" spans="1:10" ht="21.75" customHeight="1" x14ac:dyDescent="0.2">
      <c r="A141" s="275" t="s">
        <v>148</v>
      </c>
      <c r="B141" s="275"/>
      <c r="D141" s="9">
        <v>0</v>
      </c>
      <c r="F141" s="10"/>
      <c r="H141" s="9">
        <v>90456164986</v>
      </c>
      <c r="J141" s="10"/>
    </row>
    <row r="142" spans="1:10" ht="21.75" customHeight="1" x14ac:dyDescent="0.2">
      <c r="A142" s="275" t="s">
        <v>148</v>
      </c>
      <c r="B142" s="275"/>
      <c r="D142" s="9">
        <v>326813361</v>
      </c>
      <c r="F142" s="10"/>
      <c r="H142" s="9">
        <v>33513746460</v>
      </c>
      <c r="J142" s="10"/>
    </row>
    <row r="143" spans="1:10" ht="21.75" customHeight="1" x14ac:dyDescent="0.2">
      <c r="A143" s="275" t="s">
        <v>132</v>
      </c>
      <c r="B143" s="275"/>
      <c r="D143" s="9">
        <v>0</v>
      </c>
      <c r="F143" s="10"/>
      <c r="H143" s="9">
        <v>33287671231</v>
      </c>
      <c r="J143" s="10"/>
    </row>
    <row r="144" spans="1:10" ht="21.75" customHeight="1" x14ac:dyDescent="0.2">
      <c r="A144" s="275" t="s">
        <v>271</v>
      </c>
      <c r="B144" s="275"/>
      <c r="D144" s="9">
        <v>0</v>
      </c>
      <c r="F144" s="10"/>
      <c r="H144" s="9">
        <v>13980821897</v>
      </c>
      <c r="J144" s="10"/>
    </row>
    <row r="145" spans="1:10" ht="21.75" customHeight="1" x14ac:dyDescent="0.2">
      <c r="A145" s="275" t="s">
        <v>148</v>
      </c>
      <c r="B145" s="275"/>
      <c r="D145" s="9">
        <v>0</v>
      </c>
      <c r="F145" s="10"/>
      <c r="H145" s="9">
        <v>8971294517</v>
      </c>
      <c r="J145" s="10"/>
    </row>
    <row r="146" spans="1:10" ht="21.75" customHeight="1" x14ac:dyDescent="0.2">
      <c r="A146" s="275" t="s">
        <v>148</v>
      </c>
      <c r="B146" s="275"/>
      <c r="D146" s="9">
        <v>0</v>
      </c>
      <c r="F146" s="10"/>
      <c r="H146" s="9">
        <v>21043828476</v>
      </c>
      <c r="J146" s="10"/>
    </row>
    <row r="147" spans="1:10" ht="21.75" customHeight="1" x14ac:dyDescent="0.2">
      <c r="A147" s="275" t="s">
        <v>132</v>
      </c>
      <c r="B147" s="275"/>
      <c r="D147" s="9">
        <v>10096438356</v>
      </c>
      <c r="F147" s="10"/>
      <c r="H147" s="9">
        <v>121906027351</v>
      </c>
      <c r="J147" s="10"/>
    </row>
    <row r="148" spans="1:10" ht="21.75" customHeight="1" x14ac:dyDescent="0.2">
      <c r="A148" s="275" t="s">
        <v>132</v>
      </c>
      <c r="B148" s="275"/>
      <c r="D148" s="9">
        <v>702295899</v>
      </c>
      <c r="F148" s="10"/>
      <c r="H148" s="9">
        <v>5013419174</v>
      </c>
      <c r="J148" s="10"/>
    </row>
    <row r="149" spans="1:10" ht="21.75" customHeight="1" x14ac:dyDescent="0.2">
      <c r="A149" s="275" t="s">
        <v>132</v>
      </c>
      <c r="B149" s="275"/>
      <c r="D149" s="9">
        <v>0</v>
      </c>
      <c r="F149" s="10"/>
      <c r="H149" s="9">
        <v>150136495863</v>
      </c>
      <c r="J149" s="10"/>
    </row>
    <row r="150" spans="1:10" ht="21.75" customHeight="1" x14ac:dyDescent="0.2">
      <c r="A150" s="275" t="s">
        <v>132</v>
      </c>
      <c r="B150" s="275"/>
      <c r="D150" s="9">
        <v>12136684943</v>
      </c>
      <c r="F150" s="10"/>
      <c r="H150" s="9">
        <v>89451862971</v>
      </c>
      <c r="J150" s="10"/>
    </row>
    <row r="151" spans="1:10" ht="21.75" customHeight="1" x14ac:dyDescent="0.2">
      <c r="A151" s="275" t="s">
        <v>132</v>
      </c>
      <c r="B151" s="275"/>
      <c r="D151" s="9">
        <v>0</v>
      </c>
      <c r="F151" s="10"/>
      <c r="H151" s="9">
        <v>63418423554</v>
      </c>
      <c r="J151" s="10"/>
    </row>
    <row r="152" spans="1:10" ht="21.75" customHeight="1" x14ac:dyDescent="0.2">
      <c r="A152" s="275" t="s">
        <v>132</v>
      </c>
      <c r="B152" s="275"/>
      <c r="D152" s="9">
        <v>0</v>
      </c>
      <c r="F152" s="10"/>
      <c r="H152" s="9">
        <v>53710739173</v>
      </c>
      <c r="J152" s="10"/>
    </row>
    <row r="153" spans="1:10" ht="21.75" customHeight="1" x14ac:dyDescent="0.2">
      <c r="A153" s="275" t="s">
        <v>146</v>
      </c>
      <c r="B153" s="275"/>
      <c r="D153" s="9">
        <v>0</v>
      </c>
      <c r="F153" s="10"/>
      <c r="H153" s="9">
        <v>16168494952</v>
      </c>
      <c r="J153" s="10"/>
    </row>
    <row r="154" spans="1:10" ht="21.75" customHeight="1" x14ac:dyDescent="0.2">
      <c r="A154" s="275" t="s">
        <v>148</v>
      </c>
      <c r="B154" s="275"/>
      <c r="D154" s="9">
        <v>0</v>
      </c>
      <c r="F154" s="10"/>
      <c r="H154" s="9">
        <v>13996752707</v>
      </c>
      <c r="J154" s="10"/>
    </row>
    <row r="155" spans="1:10" ht="21.75" customHeight="1" x14ac:dyDescent="0.2">
      <c r="A155" s="275" t="s">
        <v>132</v>
      </c>
      <c r="B155" s="275"/>
      <c r="D155" s="9">
        <v>0</v>
      </c>
      <c r="F155" s="10"/>
      <c r="H155" s="9">
        <v>29636383552</v>
      </c>
      <c r="J155" s="10"/>
    </row>
    <row r="156" spans="1:10" ht="21.75" customHeight="1" x14ac:dyDescent="0.2">
      <c r="A156" s="275" t="s">
        <v>279</v>
      </c>
      <c r="B156" s="275"/>
      <c r="D156" s="9">
        <v>0</v>
      </c>
      <c r="F156" s="10"/>
      <c r="H156" s="9">
        <v>13292852436</v>
      </c>
      <c r="J156" s="10"/>
    </row>
    <row r="157" spans="1:10" ht="21.75" customHeight="1" x14ac:dyDescent="0.2">
      <c r="A157" s="275" t="s">
        <v>132</v>
      </c>
      <c r="B157" s="275"/>
      <c r="D157" s="9">
        <v>0</v>
      </c>
      <c r="F157" s="10"/>
      <c r="H157" s="9">
        <v>40862958896</v>
      </c>
      <c r="J157" s="10"/>
    </row>
    <row r="158" spans="1:10" ht="21.75" customHeight="1" x14ac:dyDescent="0.2">
      <c r="A158" s="275" t="s">
        <v>149</v>
      </c>
      <c r="B158" s="275"/>
      <c r="D158" s="9">
        <v>0</v>
      </c>
      <c r="F158" s="10"/>
      <c r="H158" s="9">
        <v>88056306068</v>
      </c>
      <c r="J158" s="10"/>
    </row>
    <row r="159" spans="1:10" ht="21.75" customHeight="1" x14ac:dyDescent="0.2">
      <c r="A159" s="275" t="s">
        <v>149</v>
      </c>
      <c r="B159" s="275"/>
      <c r="D159" s="9">
        <v>0</v>
      </c>
      <c r="F159" s="10"/>
      <c r="H159" s="9">
        <v>122540745191</v>
      </c>
      <c r="J159" s="10"/>
    </row>
    <row r="160" spans="1:10" ht="21.75" customHeight="1" x14ac:dyDescent="0.2">
      <c r="A160" s="275" t="s">
        <v>149</v>
      </c>
      <c r="B160" s="275"/>
      <c r="D160" s="9">
        <v>0</v>
      </c>
      <c r="F160" s="10"/>
      <c r="H160" s="9">
        <v>72898158902</v>
      </c>
      <c r="J160" s="10"/>
    </row>
    <row r="161" spans="1:10" ht="21.75" customHeight="1" x14ac:dyDescent="0.2">
      <c r="A161" s="275" t="s">
        <v>149</v>
      </c>
      <c r="B161" s="275"/>
      <c r="D161" s="9">
        <v>0</v>
      </c>
      <c r="F161" s="10"/>
      <c r="H161" s="9">
        <v>92325075968</v>
      </c>
      <c r="J161" s="10"/>
    </row>
    <row r="162" spans="1:10" ht="21.75" customHeight="1" x14ac:dyDescent="0.2">
      <c r="A162" s="275" t="s">
        <v>149</v>
      </c>
      <c r="B162" s="275"/>
      <c r="D162" s="9">
        <v>0</v>
      </c>
      <c r="F162" s="10"/>
      <c r="H162" s="9">
        <v>150438356162</v>
      </c>
      <c r="J162" s="10"/>
    </row>
    <row r="163" spans="1:10" ht="21.75" customHeight="1" x14ac:dyDescent="0.2">
      <c r="A163" s="275" t="s">
        <v>149</v>
      </c>
      <c r="B163" s="275"/>
      <c r="D163" s="9">
        <v>0</v>
      </c>
      <c r="F163" s="10"/>
      <c r="H163" s="9">
        <v>6017534243</v>
      </c>
      <c r="J163" s="10"/>
    </row>
    <row r="164" spans="1:10" ht="21.75" customHeight="1" x14ac:dyDescent="0.2">
      <c r="A164" s="275" t="s">
        <v>149</v>
      </c>
      <c r="B164" s="275"/>
      <c r="D164" s="9">
        <v>0</v>
      </c>
      <c r="F164" s="10"/>
      <c r="H164" s="9">
        <v>149194005475</v>
      </c>
      <c r="J164" s="10"/>
    </row>
    <row r="165" spans="1:10" ht="21.75" customHeight="1" x14ac:dyDescent="0.2">
      <c r="A165" s="275" t="s">
        <v>132</v>
      </c>
      <c r="B165" s="275"/>
      <c r="D165" s="9">
        <v>0</v>
      </c>
      <c r="F165" s="10"/>
      <c r="H165" s="9">
        <v>95233972596</v>
      </c>
      <c r="J165" s="10"/>
    </row>
    <row r="166" spans="1:10" ht="21.75" customHeight="1" x14ac:dyDescent="0.2">
      <c r="A166" s="275" t="s">
        <v>149</v>
      </c>
      <c r="B166" s="275"/>
      <c r="D166" s="9">
        <v>6214668490</v>
      </c>
      <c r="F166" s="10"/>
      <c r="H166" s="9">
        <v>82425378396</v>
      </c>
      <c r="J166" s="10"/>
    </row>
    <row r="167" spans="1:10" ht="21.75" customHeight="1" x14ac:dyDescent="0.2">
      <c r="A167" s="275" t="s">
        <v>150</v>
      </c>
      <c r="B167" s="275"/>
      <c r="D167" s="9">
        <v>0</v>
      </c>
      <c r="F167" s="10"/>
      <c r="H167" s="9">
        <v>78299852047</v>
      </c>
      <c r="J167" s="10"/>
    </row>
    <row r="168" spans="1:10" ht="21.75" customHeight="1" x14ac:dyDescent="0.2">
      <c r="A168" s="275" t="s">
        <v>149</v>
      </c>
      <c r="B168" s="275"/>
      <c r="D168" s="9">
        <v>0</v>
      </c>
      <c r="F168" s="10"/>
      <c r="H168" s="9">
        <v>67211648217</v>
      </c>
      <c r="J168" s="10"/>
    </row>
    <row r="169" spans="1:10" ht="21.75" customHeight="1" x14ac:dyDescent="0.2">
      <c r="A169" s="275" t="s">
        <v>132</v>
      </c>
      <c r="B169" s="275"/>
      <c r="D169" s="9">
        <v>0</v>
      </c>
      <c r="F169" s="10"/>
      <c r="H169" s="9">
        <v>62360547931</v>
      </c>
      <c r="J169" s="10"/>
    </row>
    <row r="170" spans="1:10" ht="21.75" customHeight="1" x14ac:dyDescent="0.2">
      <c r="A170" s="275" t="s">
        <v>149</v>
      </c>
      <c r="B170" s="275"/>
      <c r="D170" s="9">
        <v>0</v>
      </c>
      <c r="F170" s="10"/>
      <c r="H170" s="9">
        <v>10142547781</v>
      </c>
      <c r="J170" s="10"/>
    </row>
    <row r="171" spans="1:10" ht="21.75" customHeight="1" x14ac:dyDescent="0.2">
      <c r="A171" s="275" t="s">
        <v>149</v>
      </c>
      <c r="B171" s="275"/>
      <c r="D171" s="9">
        <v>0</v>
      </c>
      <c r="F171" s="10"/>
      <c r="H171" s="9">
        <v>3096134137</v>
      </c>
      <c r="J171" s="10"/>
    </row>
    <row r="172" spans="1:10" ht="21.75" customHeight="1" x14ac:dyDescent="0.2">
      <c r="A172" s="275" t="s">
        <v>149</v>
      </c>
      <c r="B172" s="275"/>
      <c r="D172" s="9">
        <v>0</v>
      </c>
      <c r="F172" s="10"/>
      <c r="H172" s="9">
        <v>30111410957</v>
      </c>
      <c r="J172" s="10"/>
    </row>
    <row r="173" spans="1:10" ht="21.75" customHeight="1" x14ac:dyDescent="0.2">
      <c r="A173" s="275" t="s">
        <v>132</v>
      </c>
      <c r="B173" s="275"/>
      <c r="D173" s="9">
        <v>153041055</v>
      </c>
      <c r="F173" s="10"/>
      <c r="H173" s="9">
        <v>11959068435</v>
      </c>
      <c r="J173" s="10"/>
    </row>
    <row r="174" spans="1:10" ht="21.75" customHeight="1" x14ac:dyDescent="0.2">
      <c r="A174" s="275" t="s">
        <v>132</v>
      </c>
      <c r="B174" s="275"/>
      <c r="D174" s="9">
        <v>0</v>
      </c>
      <c r="F174" s="10"/>
      <c r="H174" s="9">
        <v>39945205476</v>
      </c>
      <c r="J174" s="10"/>
    </row>
    <row r="175" spans="1:10" ht="21.75" customHeight="1" x14ac:dyDescent="0.2">
      <c r="A175" s="275" t="s">
        <v>149</v>
      </c>
      <c r="B175" s="275"/>
      <c r="D175" s="9">
        <v>0</v>
      </c>
      <c r="F175" s="10"/>
      <c r="H175" s="9">
        <v>117497472000</v>
      </c>
      <c r="J175" s="10"/>
    </row>
    <row r="176" spans="1:10" ht="21.75" customHeight="1" x14ac:dyDescent="0.2">
      <c r="A176" s="275" t="s">
        <v>149</v>
      </c>
      <c r="B176" s="275"/>
      <c r="D176" s="9">
        <v>0</v>
      </c>
      <c r="F176" s="10"/>
      <c r="H176" s="9">
        <v>10587147154</v>
      </c>
      <c r="J176" s="10"/>
    </row>
    <row r="177" spans="1:10" ht="21.75" customHeight="1" x14ac:dyDescent="0.2">
      <c r="A177" s="275" t="s">
        <v>149</v>
      </c>
      <c r="B177" s="275"/>
      <c r="D177" s="9">
        <v>2343205494</v>
      </c>
      <c r="F177" s="10"/>
      <c r="H177" s="9">
        <v>8704849314</v>
      </c>
      <c r="J177" s="10"/>
    </row>
    <row r="178" spans="1:10" ht="21.75" customHeight="1" x14ac:dyDescent="0.2">
      <c r="A178" s="275" t="s">
        <v>149</v>
      </c>
      <c r="B178" s="275"/>
      <c r="D178" s="9">
        <v>16125745220</v>
      </c>
      <c r="F178" s="10"/>
      <c r="H178" s="9">
        <v>56356690408</v>
      </c>
      <c r="J178" s="10"/>
    </row>
    <row r="179" spans="1:10" ht="21.75" customHeight="1" x14ac:dyDescent="0.2">
      <c r="A179" s="275" t="s">
        <v>149</v>
      </c>
      <c r="B179" s="275"/>
      <c r="D179" s="9">
        <v>26169117513</v>
      </c>
      <c r="F179" s="10"/>
      <c r="H179" s="9">
        <v>74131276401</v>
      </c>
      <c r="J179" s="10"/>
    </row>
    <row r="180" spans="1:10" ht="21.75" customHeight="1" x14ac:dyDescent="0.2">
      <c r="A180" s="275" t="s">
        <v>149</v>
      </c>
      <c r="B180" s="275"/>
      <c r="D180" s="9">
        <v>14023046816</v>
      </c>
      <c r="F180" s="10"/>
      <c r="H180" s="9">
        <v>36649875284</v>
      </c>
      <c r="J180" s="10"/>
    </row>
    <row r="181" spans="1:10" ht="21.75" customHeight="1" x14ac:dyDescent="0.2">
      <c r="A181" s="275" t="s">
        <v>149</v>
      </c>
      <c r="B181" s="275"/>
      <c r="D181" s="9">
        <v>13446575344</v>
      </c>
      <c r="F181" s="10"/>
      <c r="H181" s="9">
        <v>32350684928</v>
      </c>
      <c r="J181" s="10"/>
    </row>
    <row r="182" spans="1:10" ht="21.75" customHeight="1" x14ac:dyDescent="0.2">
      <c r="A182" s="275" t="s">
        <v>149</v>
      </c>
      <c r="B182" s="275"/>
      <c r="D182" s="9">
        <v>13446575344</v>
      </c>
      <c r="F182" s="10"/>
      <c r="H182" s="9">
        <v>32350684928</v>
      </c>
      <c r="J182" s="10"/>
    </row>
    <row r="183" spans="1:10" ht="21.75" customHeight="1" x14ac:dyDescent="0.2">
      <c r="A183" s="275" t="s">
        <v>149</v>
      </c>
      <c r="B183" s="275"/>
      <c r="D183" s="9">
        <v>13446575344</v>
      </c>
      <c r="F183" s="10"/>
      <c r="H183" s="9">
        <v>32350684928</v>
      </c>
      <c r="J183" s="10"/>
    </row>
    <row r="184" spans="1:10" ht="21.75" customHeight="1" x14ac:dyDescent="0.2">
      <c r="A184" s="275" t="s">
        <v>149</v>
      </c>
      <c r="B184" s="275"/>
      <c r="D184" s="9">
        <v>13446575344</v>
      </c>
      <c r="F184" s="10"/>
      <c r="H184" s="9">
        <v>32350684928</v>
      </c>
      <c r="J184" s="10"/>
    </row>
    <row r="185" spans="1:10" ht="21.75" customHeight="1" x14ac:dyDescent="0.2">
      <c r="A185" s="275" t="s">
        <v>149</v>
      </c>
      <c r="B185" s="275"/>
      <c r="D185" s="9">
        <v>13446575344</v>
      </c>
      <c r="F185" s="10"/>
      <c r="H185" s="9">
        <v>32350684928</v>
      </c>
      <c r="J185" s="10"/>
    </row>
    <row r="186" spans="1:10" ht="21.75" customHeight="1" x14ac:dyDescent="0.2">
      <c r="A186" s="275" t="s">
        <v>149</v>
      </c>
      <c r="B186" s="275"/>
      <c r="D186" s="9">
        <v>13446575344</v>
      </c>
      <c r="F186" s="10"/>
      <c r="H186" s="9">
        <v>32350684928</v>
      </c>
      <c r="J186" s="10"/>
    </row>
    <row r="187" spans="1:10" ht="21.75" customHeight="1" x14ac:dyDescent="0.2">
      <c r="A187" s="275" t="s">
        <v>149</v>
      </c>
      <c r="B187" s="275"/>
      <c r="D187" s="9">
        <v>13446575344</v>
      </c>
      <c r="F187" s="10"/>
      <c r="H187" s="9">
        <v>32350684928</v>
      </c>
      <c r="J187" s="10"/>
    </row>
    <row r="188" spans="1:10" ht="21.75" customHeight="1" x14ac:dyDescent="0.2">
      <c r="A188" s="275" t="s">
        <v>149</v>
      </c>
      <c r="B188" s="275"/>
      <c r="D188" s="9">
        <v>13446575344</v>
      </c>
      <c r="F188" s="10"/>
      <c r="H188" s="9">
        <v>32350684928</v>
      </c>
      <c r="J188" s="10"/>
    </row>
    <row r="189" spans="1:10" ht="21.75" customHeight="1" x14ac:dyDescent="0.2">
      <c r="A189" s="275" t="s">
        <v>149</v>
      </c>
      <c r="B189" s="275"/>
      <c r="D189" s="9">
        <v>6174902959</v>
      </c>
      <c r="F189" s="10"/>
      <c r="H189" s="9">
        <v>15275757204</v>
      </c>
      <c r="J189" s="10"/>
    </row>
    <row r="190" spans="1:10" ht="21.75" customHeight="1" x14ac:dyDescent="0.2">
      <c r="A190" s="275" t="s">
        <v>149</v>
      </c>
      <c r="B190" s="275"/>
      <c r="D190" s="9">
        <v>10257230150</v>
      </c>
      <c r="F190" s="10"/>
      <c r="H190" s="9">
        <v>24539449310</v>
      </c>
      <c r="J190" s="10"/>
    </row>
    <row r="191" spans="1:10" ht="21.75" customHeight="1" x14ac:dyDescent="0.2">
      <c r="A191" s="275" t="s">
        <v>149</v>
      </c>
      <c r="B191" s="275"/>
      <c r="D191" s="9">
        <v>14905479448</v>
      </c>
      <c r="F191" s="10"/>
      <c r="H191" s="9">
        <v>28056164376</v>
      </c>
      <c r="J191" s="10"/>
    </row>
    <row r="192" spans="1:10" ht="21.75" customHeight="1" x14ac:dyDescent="0.2">
      <c r="A192" s="275" t="s">
        <v>149</v>
      </c>
      <c r="B192" s="275"/>
      <c r="D192" s="9">
        <v>19323066022</v>
      </c>
      <c r="F192" s="10"/>
      <c r="H192" s="9">
        <v>32473750950</v>
      </c>
      <c r="J192" s="10"/>
    </row>
    <row r="193" spans="1:10" ht="21.75" customHeight="1" x14ac:dyDescent="0.2">
      <c r="A193" s="275" t="s">
        <v>149</v>
      </c>
      <c r="B193" s="275"/>
      <c r="D193" s="9">
        <v>18380131502</v>
      </c>
      <c r="F193" s="10"/>
      <c r="H193" s="9">
        <v>31530816430</v>
      </c>
      <c r="J193" s="10"/>
    </row>
    <row r="194" spans="1:10" ht="21.75" customHeight="1" x14ac:dyDescent="0.2">
      <c r="A194" s="275" t="s">
        <v>149</v>
      </c>
      <c r="B194" s="275"/>
      <c r="D194" s="9">
        <v>24657534240</v>
      </c>
      <c r="F194" s="10"/>
      <c r="H194" s="9">
        <v>37808219168</v>
      </c>
      <c r="J194" s="10"/>
    </row>
    <row r="195" spans="1:10" ht="21.75" customHeight="1" x14ac:dyDescent="0.2">
      <c r="A195" s="275" t="s">
        <v>149</v>
      </c>
      <c r="B195" s="275"/>
      <c r="D195" s="9">
        <v>3662158898</v>
      </c>
      <c r="F195" s="10"/>
      <c r="H195" s="9">
        <v>6660515058</v>
      </c>
      <c r="J195" s="10"/>
    </row>
    <row r="196" spans="1:10" ht="21.75" customHeight="1" x14ac:dyDescent="0.2">
      <c r="A196" s="275" t="s">
        <v>132</v>
      </c>
      <c r="B196" s="275"/>
      <c r="D196" s="9">
        <v>20884931509</v>
      </c>
      <c r="F196" s="10"/>
      <c r="H196" s="9">
        <v>31956164374</v>
      </c>
      <c r="J196" s="10"/>
    </row>
    <row r="197" spans="1:10" ht="21.75" customHeight="1" x14ac:dyDescent="0.2">
      <c r="A197" s="275" t="s">
        <v>132</v>
      </c>
      <c r="B197" s="275"/>
      <c r="D197" s="9">
        <v>24657534246</v>
      </c>
      <c r="F197" s="10"/>
      <c r="H197" s="9">
        <v>36986301366</v>
      </c>
      <c r="J197" s="10"/>
    </row>
    <row r="198" spans="1:10" ht="21.75" customHeight="1" x14ac:dyDescent="0.2">
      <c r="A198" s="275" t="s">
        <v>132</v>
      </c>
      <c r="B198" s="275"/>
      <c r="D198" s="9">
        <v>24657534246</v>
      </c>
      <c r="F198" s="10"/>
      <c r="H198" s="9">
        <v>36986301366</v>
      </c>
      <c r="J198" s="10"/>
    </row>
    <row r="199" spans="1:10" ht="21.75" customHeight="1" x14ac:dyDescent="0.2">
      <c r="A199" s="275" t="s">
        <v>132</v>
      </c>
      <c r="B199" s="275"/>
      <c r="D199" s="9">
        <v>24657534246</v>
      </c>
      <c r="F199" s="10"/>
      <c r="H199" s="9">
        <v>36986301366</v>
      </c>
      <c r="J199" s="10"/>
    </row>
    <row r="200" spans="1:10" ht="21.75" customHeight="1" x14ac:dyDescent="0.2">
      <c r="A200" s="275" t="s">
        <v>149</v>
      </c>
      <c r="B200" s="275"/>
      <c r="D200" s="9">
        <v>13522931490</v>
      </c>
      <c r="F200" s="10"/>
      <c r="H200" s="9">
        <v>16678282171</v>
      </c>
      <c r="J200" s="10"/>
    </row>
    <row r="201" spans="1:10" ht="21.75" customHeight="1" x14ac:dyDescent="0.2">
      <c r="A201" s="275" t="s">
        <v>149</v>
      </c>
      <c r="B201" s="275"/>
      <c r="D201" s="9">
        <v>148633670140</v>
      </c>
      <c r="F201" s="10"/>
      <c r="H201" s="9">
        <v>178855867396</v>
      </c>
      <c r="J201" s="10"/>
    </row>
    <row r="202" spans="1:10" ht="21.75" customHeight="1" x14ac:dyDescent="0.2">
      <c r="A202" s="275" t="s">
        <v>132</v>
      </c>
      <c r="B202" s="275"/>
      <c r="D202" s="9">
        <v>4767123269</v>
      </c>
      <c r="F202" s="10"/>
      <c r="H202" s="9">
        <v>4767123269</v>
      </c>
      <c r="J202" s="10"/>
    </row>
    <row r="203" spans="1:10" ht="21.75" customHeight="1" x14ac:dyDescent="0.2">
      <c r="A203" s="275" t="s">
        <v>150</v>
      </c>
      <c r="B203" s="275"/>
      <c r="D203" s="9">
        <v>48101424644</v>
      </c>
      <c r="F203" s="10"/>
      <c r="H203" s="9">
        <v>48101424644</v>
      </c>
      <c r="J203" s="10"/>
    </row>
    <row r="204" spans="1:10" ht="21.75" customHeight="1" x14ac:dyDescent="0.2">
      <c r="A204" s="275" t="s">
        <v>132</v>
      </c>
      <c r="B204" s="275"/>
      <c r="D204" s="9">
        <v>40532876700</v>
      </c>
      <c r="F204" s="10"/>
      <c r="H204" s="9">
        <v>40532876700</v>
      </c>
      <c r="J204" s="10"/>
    </row>
    <row r="205" spans="1:10" ht="21.75" customHeight="1" x14ac:dyDescent="0.2">
      <c r="A205" s="275" t="s">
        <v>132</v>
      </c>
      <c r="B205" s="275"/>
      <c r="D205" s="9">
        <v>16619178072</v>
      </c>
      <c r="F205" s="10"/>
      <c r="H205" s="9">
        <v>16619178072</v>
      </c>
      <c r="J205" s="10"/>
    </row>
    <row r="206" spans="1:10" ht="21.75" customHeight="1" x14ac:dyDescent="0.2">
      <c r="A206" s="275" t="s">
        <v>132</v>
      </c>
      <c r="B206" s="275"/>
      <c r="D206" s="9">
        <v>4121095886</v>
      </c>
      <c r="F206" s="10"/>
      <c r="H206" s="9">
        <v>4121095886</v>
      </c>
      <c r="J206" s="10"/>
    </row>
    <row r="207" spans="1:10" ht="21.75" customHeight="1" x14ac:dyDescent="0.2">
      <c r="A207" s="275" t="s">
        <v>162</v>
      </c>
      <c r="B207" s="275"/>
      <c r="D207" s="9">
        <v>36164383552</v>
      </c>
      <c r="F207" s="10"/>
      <c r="H207" s="9">
        <v>36164383552</v>
      </c>
      <c r="J207" s="10"/>
    </row>
    <row r="208" spans="1:10" ht="21.75" customHeight="1" x14ac:dyDescent="0.2">
      <c r="A208" s="275" t="s">
        <v>132</v>
      </c>
      <c r="B208" s="275"/>
      <c r="D208" s="9">
        <v>5565698622</v>
      </c>
      <c r="F208" s="10"/>
      <c r="H208" s="9">
        <v>5565698622</v>
      </c>
      <c r="J208" s="10"/>
    </row>
    <row r="209" spans="1:10" ht="21.75" customHeight="1" x14ac:dyDescent="0.2">
      <c r="A209" s="275" t="s">
        <v>132</v>
      </c>
      <c r="B209" s="275"/>
      <c r="D209" s="9">
        <v>5191890396</v>
      </c>
      <c r="F209" s="10"/>
      <c r="H209" s="9">
        <v>5191890396</v>
      </c>
      <c r="J209" s="10"/>
    </row>
    <row r="210" spans="1:10" ht="21.75" customHeight="1" x14ac:dyDescent="0.2">
      <c r="A210" s="275" t="s">
        <v>166</v>
      </c>
      <c r="B210" s="275"/>
      <c r="D210" s="9">
        <v>15616438352</v>
      </c>
      <c r="F210" s="10"/>
      <c r="H210" s="9">
        <v>15616438352</v>
      </c>
      <c r="J210" s="10"/>
    </row>
    <row r="211" spans="1:10" ht="21.75" customHeight="1" x14ac:dyDescent="0.2">
      <c r="A211" s="275" t="s">
        <v>166</v>
      </c>
      <c r="B211" s="275"/>
      <c r="D211" s="9">
        <v>15616438352</v>
      </c>
      <c r="F211" s="10"/>
      <c r="H211" s="9">
        <v>15616438352</v>
      </c>
      <c r="J211" s="10"/>
    </row>
    <row r="212" spans="1:10" ht="21.75" customHeight="1" x14ac:dyDescent="0.2">
      <c r="A212" s="275" t="s">
        <v>166</v>
      </c>
      <c r="B212" s="275"/>
      <c r="D212" s="9">
        <v>15616438352</v>
      </c>
      <c r="F212" s="10"/>
      <c r="H212" s="9">
        <v>15616438352</v>
      </c>
      <c r="J212" s="10"/>
    </row>
    <row r="213" spans="1:10" ht="21.75" customHeight="1" x14ac:dyDescent="0.2">
      <c r="A213" s="275" t="s">
        <v>166</v>
      </c>
      <c r="B213" s="275"/>
      <c r="D213" s="9">
        <v>15616438352</v>
      </c>
      <c r="F213" s="10"/>
      <c r="H213" s="9">
        <v>15616438352</v>
      </c>
      <c r="J213" s="10"/>
    </row>
    <row r="214" spans="1:10" ht="21.75" customHeight="1" x14ac:dyDescent="0.2">
      <c r="A214" s="275" t="s">
        <v>166</v>
      </c>
      <c r="B214" s="275"/>
      <c r="D214" s="9">
        <v>16147397247</v>
      </c>
      <c r="F214" s="10"/>
      <c r="H214" s="9">
        <v>16147397247</v>
      </c>
      <c r="J214" s="10"/>
    </row>
    <row r="215" spans="1:10" ht="21.75" customHeight="1" x14ac:dyDescent="0.2">
      <c r="A215" s="275" t="s">
        <v>162</v>
      </c>
      <c r="B215" s="275"/>
      <c r="D215" s="9">
        <v>7397260272</v>
      </c>
      <c r="F215" s="10"/>
      <c r="H215" s="9">
        <v>7397260272</v>
      </c>
      <c r="J215" s="10"/>
    </row>
    <row r="216" spans="1:10" ht="21.75" customHeight="1" x14ac:dyDescent="0.2">
      <c r="A216" s="275" t="s">
        <v>162</v>
      </c>
      <c r="B216" s="275"/>
      <c r="D216" s="9">
        <v>131016904104</v>
      </c>
      <c r="F216" s="10"/>
      <c r="H216" s="9">
        <v>131016904104</v>
      </c>
      <c r="J216" s="10"/>
    </row>
    <row r="217" spans="1:10" ht="21.75" customHeight="1" x14ac:dyDescent="0.2">
      <c r="A217" s="275" t="s">
        <v>172</v>
      </c>
      <c r="B217" s="275"/>
      <c r="D217" s="9">
        <v>27945205472</v>
      </c>
      <c r="F217" s="10"/>
      <c r="H217" s="9">
        <v>27945205472</v>
      </c>
      <c r="J217" s="10"/>
    </row>
    <row r="218" spans="1:10" ht="21.75" customHeight="1" x14ac:dyDescent="0.2">
      <c r="A218" s="275" t="s">
        <v>172</v>
      </c>
      <c r="B218" s="275"/>
      <c r="D218" s="9">
        <v>27945205472</v>
      </c>
      <c r="F218" s="10"/>
      <c r="H218" s="9">
        <v>27945205472</v>
      </c>
      <c r="J218" s="10"/>
    </row>
    <row r="219" spans="1:10" ht="21.75" customHeight="1" x14ac:dyDescent="0.2">
      <c r="A219" s="275" t="s">
        <v>172</v>
      </c>
      <c r="B219" s="275"/>
      <c r="D219" s="9">
        <v>27945205472</v>
      </c>
      <c r="F219" s="10"/>
      <c r="H219" s="9">
        <v>27945205472</v>
      </c>
      <c r="J219" s="10"/>
    </row>
    <row r="220" spans="1:10" ht="21.75" customHeight="1" x14ac:dyDescent="0.2">
      <c r="A220" s="275" t="s">
        <v>172</v>
      </c>
      <c r="B220" s="275"/>
      <c r="D220" s="9">
        <v>27945205472</v>
      </c>
      <c r="F220" s="10"/>
      <c r="H220" s="9">
        <v>27945205472</v>
      </c>
      <c r="J220" s="10"/>
    </row>
    <row r="221" spans="1:10" ht="21.75" customHeight="1" x14ac:dyDescent="0.2">
      <c r="A221" s="275" t="s">
        <v>172</v>
      </c>
      <c r="B221" s="275"/>
      <c r="D221" s="9">
        <v>27945205472</v>
      </c>
      <c r="F221" s="10"/>
      <c r="H221" s="9">
        <v>27945205472</v>
      </c>
      <c r="J221" s="10"/>
    </row>
    <row r="222" spans="1:10" ht="21.75" customHeight="1" x14ac:dyDescent="0.2">
      <c r="A222" s="275" t="s">
        <v>166</v>
      </c>
      <c r="B222" s="275"/>
      <c r="D222" s="9">
        <v>17526575336</v>
      </c>
      <c r="F222" s="10"/>
      <c r="H222" s="9">
        <v>17526575336</v>
      </c>
      <c r="J222" s="10"/>
    </row>
    <row r="223" spans="1:10" ht="21.75" customHeight="1" x14ac:dyDescent="0.2">
      <c r="A223" s="275" t="s">
        <v>137</v>
      </c>
      <c r="B223" s="275"/>
      <c r="D223" s="9">
        <v>575342460</v>
      </c>
      <c r="F223" s="10"/>
      <c r="H223" s="9">
        <v>575342460</v>
      </c>
      <c r="J223" s="10"/>
    </row>
    <row r="224" spans="1:10" ht="21.75" customHeight="1" x14ac:dyDescent="0.2">
      <c r="A224" s="275" t="s">
        <v>166</v>
      </c>
      <c r="B224" s="275"/>
      <c r="D224" s="9">
        <v>4109589040</v>
      </c>
      <c r="F224" s="10"/>
      <c r="H224" s="9">
        <v>4109589040</v>
      </c>
      <c r="J224" s="10"/>
    </row>
    <row r="225" spans="1:10" ht="21.75" customHeight="1" x14ac:dyDescent="0.2">
      <c r="A225" s="275" t="s">
        <v>166</v>
      </c>
      <c r="B225" s="275"/>
      <c r="D225" s="9">
        <v>4109589040</v>
      </c>
      <c r="F225" s="10"/>
      <c r="H225" s="9">
        <v>4109589040</v>
      </c>
      <c r="J225" s="10"/>
    </row>
    <row r="226" spans="1:10" ht="21.75" customHeight="1" x14ac:dyDescent="0.2">
      <c r="A226" s="275" t="s">
        <v>166</v>
      </c>
      <c r="B226" s="275"/>
      <c r="D226" s="9">
        <v>4109589040</v>
      </c>
      <c r="F226" s="10"/>
      <c r="H226" s="9">
        <v>4109589040</v>
      </c>
      <c r="J226" s="10"/>
    </row>
    <row r="227" spans="1:10" ht="21.75" customHeight="1" x14ac:dyDescent="0.2">
      <c r="A227" s="275" t="s">
        <v>166</v>
      </c>
      <c r="B227" s="275"/>
      <c r="D227" s="9">
        <v>4109589040</v>
      </c>
      <c r="F227" s="10"/>
      <c r="H227" s="9">
        <v>4109589040</v>
      </c>
      <c r="J227" s="10"/>
    </row>
    <row r="228" spans="1:10" ht="21.75" customHeight="1" x14ac:dyDescent="0.2">
      <c r="A228" s="275" t="s">
        <v>166</v>
      </c>
      <c r="B228" s="275"/>
      <c r="D228" s="9">
        <v>4109589040</v>
      </c>
      <c r="F228" s="10"/>
      <c r="H228" s="9">
        <v>4109589040</v>
      </c>
      <c r="J228" s="10"/>
    </row>
    <row r="229" spans="1:10" ht="21.75" customHeight="1" x14ac:dyDescent="0.2">
      <c r="A229" s="276" t="s">
        <v>166</v>
      </c>
      <c r="B229" s="276"/>
      <c r="D229" s="13">
        <v>4925765750</v>
      </c>
      <c r="F229" s="14"/>
      <c r="H229" s="13">
        <v>4925765750</v>
      </c>
      <c r="J229" s="14"/>
    </row>
    <row r="230" spans="1:10" ht="21.75" customHeight="1" x14ac:dyDescent="0.2">
      <c r="A230" s="257" t="s">
        <v>22</v>
      </c>
      <c r="B230" s="257"/>
      <c r="D230" s="16">
        <v>1315578004402</v>
      </c>
      <c r="F230" s="16"/>
      <c r="H230" s="16">
        <v>11440946867758</v>
      </c>
      <c r="J230" s="16"/>
    </row>
  </sheetData>
  <mergeCells count="230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26:B226"/>
    <mergeCell ref="A227:B227"/>
    <mergeCell ref="A228:B228"/>
    <mergeCell ref="A229:B229"/>
    <mergeCell ref="A230:B230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48"/>
  <sheetViews>
    <sheetView rightToLeft="1" view="pageBreakPreview" zoomScale="55" zoomScaleNormal="70" zoomScaleSheetLayoutView="55" workbookViewId="0">
      <selection activeCell="B7" sqref="B7"/>
    </sheetView>
  </sheetViews>
  <sheetFormatPr defaultRowHeight="21" x14ac:dyDescent="0.55000000000000004"/>
  <cols>
    <col min="1" max="1" width="5.140625" style="30" customWidth="1"/>
    <col min="2" max="2" width="40.140625" style="30" customWidth="1"/>
    <col min="3" max="3" width="1.28515625" style="30" customWidth="1"/>
    <col min="4" max="4" width="16.5703125" style="30" bestFit="1" customWidth="1"/>
    <col min="5" max="5" width="1.28515625" style="30" customWidth="1"/>
    <col min="6" max="6" width="17.85546875" style="30" bestFit="1" customWidth="1"/>
    <col min="7" max="7" width="1.28515625" style="30" customWidth="1"/>
    <col min="8" max="8" width="13" style="30" customWidth="1"/>
    <col min="9" max="9" width="1.28515625" style="30" customWidth="1"/>
    <col min="10" max="10" width="17" style="30" bestFit="1" customWidth="1"/>
    <col min="11" max="11" width="1.28515625" style="30" customWidth="1"/>
    <col min="12" max="12" width="17.28515625" style="30" bestFit="1" customWidth="1"/>
    <col min="13" max="13" width="1.28515625" style="30" customWidth="1"/>
    <col min="14" max="14" width="16.28515625" style="30" bestFit="1" customWidth="1"/>
    <col min="15" max="16" width="1.28515625" style="30" customWidth="1"/>
    <col min="17" max="17" width="20.28515625" style="30" bestFit="1" customWidth="1"/>
    <col min="18" max="18" width="2" style="30" customWidth="1"/>
    <col min="19" max="19" width="18" style="30" bestFit="1" customWidth="1"/>
    <col min="20" max="20" width="1.28515625" style="30" customWidth="1"/>
    <col min="21" max="21" width="20" style="30" bestFit="1" customWidth="1"/>
    <col min="22" max="22" width="1.28515625" style="30" customWidth="1"/>
    <col min="23" max="23" width="18" style="30" bestFit="1" customWidth="1"/>
    <col min="24" max="24" width="12.7109375" style="30" bestFit="1" customWidth="1"/>
    <col min="25" max="25" width="17" style="30" bestFit="1" customWidth="1"/>
    <col min="26" max="26" width="18.42578125" style="30" bestFit="1" customWidth="1"/>
    <col min="27" max="27" width="9.140625" style="30"/>
    <col min="28" max="28" width="19.42578125" style="30" bestFit="1" customWidth="1"/>
    <col min="29" max="29" width="9.140625" style="30"/>
    <col min="30" max="30" width="15.42578125" style="30" bestFit="1" customWidth="1"/>
    <col min="31" max="31" width="9.140625" style="94"/>
    <col min="32" max="16384" width="9.140625" style="30"/>
  </cols>
  <sheetData>
    <row r="1" spans="1:31" ht="29.1" customHeight="1" x14ac:dyDescent="0.55000000000000004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</row>
    <row r="2" spans="1:31" ht="21.75" customHeight="1" x14ac:dyDescent="0.55000000000000004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</row>
    <row r="3" spans="1:31" ht="21.75" customHeight="1" x14ac:dyDescent="0.55000000000000004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</row>
    <row r="4" spans="1:31" ht="14.45" customHeight="1" x14ac:dyDescent="0.55000000000000004"/>
    <row r="5" spans="1:31" ht="14.45" customHeight="1" x14ac:dyDescent="0.55000000000000004">
      <c r="A5" s="1" t="s">
        <v>214</v>
      </c>
      <c r="B5" s="260" t="s">
        <v>215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</row>
    <row r="6" spans="1:31" ht="24" customHeight="1" x14ac:dyDescent="0.55000000000000004">
      <c r="D6" s="261" t="s">
        <v>193</v>
      </c>
      <c r="E6" s="261"/>
      <c r="F6" s="261"/>
      <c r="G6" s="261"/>
      <c r="H6" s="261"/>
      <c r="I6" s="261"/>
      <c r="J6" s="261"/>
      <c r="K6" s="261"/>
      <c r="L6" s="261"/>
      <c r="M6" s="34"/>
      <c r="N6" s="261" t="s">
        <v>194</v>
      </c>
      <c r="O6" s="261"/>
      <c r="P6" s="261"/>
      <c r="Q6" s="261"/>
      <c r="R6" s="261"/>
      <c r="S6" s="261"/>
      <c r="T6" s="261"/>
      <c r="U6" s="261"/>
      <c r="V6" s="261"/>
      <c r="W6" s="261"/>
    </row>
    <row r="7" spans="1:31" ht="24" customHeight="1" x14ac:dyDescent="0.55000000000000004">
      <c r="D7" s="35"/>
      <c r="E7" s="35"/>
      <c r="F7" s="35"/>
      <c r="G7" s="35"/>
      <c r="H7" s="35"/>
      <c r="I7" s="35"/>
      <c r="J7" s="262" t="s">
        <v>22</v>
      </c>
      <c r="K7" s="262"/>
      <c r="L7" s="262"/>
      <c r="M7" s="34"/>
      <c r="N7" s="35"/>
      <c r="O7" s="35"/>
      <c r="P7" s="35"/>
      <c r="Q7" s="35"/>
      <c r="R7" s="35"/>
      <c r="S7" s="35"/>
      <c r="T7" s="35"/>
      <c r="U7" s="262" t="s">
        <v>22</v>
      </c>
      <c r="V7" s="262"/>
      <c r="W7" s="262"/>
    </row>
    <row r="8" spans="1:31" ht="24" customHeight="1" x14ac:dyDescent="0.55000000000000004">
      <c r="A8" s="261" t="s">
        <v>45</v>
      </c>
      <c r="B8" s="261"/>
      <c r="D8" s="2" t="s">
        <v>216</v>
      </c>
      <c r="E8" s="34"/>
      <c r="F8" s="2" t="s">
        <v>197</v>
      </c>
      <c r="G8" s="34"/>
      <c r="H8" s="2" t="s">
        <v>198</v>
      </c>
      <c r="I8" s="34"/>
      <c r="J8" s="4" t="s">
        <v>109</v>
      </c>
      <c r="K8" s="35"/>
      <c r="L8" s="4" t="s">
        <v>179</v>
      </c>
      <c r="M8" s="34"/>
      <c r="N8" s="2" t="s">
        <v>216</v>
      </c>
      <c r="O8" s="34"/>
      <c r="P8" s="261" t="s">
        <v>197</v>
      </c>
      <c r="Q8" s="261"/>
      <c r="R8" s="34"/>
      <c r="S8" s="2" t="s">
        <v>198</v>
      </c>
      <c r="T8" s="34"/>
      <c r="U8" s="4" t="s">
        <v>109</v>
      </c>
      <c r="V8" s="35"/>
      <c r="W8" s="4" t="s">
        <v>179</v>
      </c>
      <c r="AB8" s="37"/>
    </row>
    <row r="9" spans="1:31" s="59" customFormat="1" ht="21.75" customHeight="1" x14ac:dyDescent="0.55000000000000004">
      <c r="A9" s="268" t="s">
        <v>48</v>
      </c>
      <c r="B9" s="268"/>
      <c r="D9" s="60">
        <v>0</v>
      </c>
      <c r="E9" s="58"/>
      <c r="F9" s="228">
        <v>-15262016439</v>
      </c>
      <c r="G9" s="58"/>
      <c r="H9" s="60">
        <v>0</v>
      </c>
      <c r="I9" s="58"/>
      <c r="J9" s="228">
        <f>D9+F9+H9</f>
        <v>-15262016439</v>
      </c>
      <c r="K9" s="58"/>
      <c r="L9" s="231">
        <v>3.5440803194646563E-2</v>
      </c>
      <c r="M9" s="58"/>
      <c r="N9" s="60">
        <v>0</v>
      </c>
      <c r="O9" s="58"/>
      <c r="P9" s="255">
        <v>35221191799</v>
      </c>
      <c r="Q9" s="256"/>
      <c r="R9" s="58"/>
      <c r="S9" s="60">
        <v>0</v>
      </c>
      <c r="T9" s="58"/>
      <c r="U9" s="60">
        <f t="shared" ref="U9:U30" si="0">N9+P9+S9</f>
        <v>35221191799</v>
      </c>
      <c r="V9" s="58"/>
      <c r="W9" s="232">
        <f>U9/$U$31</f>
        <v>1.3130608081056457E-2</v>
      </c>
      <c r="Y9" s="170"/>
      <c r="Z9" s="170"/>
      <c r="AB9" s="170"/>
      <c r="AD9" s="224"/>
      <c r="AE9" s="233"/>
    </row>
    <row r="10" spans="1:31" s="199" customFormat="1" ht="21.75" customHeight="1" x14ac:dyDescent="0.2">
      <c r="A10" s="268" t="s">
        <v>49</v>
      </c>
      <c r="B10" s="268"/>
      <c r="D10" s="60">
        <v>0</v>
      </c>
      <c r="E10" s="200"/>
      <c r="F10" s="60">
        <v>75206827404</v>
      </c>
      <c r="G10" s="200"/>
      <c r="H10" s="60">
        <v>0</v>
      </c>
      <c r="I10" s="200"/>
      <c r="J10" s="60">
        <f t="shared" ref="J10:J30" si="1">D10+F10+H10</f>
        <v>75206827404</v>
      </c>
      <c r="K10" s="200"/>
      <c r="L10" s="231">
        <v>0.17464208478428017</v>
      </c>
      <c r="M10" s="200"/>
      <c r="N10" s="60">
        <v>0</v>
      </c>
      <c r="O10" s="200"/>
      <c r="P10" s="256">
        <v>303701209871</v>
      </c>
      <c r="Q10" s="256"/>
      <c r="R10" s="200"/>
      <c r="S10" s="60">
        <v>61252539035</v>
      </c>
      <c r="T10" s="200"/>
      <c r="U10" s="60">
        <f t="shared" si="0"/>
        <v>364953748906</v>
      </c>
      <c r="V10" s="200"/>
      <c r="W10" s="232">
        <f t="shared" ref="W10:W30" si="2">U10/$U$31</f>
        <v>0.13605628883725135</v>
      </c>
      <c r="Y10" s="170"/>
      <c r="Z10" s="170"/>
      <c r="AB10" s="170"/>
    </row>
    <row r="11" spans="1:31" s="59" customFormat="1" ht="21.75" customHeight="1" x14ac:dyDescent="0.55000000000000004">
      <c r="A11" s="259" t="s">
        <v>50</v>
      </c>
      <c r="B11" s="259"/>
      <c r="D11" s="170">
        <v>0</v>
      </c>
      <c r="E11" s="58"/>
      <c r="F11" s="226">
        <v>-4833224855</v>
      </c>
      <c r="G11" s="58"/>
      <c r="H11" s="170">
        <v>0</v>
      </c>
      <c r="I11" s="58"/>
      <c r="J11" s="228">
        <f t="shared" si="1"/>
        <v>-4833224855</v>
      </c>
      <c r="K11" s="58"/>
      <c r="L11" s="231">
        <v>1.1223508477150656E-2</v>
      </c>
      <c r="M11" s="58"/>
      <c r="N11" s="170">
        <v>0</v>
      </c>
      <c r="O11" s="58"/>
      <c r="P11" s="255">
        <v>1791176541</v>
      </c>
      <c r="Q11" s="255"/>
      <c r="R11" s="58"/>
      <c r="S11" s="170">
        <v>-155429360</v>
      </c>
      <c r="T11" s="58"/>
      <c r="U11" s="60">
        <f t="shared" si="0"/>
        <v>1635747181</v>
      </c>
      <c r="V11" s="58"/>
      <c r="W11" s="232">
        <f t="shared" si="2"/>
        <v>6.0981341222001838E-4</v>
      </c>
      <c r="Y11" s="170"/>
      <c r="Z11" s="170"/>
      <c r="AB11" s="170"/>
      <c r="AD11" s="199"/>
      <c r="AE11" s="233"/>
    </row>
    <row r="12" spans="1:31" s="59" customFormat="1" ht="21.75" customHeight="1" x14ac:dyDescent="0.55000000000000004">
      <c r="A12" s="259" t="s">
        <v>52</v>
      </c>
      <c r="B12" s="259"/>
      <c r="D12" s="170">
        <v>0</v>
      </c>
      <c r="E12" s="58"/>
      <c r="F12" s="170">
        <v>142799444017</v>
      </c>
      <c r="G12" s="58"/>
      <c r="H12" s="170">
        <v>0</v>
      </c>
      <c r="I12" s="58"/>
      <c r="J12" s="60">
        <f t="shared" si="1"/>
        <v>142799444017</v>
      </c>
      <c r="K12" s="58"/>
      <c r="L12" s="231">
        <v>0.33160277424278867</v>
      </c>
      <c r="M12" s="58"/>
      <c r="N12" s="170">
        <v>0</v>
      </c>
      <c r="O12" s="58"/>
      <c r="P12" s="255">
        <v>207280336994</v>
      </c>
      <c r="Q12" s="255"/>
      <c r="R12" s="58"/>
      <c r="S12" s="170">
        <v>4870985159</v>
      </c>
      <c r="T12" s="58"/>
      <c r="U12" s="60">
        <f t="shared" si="0"/>
        <v>212151322153</v>
      </c>
      <c r="V12" s="58"/>
      <c r="W12" s="232">
        <f t="shared" si="2"/>
        <v>7.909090302696925E-2</v>
      </c>
      <c r="Y12" s="170"/>
      <c r="Z12" s="170"/>
      <c r="AB12" s="170"/>
      <c r="AD12" s="199"/>
      <c r="AE12" s="233"/>
    </row>
    <row r="13" spans="1:31" s="59" customFormat="1" ht="21.75" customHeight="1" x14ac:dyDescent="0.55000000000000004">
      <c r="A13" s="259" t="s">
        <v>53</v>
      </c>
      <c r="B13" s="259"/>
      <c r="D13" s="170">
        <v>0</v>
      </c>
      <c r="E13" s="58"/>
      <c r="F13" s="170">
        <v>64410747158</v>
      </c>
      <c r="G13" s="58"/>
      <c r="H13" s="170">
        <v>0</v>
      </c>
      <c r="I13" s="58"/>
      <c r="J13" s="60">
        <f t="shared" si="1"/>
        <v>64410747158</v>
      </c>
      <c r="K13" s="58"/>
      <c r="L13" s="231">
        <v>0.14957188801169907</v>
      </c>
      <c r="M13" s="58"/>
      <c r="N13" s="170">
        <v>0</v>
      </c>
      <c r="O13" s="58"/>
      <c r="P13" s="255">
        <v>198267017217</v>
      </c>
      <c r="Q13" s="255"/>
      <c r="R13" s="58"/>
      <c r="S13" s="170">
        <v>151038780007</v>
      </c>
      <c r="T13" s="58"/>
      <c r="U13" s="60">
        <f t="shared" si="0"/>
        <v>349305797224</v>
      </c>
      <c r="V13" s="58"/>
      <c r="W13" s="232">
        <f t="shared" si="2"/>
        <v>0.13022266679571998</v>
      </c>
      <c r="Y13" s="170"/>
      <c r="Z13" s="170"/>
      <c r="AB13" s="170"/>
      <c r="AD13" s="199"/>
      <c r="AE13" s="233"/>
    </row>
    <row r="14" spans="1:31" s="59" customFormat="1" ht="21.75" customHeight="1" x14ac:dyDescent="0.55000000000000004">
      <c r="A14" s="259" t="s">
        <v>54</v>
      </c>
      <c r="B14" s="259"/>
      <c r="D14" s="170">
        <v>0</v>
      </c>
      <c r="E14" s="58"/>
      <c r="F14" s="170">
        <v>75286796757</v>
      </c>
      <c r="G14" s="58"/>
      <c r="H14" s="170">
        <v>0</v>
      </c>
      <c r="I14" s="58"/>
      <c r="J14" s="60">
        <f t="shared" si="1"/>
        <v>75286796757</v>
      </c>
      <c r="K14" s="58"/>
      <c r="L14" s="231">
        <v>0.17482778620273978</v>
      </c>
      <c r="M14" s="58"/>
      <c r="N14" s="170">
        <v>0</v>
      </c>
      <c r="O14" s="58"/>
      <c r="P14" s="255">
        <v>118039293198</v>
      </c>
      <c r="Q14" s="255"/>
      <c r="R14" s="58"/>
      <c r="S14" s="170">
        <v>6371330045</v>
      </c>
      <c r="T14" s="58"/>
      <c r="U14" s="60">
        <f t="shared" si="0"/>
        <v>124410623243</v>
      </c>
      <c r="V14" s="58"/>
      <c r="W14" s="232">
        <f t="shared" si="2"/>
        <v>4.6380802337591169E-2</v>
      </c>
      <c r="Y14" s="170"/>
      <c r="Z14" s="170"/>
      <c r="AB14" s="170"/>
      <c r="AD14" s="199"/>
      <c r="AE14" s="233"/>
    </row>
    <row r="15" spans="1:31" s="199" customFormat="1" ht="21.75" customHeight="1" x14ac:dyDescent="0.2">
      <c r="A15" s="268" t="s">
        <v>55</v>
      </c>
      <c r="B15" s="268"/>
      <c r="D15" s="60">
        <v>0</v>
      </c>
      <c r="E15" s="200"/>
      <c r="F15" s="60">
        <v>11160960005</v>
      </c>
      <c r="G15" s="200"/>
      <c r="H15" s="60">
        <v>0</v>
      </c>
      <c r="I15" s="200"/>
      <c r="J15" s="60">
        <f t="shared" si="1"/>
        <v>11160960005</v>
      </c>
      <c r="K15" s="200"/>
      <c r="L15" s="231">
        <v>2.5917504975931215E-2</v>
      </c>
      <c r="M15" s="200"/>
      <c r="N15" s="60">
        <v>0</v>
      </c>
      <c r="O15" s="200"/>
      <c r="P15" s="256">
        <v>11160960005</v>
      </c>
      <c r="Q15" s="256"/>
      <c r="R15" s="200"/>
      <c r="S15" s="60">
        <v>630875508025</v>
      </c>
      <c r="T15" s="200"/>
      <c r="U15" s="60">
        <f t="shared" si="0"/>
        <v>642036468030</v>
      </c>
      <c r="V15" s="200"/>
      <c r="W15" s="232">
        <f t="shared" si="2"/>
        <v>0.23935388908921068</v>
      </c>
      <c r="Y15" s="170"/>
      <c r="Z15" s="170"/>
      <c r="AB15" s="170"/>
    </row>
    <row r="16" spans="1:31" s="199" customFormat="1" ht="21.75" customHeight="1" x14ac:dyDescent="0.2">
      <c r="A16" s="268" t="s">
        <v>51</v>
      </c>
      <c r="B16" s="268"/>
      <c r="D16" s="60">
        <v>0</v>
      </c>
      <c r="E16" s="200"/>
      <c r="F16" s="228">
        <v>-41674028400</v>
      </c>
      <c r="G16" s="200"/>
      <c r="H16" s="60">
        <v>0</v>
      </c>
      <c r="I16" s="200"/>
      <c r="J16" s="228">
        <f t="shared" si="1"/>
        <v>-41674028400</v>
      </c>
      <c r="K16" s="200"/>
      <c r="L16" s="231">
        <v>9.6773650110763818E-2</v>
      </c>
      <c r="M16" s="200"/>
      <c r="N16" s="60">
        <v>0</v>
      </c>
      <c r="O16" s="200"/>
      <c r="P16" s="256">
        <v>-5776053006</v>
      </c>
      <c r="Q16" s="256"/>
      <c r="R16" s="200"/>
      <c r="S16" s="60">
        <v>15262116518</v>
      </c>
      <c r="T16" s="200"/>
      <c r="U16" s="60">
        <f t="shared" si="0"/>
        <v>9486063512</v>
      </c>
      <c r="V16" s="200"/>
      <c r="W16" s="232">
        <f t="shared" si="2"/>
        <v>3.5364442781751194E-3</v>
      </c>
      <c r="Y16" s="170"/>
      <c r="Z16" s="170"/>
      <c r="AB16" s="170"/>
    </row>
    <row r="17" spans="1:31" s="199" customFormat="1" ht="21.75" customHeight="1" x14ac:dyDescent="0.2">
      <c r="A17" s="268" t="s">
        <v>217</v>
      </c>
      <c r="B17" s="268"/>
      <c r="D17" s="60">
        <v>0</v>
      </c>
      <c r="E17" s="200"/>
      <c r="F17" s="60">
        <v>0</v>
      </c>
      <c r="G17" s="200"/>
      <c r="H17" s="60">
        <v>0</v>
      </c>
      <c r="I17" s="200"/>
      <c r="J17" s="60">
        <f t="shared" si="1"/>
        <v>0</v>
      </c>
      <c r="K17" s="200"/>
      <c r="L17" s="231">
        <v>0</v>
      </c>
      <c r="M17" s="200"/>
      <c r="N17" s="60">
        <v>0</v>
      </c>
      <c r="O17" s="200"/>
      <c r="P17" s="256">
        <v>0</v>
      </c>
      <c r="Q17" s="256"/>
      <c r="R17" s="200"/>
      <c r="S17" s="60">
        <v>9917260293</v>
      </c>
      <c r="T17" s="200"/>
      <c r="U17" s="60">
        <f t="shared" si="0"/>
        <v>9917260293</v>
      </c>
      <c r="V17" s="200"/>
      <c r="W17" s="232">
        <f t="shared" si="2"/>
        <v>3.6971962473144738E-3</v>
      </c>
      <c r="Y17" s="170"/>
      <c r="Z17" s="170"/>
      <c r="AB17" s="170"/>
    </row>
    <row r="18" spans="1:31" s="199" customFormat="1" ht="21.75" customHeight="1" x14ac:dyDescent="0.2">
      <c r="A18" s="268" t="s">
        <v>218</v>
      </c>
      <c r="B18" s="268"/>
      <c r="D18" s="60">
        <v>0</v>
      </c>
      <c r="E18" s="200"/>
      <c r="F18" s="60">
        <v>0</v>
      </c>
      <c r="G18" s="200"/>
      <c r="H18" s="60">
        <v>0</v>
      </c>
      <c r="I18" s="200"/>
      <c r="J18" s="60">
        <f t="shared" si="1"/>
        <v>0</v>
      </c>
      <c r="K18" s="200"/>
      <c r="L18" s="231">
        <v>0</v>
      </c>
      <c r="M18" s="200"/>
      <c r="N18" s="60">
        <v>0</v>
      </c>
      <c r="O18" s="200"/>
      <c r="P18" s="256">
        <v>0</v>
      </c>
      <c r="Q18" s="256"/>
      <c r="R18" s="200"/>
      <c r="S18" s="60">
        <v>90404534577</v>
      </c>
      <c r="T18" s="200"/>
      <c r="U18" s="60">
        <f t="shared" si="0"/>
        <v>90404534577</v>
      </c>
      <c r="V18" s="200"/>
      <c r="W18" s="232">
        <f t="shared" si="2"/>
        <v>3.3703189802754129E-2</v>
      </c>
      <c r="AB18" s="170"/>
    </row>
    <row r="19" spans="1:31" s="59" customFormat="1" ht="21.75" customHeight="1" x14ac:dyDescent="0.55000000000000004">
      <c r="A19" s="259" t="s">
        <v>219</v>
      </c>
      <c r="B19" s="259"/>
      <c r="D19" s="170">
        <v>0</v>
      </c>
      <c r="E19" s="58"/>
      <c r="F19" s="170">
        <v>0</v>
      </c>
      <c r="G19" s="58"/>
      <c r="H19" s="170">
        <v>0</v>
      </c>
      <c r="I19" s="58"/>
      <c r="J19" s="60">
        <f t="shared" si="1"/>
        <v>0</v>
      </c>
      <c r="K19" s="58"/>
      <c r="L19" s="231">
        <v>0</v>
      </c>
      <c r="M19" s="58"/>
      <c r="N19" s="170">
        <v>0</v>
      </c>
      <c r="O19" s="58"/>
      <c r="P19" s="255">
        <v>0</v>
      </c>
      <c r="Q19" s="255"/>
      <c r="R19" s="58"/>
      <c r="S19" s="170">
        <v>10481167592</v>
      </c>
      <c r="T19" s="58"/>
      <c r="U19" s="60">
        <f t="shared" si="0"/>
        <v>10481167592</v>
      </c>
      <c r="V19" s="58"/>
      <c r="W19" s="232">
        <f t="shared" si="2"/>
        <v>3.9074232543808941E-3</v>
      </c>
      <c r="AB19" s="170"/>
      <c r="AD19" s="199"/>
      <c r="AE19" s="233"/>
    </row>
    <row r="20" spans="1:31" s="59" customFormat="1" ht="21.75" customHeight="1" x14ac:dyDescent="0.55000000000000004">
      <c r="A20" s="259" t="s">
        <v>220</v>
      </c>
      <c r="B20" s="259"/>
      <c r="D20" s="170">
        <v>0</v>
      </c>
      <c r="E20" s="58"/>
      <c r="F20" s="170">
        <v>0</v>
      </c>
      <c r="G20" s="58"/>
      <c r="H20" s="170">
        <v>0</v>
      </c>
      <c r="I20" s="58"/>
      <c r="J20" s="60">
        <f t="shared" si="1"/>
        <v>0</v>
      </c>
      <c r="K20" s="58"/>
      <c r="L20" s="231">
        <v>0</v>
      </c>
      <c r="M20" s="58"/>
      <c r="N20" s="170">
        <v>0</v>
      </c>
      <c r="O20" s="58"/>
      <c r="P20" s="255">
        <v>0</v>
      </c>
      <c r="Q20" s="255"/>
      <c r="R20" s="58"/>
      <c r="S20" s="170">
        <v>25478085702</v>
      </c>
      <c r="T20" s="58"/>
      <c r="U20" s="60">
        <f t="shared" si="0"/>
        <v>25478085702</v>
      </c>
      <c r="V20" s="58"/>
      <c r="W20" s="232">
        <f t="shared" si="2"/>
        <v>9.4983372487136702E-3</v>
      </c>
      <c r="AB20" s="170"/>
      <c r="AD20" s="199"/>
      <c r="AE20" s="233"/>
    </row>
    <row r="21" spans="1:31" s="59" customFormat="1" ht="21.75" customHeight="1" x14ac:dyDescent="0.55000000000000004">
      <c r="A21" s="259" t="s">
        <v>221</v>
      </c>
      <c r="B21" s="259"/>
      <c r="D21" s="170">
        <v>0</v>
      </c>
      <c r="E21" s="58"/>
      <c r="F21" s="170">
        <v>0</v>
      </c>
      <c r="G21" s="58"/>
      <c r="H21" s="170">
        <v>0</v>
      </c>
      <c r="I21" s="58"/>
      <c r="J21" s="60">
        <f t="shared" si="1"/>
        <v>0</v>
      </c>
      <c r="K21" s="58"/>
      <c r="L21" s="231">
        <v>0</v>
      </c>
      <c r="M21" s="58"/>
      <c r="N21" s="170">
        <v>0</v>
      </c>
      <c r="O21" s="58"/>
      <c r="P21" s="255">
        <v>0</v>
      </c>
      <c r="Q21" s="255"/>
      <c r="R21" s="58"/>
      <c r="S21" s="170">
        <v>39433183978</v>
      </c>
      <c r="T21" s="58"/>
      <c r="U21" s="60">
        <f t="shared" si="0"/>
        <v>39433183978</v>
      </c>
      <c r="V21" s="58"/>
      <c r="W21" s="232">
        <f t="shared" si="2"/>
        <v>1.4700856437743076E-2</v>
      </c>
      <c r="AB21" s="170"/>
      <c r="AD21" s="199"/>
      <c r="AE21" s="233"/>
    </row>
    <row r="22" spans="1:31" s="59" customFormat="1" ht="21.75" customHeight="1" x14ac:dyDescent="0.55000000000000004">
      <c r="A22" s="259" t="s">
        <v>222</v>
      </c>
      <c r="B22" s="259"/>
      <c r="D22" s="170">
        <v>0</v>
      </c>
      <c r="E22" s="58"/>
      <c r="F22" s="170">
        <v>0</v>
      </c>
      <c r="G22" s="58"/>
      <c r="H22" s="170">
        <v>0</v>
      </c>
      <c r="I22" s="58"/>
      <c r="J22" s="60">
        <f t="shared" si="1"/>
        <v>0</v>
      </c>
      <c r="K22" s="58"/>
      <c r="L22" s="231">
        <v>0</v>
      </c>
      <c r="M22" s="58"/>
      <c r="N22" s="170">
        <v>0</v>
      </c>
      <c r="O22" s="58"/>
      <c r="P22" s="255">
        <v>0</v>
      </c>
      <c r="Q22" s="255"/>
      <c r="R22" s="58"/>
      <c r="S22" s="170">
        <v>372551250</v>
      </c>
      <c r="T22" s="58"/>
      <c r="U22" s="60">
        <f t="shared" si="0"/>
        <v>372551250</v>
      </c>
      <c r="V22" s="58"/>
      <c r="W22" s="232">
        <f t="shared" si="2"/>
        <v>1.3888866912210998E-4</v>
      </c>
      <c r="AB22" s="170"/>
      <c r="AD22" s="199"/>
      <c r="AE22" s="233"/>
    </row>
    <row r="23" spans="1:31" s="59" customFormat="1" ht="21.75" customHeight="1" x14ac:dyDescent="0.55000000000000004">
      <c r="A23" s="259" t="s">
        <v>223</v>
      </c>
      <c r="B23" s="259"/>
      <c r="D23" s="170">
        <v>0</v>
      </c>
      <c r="E23" s="58"/>
      <c r="F23" s="170">
        <v>0</v>
      </c>
      <c r="G23" s="58"/>
      <c r="H23" s="170">
        <v>0</v>
      </c>
      <c r="I23" s="58"/>
      <c r="J23" s="60">
        <f t="shared" si="1"/>
        <v>0</v>
      </c>
      <c r="K23" s="58"/>
      <c r="L23" s="231">
        <v>0</v>
      </c>
      <c r="M23" s="58"/>
      <c r="N23" s="170">
        <v>0</v>
      </c>
      <c r="O23" s="58"/>
      <c r="P23" s="255">
        <v>0</v>
      </c>
      <c r="Q23" s="255"/>
      <c r="R23" s="58"/>
      <c r="S23" s="170">
        <v>22856143641</v>
      </c>
      <c r="T23" s="58"/>
      <c r="U23" s="60">
        <f t="shared" si="0"/>
        <v>22856143641</v>
      </c>
      <c r="V23" s="58"/>
      <c r="W23" s="232">
        <f t="shared" si="2"/>
        <v>8.5208662474284182E-3</v>
      </c>
      <c r="AB23" s="170"/>
      <c r="AD23" s="199"/>
      <c r="AE23" s="233"/>
    </row>
    <row r="24" spans="1:31" s="59" customFormat="1" ht="21.75" customHeight="1" x14ac:dyDescent="0.55000000000000004">
      <c r="A24" s="259" t="s">
        <v>224</v>
      </c>
      <c r="B24" s="259"/>
      <c r="D24" s="170">
        <v>0</v>
      </c>
      <c r="E24" s="58"/>
      <c r="F24" s="170">
        <v>0</v>
      </c>
      <c r="G24" s="58"/>
      <c r="H24" s="170">
        <v>0</v>
      </c>
      <c r="I24" s="58"/>
      <c r="J24" s="60">
        <f t="shared" si="1"/>
        <v>0</v>
      </c>
      <c r="K24" s="58"/>
      <c r="L24" s="231">
        <v>0</v>
      </c>
      <c r="M24" s="58"/>
      <c r="N24" s="170">
        <v>0</v>
      </c>
      <c r="O24" s="58"/>
      <c r="P24" s="255">
        <v>0</v>
      </c>
      <c r="Q24" s="255"/>
      <c r="R24" s="58"/>
      <c r="S24" s="170">
        <v>25729788745</v>
      </c>
      <c r="T24" s="58"/>
      <c r="U24" s="60">
        <f t="shared" si="0"/>
        <v>25729788745</v>
      </c>
      <c r="V24" s="58"/>
      <c r="W24" s="232">
        <f t="shared" si="2"/>
        <v>9.5921731992204932E-3</v>
      </c>
      <c r="AB24" s="170"/>
      <c r="AD24" s="199"/>
      <c r="AE24" s="233"/>
    </row>
    <row r="25" spans="1:31" s="59" customFormat="1" ht="21.75" customHeight="1" x14ac:dyDescent="0.55000000000000004">
      <c r="A25" s="259" t="s">
        <v>225</v>
      </c>
      <c r="B25" s="259"/>
      <c r="D25" s="170">
        <v>0</v>
      </c>
      <c r="E25" s="58"/>
      <c r="F25" s="170">
        <v>0</v>
      </c>
      <c r="G25" s="58"/>
      <c r="H25" s="170">
        <v>0</v>
      </c>
      <c r="I25" s="58"/>
      <c r="J25" s="60">
        <f t="shared" si="1"/>
        <v>0</v>
      </c>
      <c r="K25" s="58"/>
      <c r="L25" s="231">
        <v>0</v>
      </c>
      <c r="M25" s="58"/>
      <c r="N25" s="170">
        <v>0</v>
      </c>
      <c r="O25" s="58"/>
      <c r="P25" s="255">
        <v>0</v>
      </c>
      <c r="Q25" s="255"/>
      <c r="R25" s="58"/>
      <c r="S25" s="170">
        <v>16376983019</v>
      </c>
      <c r="T25" s="58"/>
      <c r="U25" s="60">
        <f t="shared" si="0"/>
        <v>16376983019</v>
      </c>
      <c r="V25" s="58"/>
      <c r="W25" s="232">
        <f t="shared" si="2"/>
        <v>6.1054079827790259E-3</v>
      </c>
      <c r="AB25" s="170"/>
      <c r="AD25" s="199"/>
      <c r="AE25" s="233"/>
    </row>
    <row r="26" spans="1:31" s="59" customFormat="1" ht="21.75" customHeight="1" x14ac:dyDescent="0.55000000000000004">
      <c r="A26" s="259" t="s">
        <v>226</v>
      </c>
      <c r="B26" s="259"/>
      <c r="D26" s="170">
        <v>0</v>
      </c>
      <c r="E26" s="58"/>
      <c r="F26" s="170">
        <v>0</v>
      </c>
      <c r="G26" s="58"/>
      <c r="H26" s="170">
        <v>0</v>
      </c>
      <c r="I26" s="58"/>
      <c r="J26" s="60">
        <f t="shared" si="1"/>
        <v>0</v>
      </c>
      <c r="K26" s="58"/>
      <c r="L26" s="231">
        <v>0</v>
      </c>
      <c r="M26" s="58"/>
      <c r="N26" s="170">
        <v>0</v>
      </c>
      <c r="O26" s="58"/>
      <c r="P26" s="255">
        <v>0</v>
      </c>
      <c r="Q26" s="255"/>
      <c r="R26" s="58"/>
      <c r="S26" s="170">
        <v>72388977305</v>
      </c>
      <c r="T26" s="58"/>
      <c r="U26" s="60">
        <f t="shared" si="0"/>
        <v>72388977305</v>
      </c>
      <c r="V26" s="58"/>
      <c r="W26" s="232">
        <f t="shared" si="2"/>
        <v>2.6986914463451868E-2</v>
      </c>
      <c r="AB26" s="170"/>
      <c r="AD26" s="199"/>
      <c r="AE26" s="233"/>
    </row>
    <row r="27" spans="1:31" s="59" customFormat="1" ht="21.75" customHeight="1" x14ac:dyDescent="0.55000000000000004">
      <c r="A27" s="259" t="s">
        <v>227</v>
      </c>
      <c r="B27" s="259"/>
      <c r="D27" s="170">
        <v>0</v>
      </c>
      <c r="E27" s="58"/>
      <c r="F27" s="170">
        <v>0</v>
      </c>
      <c r="G27" s="58"/>
      <c r="H27" s="170">
        <v>0</v>
      </c>
      <c r="I27" s="58"/>
      <c r="J27" s="60">
        <f t="shared" si="1"/>
        <v>0</v>
      </c>
      <c r="K27" s="58"/>
      <c r="L27" s="231">
        <v>0</v>
      </c>
      <c r="M27" s="58"/>
      <c r="N27" s="170">
        <v>0</v>
      </c>
      <c r="O27" s="58"/>
      <c r="P27" s="255">
        <v>0</v>
      </c>
      <c r="Q27" s="255"/>
      <c r="R27" s="58"/>
      <c r="S27" s="170">
        <v>145931626631</v>
      </c>
      <c r="T27" s="58"/>
      <c r="U27" s="60">
        <f t="shared" si="0"/>
        <v>145931626631</v>
      </c>
      <c r="V27" s="58"/>
      <c r="W27" s="232">
        <f t="shared" si="2"/>
        <v>5.440392269682158E-2</v>
      </c>
      <c r="AB27" s="170"/>
      <c r="AD27" s="199"/>
      <c r="AE27" s="233"/>
    </row>
    <row r="28" spans="1:31" s="59" customFormat="1" ht="21.75" customHeight="1" x14ac:dyDescent="0.55000000000000004">
      <c r="A28" s="259" t="s">
        <v>228</v>
      </c>
      <c r="B28" s="259"/>
      <c r="D28" s="170">
        <v>0</v>
      </c>
      <c r="E28" s="58"/>
      <c r="F28" s="170">
        <v>0</v>
      </c>
      <c r="G28" s="58"/>
      <c r="H28" s="170">
        <v>0</v>
      </c>
      <c r="I28" s="58"/>
      <c r="J28" s="60">
        <f t="shared" si="1"/>
        <v>0</v>
      </c>
      <c r="K28" s="58"/>
      <c r="L28" s="231">
        <v>0</v>
      </c>
      <c r="M28" s="58"/>
      <c r="N28" s="170">
        <v>0</v>
      </c>
      <c r="O28" s="58"/>
      <c r="P28" s="255">
        <v>0</v>
      </c>
      <c r="Q28" s="255"/>
      <c r="R28" s="58"/>
      <c r="S28" s="170">
        <v>168327111307</v>
      </c>
      <c r="T28" s="58"/>
      <c r="U28" s="60">
        <f t="shared" si="0"/>
        <v>168327111307</v>
      </c>
      <c r="V28" s="58"/>
      <c r="W28" s="232">
        <f t="shared" si="2"/>
        <v>6.2753053349300258E-2</v>
      </c>
      <c r="AB28" s="170"/>
      <c r="AD28" s="199"/>
      <c r="AE28" s="233"/>
    </row>
    <row r="29" spans="1:31" s="59" customFormat="1" ht="21.75" customHeight="1" x14ac:dyDescent="0.55000000000000004">
      <c r="A29" s="259" t="s">
        <v>229</v>
      </c>
      <c r="B29" s="259"/>
      <c r="D29" s="170">
        <v>0</v>
      </c>
      <c r="E29" s="58"/>
      <c r="F29" s="170">
        <v>0</v>
      </c>
      <c r="G29" s="58"/>
      <c r="H29" s="170">
        <v>0</v>
      </c>
      <c r="I29" s="58"/>
      <c r="J29" s="60">
        <f t="shared" si="1"/>
        <v>0</v>
      </c>
      <c r="K29" s="58"/>
      <c r="L29" s="231">
        <v>0</v>
      </c>
      <c r="M29" s="58"/>
      <c r="N29" s="170">
        <v>0</v>
      </c>
      <c r="O29" s="58"/>
      <c r="P29" s="255">
        <v>0</v>
      </c>
      <c r="Q29" s="255"/>
      <c r="R29" s="58"/>
      <c r="S29" s="170">
        <v>286743240222</v>
      </c>
      <c r="T29" s="58"/>
      <c r="U29" s="60">
        <f t="shared" si="0"/>
        <v>286743240222</v>
      </c>
      <c r="V29" s="58"/>
      <c r="W29" s="232">
        <f t="shared" si="2"/>
        <v>0.1068990830501711</v>
      </c>
      <c r="AB29" s="170"/>
      <c r="AD29" s="199"/>
      <c r="AE29" s="233"/>
    </row>
    <row r="30" spans="1:31" s="59" customFormat="1" ht="21.75" customHeight="1" x14ac:dyDescent="0.55000000000000004">
      <c r="A30" s="259" t="s">
        <v>230</v>
      </c>
      <c r="B30" s="259"/>
      <c r="D30" s="170">
        <v>0</v>
      </c>
      <c r="E30" s="58"/>
      <c r="F30" s="170">
        <v>0</v>
      </c>
      <c r="G30" s="58"/>
      <c r="H30" s="170">
        <v>0</v>
      </c>
      <c r="I30" s="58"/>
      <c r="J30" s="60">
        <f t="shared" si="1"/>
        <v>0</v>
      </c>
      <c r="K30" s="58"/>
      <c r="L30" s="234">
        <v>0</v>
      </c>
      <c r="M30" s="58"/>
      <c r="N30" s="170">
        <v>0</v>
      </c>
      <c r="O30" s="58"/>
      <c r="P30" s="255">
        <v>0</v>
      </c>
      <c r="Q30" s="255"/>
      <c r="R30" s="58"/>
      <c r="S30" s="170">
        <v>28731628065</v>
      </c>
      <c r="T30" s="58"/>
      <c r="U30" s="60">
        <f t="shared" si="0"/>
        <v>28731628065</v>
      </c>
      <c r="V30" s="58"/>
      <c r="W30" s="232">
        <f t="shared" si="2"/>
        <v>1.071127149260488E-2</v>
      </c>
      <c r="AB30" s="170"/>
      <c r="AD30" s="199"/>
      <c r="AE30" s="233"/>
    </row>
    <row r="31" spans="1:31" s="59" customFormat="1" ht="21.75" customHeight="1" thickBot="1" x14ac:dyDescent="0.6">
      <c r="A31" s="257" t="s">
        <v>22</v>
      </c>
      <c r="B31" s="257"/>
      <c r="D31" s="50">
        <f>SUM(D9:D30)</f>
        <v>0</v>
      </c>
      <c r="E31" s="58"/>
      <c r="F31" s="50">
        <f>SUM(F9:F30)</f>
        <v>307095505647</v>
      </c>
      <c r="G31" s="58"/>
      <c r="H31" s="50">
        <f>SUM(H10:H30)</f>
        <v>0</v>
      </c>
      <c r="I31" s="58"/>
      <c r="J31" s="50">
        <f>SUM(J9:J30)</f>
        <v>307095505647</v>
      </c>
      <c r="K31" s="58"/>
      <c r="L31" s="229">
        <f>SUM(L9:L30)</f>
        <v>0.99999999999999989</v>
      </c>
      <c r="M31" s="58"/>
      <c r="N31" s="50">
        <f>SUM(N9:N30)</f>
        <v>0</v>
      </c>
      <c r="O31" s="58"/>
      <c r="P31" s="58"/>
      <c r="Q31" s="50">
        <f>SUM(P9:Q30)</f>
        <v>869685132619</v>
      </c>
      <c r="R31" s="58"/>
      <c r="S31" s="50">
        <f>SUM(S9:S30)</f>
        <v>1812688111756</v>
      </c>
      <c r="T31" s="58"/>
      <c r="U31" s="50">
        <f>SUM(U9:U30)</f>
        <v>2682373244375</v>
      </c>
      <c r="V31" s="58"/>
      <c r="W31" s="221">
        <f>SUM(W9:W30)</f>
        <v>0.99999999999999989</v>
      </c>
      <c r="AB31" s="170"/>
      <c r="AE31" s="233"/>
    </row>
    <row r="32" spans="1:31" s="59" customFormat="1" ht="21.75" thickTop="1" x14ac:dyDescent="0.55000000000000004">
      <c r="AE32" s="233"/>
    </row>
    <row r="33" spans="4:31" s="59" customFormat="1" x14ac:dyDescent="0.55000000000000004">
      <c r="AE33" s="233"/>
    </row>
    <row r="34" spans="4:31" s="59" customFormat="1" x14ac:dyDescent="0.55000000000000004">
      <c r="W34" s="235"/>
      <c r="AE34" s="233"/>
    </row>
    <row r="35" spans="4:31" x14ac:dyDescent="0.55000000000000004">
      <c r="W35" s="86"/>
    </row>
    <row r="36" spans="4:31" x14ac:dyDescent="0.55000000000000004">
      <c r="W36" s="57"/>
      <c r="X36" s="57"/>
    </row>
    <row r="37" spans="4:31" ht="84" customHeight="1" x14ac:dyDescent="0.55000000000000004">
      <c r="D37" s="65"/>
      <c r="F37" s="65"/>
      <c r="H37" s="89"/>
      <c r="Q37" s="65"/>
      <c r="S37" s="89"/>
      <c r="Y37" s="90"/>
    </row>
    <row r="38" spans="4:31" x14ac:dyDescent="0.55000000000000004">
      <c r="F38" s="84"/>
      <c r="G38" s="91"/>
      <c r="H38" s="89"/>
      <c r="Q38" s="84"/>
      <c r="S38" s="91"/>
      <c r="T38" s="89"/>
      <c r="V38" s="57"/>
      <c r="Y38" s="90"/>
    </row>
    <row r="39" spans="4:31" x14ac:dyDescent="0.55000000000000004">
      <c r="D39" s="92"/>
      <c r="H39" s="65"/>
      <c r="T39" s="57"/>
      <c r="V39" s="86"/>
      <c r="Y39" s="90"/>
    </row>
    <row r="40" spans="4:31" x14ac:dyDescent="0.55000000000000004">
      <c r="D40" s="92"/>
      <c r="H40" s="65"/>
      <c r="N40" s="86"/>
      <c r="V40" s="57"/>
      <c r="Y40" s="90"/>
    </row>
    <row r="41" spans="4:31" x14ac:dyDescent="0.55000000000000004">
      <c r="D41" s="92"/>
      <c r="F41" s="86"/>
      <c r="H41" s="65"/>
      <c r="N41" s="86"/>
      <c r="Y41" s="90"/>
    </row>
    <row r="42" spans="4:31" x14ac:dyDescent="0.55000000000000004">
      <c r="D42" s="92"/>
      <c r="F42" s="86">
        <v>5776053007</v>
      </c>
      <c r="H42" s="65"/>
      <c r="N42" s="57"/>
      <c r="V42" s="57">
        <f>V40-R32</f>
        <v>0</v>
      </c>
      <c r="Y42" s="90"/>
    </row>
    <row r="43" spans="4:31" x14ac:dyDescent="0.55000000000000004">
      <c r="D43" s="92"/>
      <c r="F43" s="86">
        <v>875461185625</v>
      </c>
      <c r="H43" s="65"/>
      <c r="V43" s="30">
        <v>8470859257</v>
      </c>
      <c r="Y43" s="90"/>
    </row>
    <row r="44" spans="4:31" customFormat="1" ht="18.75" x14ac:dyDescent="0.45">
      <c r="F44" s="30"/>
      <c r="V44" s="74">
        <f>V42-V43</f>
        <v>-8470859257</v>
      </c>
      <c r="Y44" s="93"/>
      <c r="AE44" s="95"/>
    </row>
    <row r="45" spans="4:31" customFormat="1" ht="18.75" x14ac:dyDescent="0.45">
      <c r="Y45" s="93"/>
      <c r="AE45" s="95"/>
    </row>
    <row r="46" spans="4:31" customFormat="1" ht="18.75" x14ac:dyDescent="0.45">
      <c r="F46" s="74">
        <f>F43-F42</f>
        <v>869685132618</v>
      </c>
      <c r="Y46" s="93"/>
      <c r="AE46" s="95"/>
    </row>
    <row r="47" spans="4:31" customFormat="1" ht="18.75" x14ac:dyDescent="0.45">
      <c r="Y47" s="93"/>
      <c r="AE47" s="95"/>
    </row>
    <row r="48" spans="4:31" customFormat="1" ht="18.75" x14ac:dyDescent="0.45">
      <c r="V48" s="86"/>
      <c r="Y48" s="93"/>
      <c r="AE48" s="95"/>
    </row>
  </sheetData>
  <mergeCells count="5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17:B17"/>
    <mergeCell ref="P17:Q17"/>
    <mergeCell ref="A9:B9"/>
    <mergeCell ref="P9:Q9"/>
    <mergeCell ref="A16:B16"/>
    <mergeCell ref="P16:Q16"/>
    <mergeCell ref="A10:B10"/>
    <mergeCell ref="P10:Q10"/>
    <mergeCell ref="A13:B13"/>
    <mergeCell ref="P13:Q13"/>
    <mergeCell ref="A14:B14"/>
    <mergeCell ref="P14:Q14"/>
    <mergeCell ref="A21:B21"/>
    <mergeCell ref="P21:Q21"/>
    <mergeCell ref="A22:B22"/>
    <mergeCell ref="P22:Q22"/>
    <mergeCell ref="A18:B18"/>
    <mergeCell ref="P18:Q18"/>
    <mergeCell ref="A19:B19"/>
    <mergeCell ref="P19:Q19"/>
    <mergeCell ref="A20:B20"/>
    <mergeCell ref="P20:Q20"/>
    <mergeCell ref="A15:B15"/>
    <mergeCell ref="P15:Q15"/>
    <mergeCell ref="A28:B28"/>
    <mergeCell ref="P28:Q28"/>
    <mergeCell ref="A11:B11"/>
    <mergeCell ref="P11:Q11"/>
    <mergeCell ref="A25:B25"/>
    <mergeCell ref="P25:Q25"/>
    <mergeCell ref="A26:B26"/>
    <mergeCell ref="P26:Q26"/>
    <mergeCell ref="A27:B27"/>
    <mergeCell ref="P27:Q27"/>
    <mergeCell ref="A24:B24"/>
    <mergeCell ref="P24:Q24"/>
    <mergeCell ref="A12:B12"/>
    <mergeCell ref="P12:Q12"/>
    <mergeCell ref="A23:B23"/>
    <mergeCell ref="P23:Q23"/>
    <mergeCell ref="A31:B31"/>
    <mergeCell ref="A29:B29"/>
    <mergeCell ref="P29:Q29"/>
    <mergeCell ref="A30:B30"/>
    <mergeCell ref="P30:Q30"/>
  </mergeCells>
  <pageMargins left="0.39" right="0.39" top="0.39" bottom="0.39" header="0" footer="0"/>
  <pageSetup paperSize="9" scale="6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39"/>
  <sheetViews>
    <sheetView rightToLeft="1" view="pageBreakPreview" zoomScale="70" zoomScaleNormal="55" zoomScaleSheetLayoutView="70" workbookViewId="0">
      <selection activeCell="A9" sqref="A9:B9"/>
    </sheetView>
  </sheetViews>
  <sheetFormatPr defaultRowHeight="12.75" x14ac:dyDescent="0.2"/>
  <cols>
    <col min="1" max="1" width="5.140625" style="30" customWidth="1"/>
    <col min="2" max="2" width="41.5703125" style="30" customWidth="1"/>
    <col min="3" max="3" width="1.28515625" style="30" customWidth="1"/>
    <col min="4" max="4" width="18.140625" style="30" bestFit="1" customWidth="1"/>
    <col min="5" max="5" width="1.28515625" style="30" customWidth="1"/>
    <col min="6" max="6" width="25.5703125" style="30" bestFit="1" customWidth="1"/>
    <col min="7" max="7" width="1.28515625" style="30" customWidth="1"/>
    <col min="8" max="8" width="13.7109375" style="30" bestFit="1" customWidth="1"/>
    <col min="9" max="9" width="1.28515625" style="30" customWidth="1"/>
    <col min="10" max="10" width="19.42578125" style="30" customWidth="1"/>
    <col min="11" max="11" width="1.28515625" style="30" customWidth="1"/>
    <col min="12" max="12" width="19.42578125" style="30" bestFit="1" customWidth="1"/>
    <col min="13" max="13" width="1.28515625" style="30" customWidth="1"/>
    <col min="14" max="14" width="18.28515625" style="30" bestFit="1" customWidth="1"/>
    <col min="15" max="15" width="1.28515625" style="30" customWidth="1"/>
    <col min="16" max="16" width="19.5703125" style="30" bestFit="1" customWidth="1"/>
    <col min="17" max="17" width="1.28515625" style="30" customWidth="1"/>
    <col min="18" max="18" width="19.42578125" style="30" customWidth="1"/>
    <col min="19" max="19" width="3.140625" style="30" customWidth="1"/>
    <col min="20" max="20" width="9.140625" style="30"/>
    <col min="21" max="21" width="20" style="30" bestFit="1" customWidth="1"/>
    <col min="22" max="23" width="9.140625" style="30"/>
    <col min="24" max="24" width="28.28515625" style="30" bestFit="1" customWidth="1"/>
    <col min="25" max="16384" width="9.140625" style="30"/>
  </cols>
  <sheetData>
    <row r="1" spans="1:25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</row>
    <row r="2" spans="1:25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</row>
    <row r="3" spans="1:25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</row>
    <row r="4" spans="1:25" ht="14.45" customHeight="1" x14ac:dyDescent="0.2"/>
    <row r="5" spans="1:25" ht="34.5" customHeight="1" x14ac:dyDescent="0.2">
      <c r="A5" s="1" t="s">
        <v>231</v>
      </c>
      <c r="B5" s="260" t="s">
        <v>232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</row>
    <row r="6" spans="1:25" ht="14.4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5" ht="27" customHeight="1" x14ac:dyDescent="0.2">
      <c r="D7" s="261" t="s">
        <v>193</v>
      </c>
      <c r="E7" s="261"/>
      <c r="F7" s="261"/>
      <c r="G7" s="261"/>
      <c r="H7" s="261"/>
      <c r="I7" s="261"/>
      <c r="J7" s="261"/>
      <c r="K7" s="34"/>
      <c r="L7" s="261" t="s">
        <v>194</v>
      </c>
      <c r="M7" s="261"/>
      <c r="N7" s="261"/>
      <c r="O7" s="261"/>
      <c r="P7" s="261"/>
      <c r="Q7" s="261"/>
      <c r="R7" s="261"/>
    </row>
    <row r="8" spans="1:25" ht="14.45" customHeight="1" x14ac:dyDescent="0.2">
      <c r="D8" s="35"/>
      <c r="E8" s="35"/>
      <c r="F8" s="35"/>
      <c r="G8" s="35"/>
      <c r="H8" s="35"/>
      <c r="I8" s="35"/>
      <c r="J8" s="35"/>
      <c r="K8" s="34"/>
      <c r="L8" s="35"/>
      <c r="M8" s="35"/>
      <c r="N8" s="35"/>
      <c r="O8" s="35"/>
      <c r="P8" s="35"/>
      <c r="Q8" s="35"/>
      <c r="R8" s="35"/>
      <c r="T8" s="37"/>
      <c r="U8" s="37"/>
      <c r="V8" s="37"/>
      <c r="W8" s="37"/>
      <c r="X8" s="37"/>
      <c r="Y8" s="37"/>
    </row>
    <row r="9" spans="1:25" ht="31.5" customHeight="1" x14ac:dyDescent="0.2">
      <c r="A9" s="261" t="s">
        <v>233</v>
      </c>
      <c r="B9" s="261"/>
      <c r="D9" s="2" t="s">
        <v>234</v>
      </c>
      <c r="E9" s="34"/>
      <c r="F9" s="2" t="s">
        <v>197</v>
      </c>
      <c r="G9" s="34"/>
      <c r="H9" s="2" t="s">
        <v>198</v>
      </c>
      <c r="I9" s="34"/>
      <c r="J9" s="2" t="s">
        <v>22</v>
      </c>
      <c r="K9" s="34"/>
      <c r="L9" s="2" t="s">
        <v>234</v>
      </c>
      <c r="M9" s="34"/>
      <c r="N9" s="2" t="s">
        <v>197</v>
      </c>
      <c r="O9" s="34"/>
      <c r="P9" s="2" t="s">
        <v>198</v>
      </c>
      <c r="Q9" s="34"/>
      <c r="R9" s="2" t="s">
        <v>22</v>
      </c>
      <c r="T9" s="37"/>
      <c r="U9" s="37"/>
      <c r="V9" s="37"/>
      <c r="W9" s="37"/>
      <c r="X9" s="37"/>
      <c r="Y9" s="37"/>
    </row>
    <row r="10" spans="1:25" s="59" customFormat="1" ht="21.75" customHeight="1" x14ac:dyDescent="0.2">
      <c r="A10" s="259" t="s">
        <v>68</v>
      </c>
      <c r="B10" s="259"/>
      <c r="D10" s="170">
        <v>0</v>
      </c>
      <c r="E10" s="58"/>
      <c r="F10" s="226">
        <v>-4631339</v>
      </c>
      <c r="G10" s="58"/>
      <c r="H10" s="170">
        <v>0</v>
      </c>
      <c r="I10" s="58"/>
      <c r="J10" s="226">
        <f>D10+F10+H10</f>
        <v>-4631339</v>
      </c>
      <c r="K10" s="58"/>
      <c r="L10" s="170">
        <v>0</v>
      </c>
      <c r="M10" s="58"/>
      <c r="N10" s="170">
        <v>1650662756</v>
      </c>
      <c r="O10" s="58"/>
      <c r="P10" s="170">
        <v>0</v>
      </c>
      <c r="Q10" s="58"/>
      <c r="R10" s="226">
        <f>L10+N10+P10</f>
        <v>1650662756</v>
      </c>
      <c r="T10" s="170"/>
      <c r="U10" s="170"/>
      <c r="V10" s="170"/>
      <c r="W10" s="170"/>
      <c r="X10" s="170"/>
      <c r="Y10" s="170"/>
    </row>
    <row r="11" spans="1:25" s="59" customFormat="1" ht="21.75" customHeight="1" x14ac:dyDescent="0.2">
      <c r="A11" s="259" t="s">
        <v>76</v>
      </c>
      <c r="B11" s="259"/>
      <c r="D11" s="170">
        <v>20014082667</v>
      </c>
      <c r="E11" s="58"/>
      <c r="F11" s="170">
        <v>0</v>
      </c>
      <c r="G11" s="58"/>
      <c r="H11" s="170">
        <v>0</v>
      </c>
      <c r="I11" s="58"/>
      <c r="J11" s="226">
        <f t="shared" ref="J11:J26" si="0">D11+F11+H11</f>
        <v>20014082667</v>
      </c>
      <c r="K11" s="58"/>
      <c r="L11" s="170">
        <v>222201222962</v>
      </c>
      <c r="M11" s="58"/>
      <c r="N11" s="226">
        <v>-271875000</v>
      </c>
      <c r="O11" s="58"/>
      <c r="P11" s="170">
        <v>0</v>
      </c>
      <c r="Q11" s="58"/>
      <c r="R11" s="226">
        <f t="shared" ref="R11:R26" si="1">L11+N11+P11</f>
        <v>221929347962</v>
      </c>
      <c r="T11" s="170"/>
      <c r="U11" s="170"/>
      <c r="V11" s="170"/>
      <c r="W11" s="170"/>
      <c r="X11" s="170"/>
      <c r="Y11" s="170"/>
    </row>
    <row r="12" spans="1:25" s="59" customFormat="1" ht="21" x14ac:dyDescent="0.2">
      <c r="A12" s="259" t="s">
        <v>70</v>
      </c>
      <c r="B12" s="259"/>
      <c r="D12" s="170">
        <v>37444425910</v>
      </c>
      <c r="E12" s="58"/>
      <c r="F12" s="170">
        <v>0</v>
      </c>
      <c r="G12" s="58"/>
      <c r="H12" s="170">
        <v>0</v>
      </c>
      <c r="I12" s="58"/>
      <c r="J12" s="226">
        <f t="shared" si="0"/>
        <v>37444425910</v>
      </c>
      <c r="K12" s="58"/>
      <c r="L12" s="170">
        <v>433731414127</v>
      </c>
      <c r="M12" s="58"/>
      <c r="N12" s="226">
        <v>-543750000</v>
      </c>
      <c r="O12" s="58"/>
      <c r="P12" s="170">
        <v>0</v>
      </c>
      <c r="Q12" s="58"/>
      <c r="R12" s="226">
        <f t="shared" si="1"/>
        <v>433187664127</v>
      </c>
      <c r="T12" s="170"/>
      <c r="U12" s="170"/>
      <c r="V12" s="170"/>
      <c r="W12" s="170"/>
      <c r="X12" s="170"/>
      <c r="Y12" s="170"/>
    </row>
    <row r="13" spans="1:25" s="59" customFormat="1" ht="21.75" customHeight="1" x14ac:dyDescent="0.2">
      <c r="A13" s="259" t="s">
        <v>62</v>
      </c>
      <c r="B13" s="259"/>
      <c r="D13" s="170">
        <v>0</v>
      </c>
      <c r="E13" s="58"/>
      <c r="F13" s="170">
        <v>0</v>
      </c>
      <c r="G13" s="58"/>
      <c r="H13" s="170">
        <v>0</v>
      </c>
      <c r="I13" s="58"/>
      <c r="J13" s="226">
        <f t="shared" si="0"/>
        <v>0</v>
      </c>
      <c r="K13" s="58"/>
      <c r="L13" s="170">
        <v>0</v>
      </c>
      <c r="M13" s="58"/>
      <c r="N13" s="170">
        <v>1919321029590</v>
      </c>
      <c r="O13" s="58"/>
      <c r="P13" s="170">
        <v>16820413840</v>
      </c>
      <c r="Q13" s="58"/>
      <c r="R13" s="226">
        <f t="shared" si="1"/>
        <v>1936141443430</v>
      </c>
      <c r="T13" s="170"/>
      <c r="U13" s="170"/>
      <c r="V13" s="170"/>
      <c r="W13" s="170"/>
      <c r="X13" s="170"/>
      <c r="Y13" s="170"/>
    </row>
    <row r="14" spans="1:25" s="59" customFormat="1" ht="21.75" customHeight="1" x14ac:dyDescent="0.2">
      <c r="A14" s="268" t="s">
        <v>65</v>
      </c>
      <c r="B14" s="268"/>
      <c r="D14" s="60">
        <v>0</v>
      </c>
      <c r="E14" s="58"/>
      <c r="F14" s="60">
        <v>93479219851</v>
      </c>
      <c r="G14" s="58"/>
      <c r="H14" s="60">
        <v>0</v>
      </c>
      <c r="I14" s="58"/>
      <c r="J14" s="226">
        <f t="shared" si="0"/>
        <v>93479219851</v>
      </c>
      <c r="K14" s="58"/>
      <c r="L14" s="60">
        <v>0</v>
      </c>
      <c r="M14" s="58"/>
      <c r="N14" s="60">
        <v>857387531714</v>
      </c>
      <c r="O14" s="58"/>
      <c r="P14" s="60">
        <v>0</v>
      </c>
      <c r="Q14" s="58"/>
      <c r="R14" s="226">
        <f t="shared" si="1"/>
        <v>857387531714</v>
      </c>
      <c r="T14" s="170"/>
      <c r="U14" s="170"/>
      <c r="V14" s="170"/>
      <c r="W14" s="170"/>
      <c r="X14" s="170"/>
      <c r="Y14" s="170"/>
    </row>
    <row r="15" spans="1:25" s="199" customFormat="1" ht="21.75" customHeight="1" x14ac:dyDescent="0.2">
      <c r="A15" s="268" t="s">
        <v>95</v>
      </c>
      <c r="B15" s="268"/>
      <c r="D15" s="60">
        <v>67880147906</v>
      </c>
      <c r="E15" s="200"/>
      <c r="F15" s="60">
        <v>0</v>
      </c>
      <c r="G15" s="200"/>
      <c r="H15" s="60">
        <v>0</v>
      </c>
      <c r="I15" s="200"/>
      <c r="J15" s="226">
        <f t="shared" si="0"/>
        <v>67880147906</v>
      </c>
      <c r="K15" s="200"/>
      <c r="L15" s="60">
        <v>737565535510</v>
      </c>
      <c r="M15" s="200"/>
      <c r="N15" s="60">
        <v>87949460843</v>
      </c>
      <c r="O15" s="200"/>
      <c r="P15" s="60">
        <v>1969682</v>
      </c>
      <c r="Q15" s="200"/>
      <c r="R15" s="226">
        <f t="shared" si="1"/>
        <v>825516966035</v>
      </c>
      <c r="T15" s="170"/>
      <c r="U15" s="170"/>
      <c r="V15" s="170"/>
      <c r="W15" s="170"/>
      <c r="X15" s="170"/>
      <c r="Y15" s="170"/>
    </row>
    <row r="16" spans="1:25" s="59" customFormat="1" ht="21.75" customHeight="1" x14ac:dyDescent="0.2">
      <c r="A16" s="259" t="s">
        <v>73</v>
      </c>
      <c r="B16" s="259"/>
      <c r="D16" s="170">
        <v>63477214807</v>
      </c>
      <c r="E16" s="58"/>
      <c r="F16" s="170">
        <v>0</v>
      </c>
      <c r="G16" s="58"/>
      <c r="H16" s="170">
        <v>0</v>
      </c>
      <c r="I16" s="58"/>
      <c r="J16" s="226">
        <f t="shared" si="0"/>
        <v>63477214807</v>
      </c>
      <c r="K16" s="58"/>
      <c r="L16" s="170">
        <v>293982711291</v>
      </c>
      <c r="M16" s="58"/>
      <c r="N16" s="226">
        <v>-1359375000</v>
      </c>
      <c r="O16" s="58"/>
      <c r="P16" s="170">
        <v>0</v>
      </c>
      <c r="Q16" s="58"/>
      <c r="R16" s="226">
        <f t="shared" si="1"/>
        <v>292623336291</v>
      </c>
      <c r="T16" s="170"/>
      <c r="U16" s="170"/>
      <c r="V16" s="170"/>
      <c r="W16" s="170"/>
      <c r="X16" s="170"/>
      <c r="Y16" s="170"/>
    </row>
    <row r="17" spans="1:25" s="59" customFormat="1" ht="21.75" customHeight="1" x14ac:dyDescent="0.2">
      <c r="A17" s="259" t="s">
        <v>85</v>
      </c>
      <c r="B17" s="259"/>
      <c r="D17" s="170">
        <v>11434593915</v>
      </c>
      <c r="E17" s="58"/>
      <c r="F17" s="170">
        <v>16644146211</v>
      </c>
      <c r="G17" s="58"/>
      <c r="H17" s="170">
        <v>0</v>
      </c>
      <c r="I17" s="58"/>
      <c r="J17" s="226">
        <f t="shared" si="0"/>
        <v>28078740126</v>
      </c>
      <c r="K17" s="58"/>
      <c r="L17" s="170">
        <v>31909309782</v>
      </c>
      <c r="M17" s="58"/>
      <c r="N17" s="226">
        <v>-30724077207</v>
      </c>
      <c r="O17" s="58"/>
      <c r="P17" s="170">
        <v>0</v>
      </c>
      <c r="Q17" s="58"/>
      <c r="R17" s="226">
        <f t="shared" si="1"/>
        <v>1185232575</v>
      </c>
      <c r="T17" s="170"/>
      <c r="U17" s="170"/>
      <c r="V17" s="170"/>
      <c r="W17" s="170"/>
      <c r="X17" s="170"/>
      <c r="Y17" s="170"/>
    </row>
    <row r="18" spans="1:25" s="59" customFormat="1" ht="21.75" customHeight="1" x14ac:dyDescent="0.2">
      <c r="A18" s="259" t="s">
        <v>82</v>
      </c>
      <c r="B18" s="259"/>
      <c r="D18" s="170">
        <v>45317061533</v>
      </c>
      <c r="E18" s="58"/>
      <c r="F18" s="226">
        <v>-120861030487</v>
      </c>
      <c r="G18" s="58"/>
      <c r="H18" s="170">
        <v>0</v>
      </c>
      <c r="I18" s="58"/>
      <c r="J18" s="226">
        <f t="shared" si="0"/>
        <v>-75543968954</v>
      </c>
      <c r="K18" s="58"/>
      <c r="L18" s="170">
        <v>139786730071</v>
      </c>
      <c r="M18" s="58"/>
      <c r="N18" s="170">
        <v>35147107579</v>
      </c>
      <c r="O18" s="58"/>
      <c r="P18" s="170">
        <v>21617624739</v>
      </c>
      <c r="Q18" s="58"/>
      <c r="R18" s="226">
        <f t="shared" si="1"/>
        <v>196551462389</v>
      </c>
      <c r="T18" s="170"/>
      <c r="U18" s="170"/>
      <c r="V18" s="170"/>
      <c r="W18" s="170"/>
      <c r="X18" s="170"/>
      <c r="Y18" s="170"/>
    </row>
    <row r="19" spans="1:25" s="59" customFormat="1" ht="21.75" customHeight="1" x14ac:dyDescent="0.2">
      <c r="A19" s="259" t="s">
        <v>87</v>
      </c>
      <c r="B19" s="259"/>
      <c r="D19" s="170">
        <v>33528808280</v>
      </c>
      <c r="E19" s="58"/>
      <c r="F19" s="170">
        <v>16179197775</v>
      </c>
      <c r="G19" s="58"/>
      <c r="H19" s="170">
        <v>0</v>
      </c>
      <c r="I19" s="58"/>
      <c r="J19" s="226">
        <f t="shared" si="0"/>
        <v>49708006055</v>
      </c>
      <c r="K19" s="58"/>
      <c r="L19" s="170">
        <v>55898286330</v>
      </c>
      <c r="M19" s="58"/>
      <c r="N19" s="170">
        <v>22653855525</v>
      </c>
      <c r="O19" s="58"/>
      <c r="P19" s="170">
        <v>0</v>
      </c>
      <c r="Q19" s="58"/>
      <c r="R19" s="226">
        <f t="shared" si="1"/>
        <v>78552141855</v>
      </c>
      <c r="T19" s="170"/>
      <c r="U19" s="170"/>
      <c r="V19" s="170"/>
      <c r="W19" s="170"/>
      <c r="X19" s="170"/>
      <c r="Y19" s="170"/>
    </row>
    <row r="20" spans="1:25" s="59" customFormat="1" ht="21.75" customHeight="1" x14ac:dyDescent="0.2">
      <c r="A20" s="259" t="s">
        <v>90</v>
      </c>
      <c r="B20" s="259"/>
      <c r="D20" s="170">
        <v>210956728050</v>
      </c>
      <c r="E20" s="58"/>
      <c r="F20" s="226">
        <v>-44870588344</v>
      </c>
      <c r="G20" s="58"/>
      <c r="H20" s="170">
        <v>0</v>
      </c>
      <c r="I20" s="58"/>
      <c r="J20" s="226">
        <f t="shared" si="0"/>
        <v>166086139706</v>
      </c>
      <c r="K20" s="58"/>
      <c r="L20" s="170">
        <v>225197434350</v>
      </c>
      <c r="M20" s="58"/>
      <c r="N20" s="226">
        <v>-36295074844</v>
      </c>
      <c r="O20" s="58"/>
      <c r="P20" s="170">
        <v>0</v>
      </c>
      <c r="Q20" s="58"/>
      <c r="R20" s="226">
        <f t="shared" si="1"/>
        <v>188902359506</v>
      </c>
      <c r="T20" s="170"/>
      <c r="U20" s="170"/>
      <c r="V20" s="170"/>
      <c r="W20" s="170"/>
      <c r="X20" s="170"/>
      <c r="Y20" s="170"/>
    </row>
    <row r="21" spans="1:25" s="59" customFormat="1" ht="21.75" customHeight="1" x14ac:dyDescent="0.2">
      <c r="A21" s="259" t="s">
        <v>93</v>
      </c>
      <c r="B21" s="259"/>
      <c r="D21" s="170">
        <v>176412963800</v>
      </c>
      <c r="E21" s="58"/>
      <c r="F21" s="226">
        <v>-342626923253</v>
      </c>
      <c r="G21" s="58"/>
      <c r="H21" s="170">
        <v>0</v>
      </c>
      <c r="I21" s="58"/>
      <c r="J21" s="226">
        <f t="shared" si="0"/>
        <v>-166213959453</v>
      </c>
      <c r="K21" s="58"/>
      <c r="L21" s="170">
        <v>176412963800</v>
      </c>
      <c r="M21" s="58"/>
      <c r="N21" s="170">
        <v>-652704804499</v>
      </c>
      <c r="O21" s="58"/>
      <c r="P21" s="170">
        <v>0</v>
      </c>
      <c r="Q21" s="58"/>
      <c r="R21" s="226">
        <f t="shared" si="1"/>
        <v>-476291840699</v>
      </c>
      <c r="T21" s="170"/>
      <c r="U21" s="170"/>
      <c r="V21" s="170"/>
      <c r="W21" s="170"/>
      <c r="X21" s="170"/>
      <c r="Y21" s="170"/>
    </row>
    <row r="22" spans="1:25" s="199" customFormat="1" ht="21.75" customHeight="1" x14ac:dyDescent="0.2">
      <c r="A22" s="268" t="s">
        <v>79</v>
      </c>
      <c r="B22" s="268"/>
      <c r="D22" s="60">
        <v>2408796586</v>
      </c>
      <c r="E22" s="200"/>
      <c r="F22" s="60">
        <v>0</v>
      </c>
      <c r="G22" s="200"/>
      <c r="H22" s="60">
        <v>9279010304</v>
      </c>
      <c r="I22" s="200"/>
      <c r="J22" s="226">
        <f t="shared" si="0"/>
        <v>11687806890</v>
      </c>
      <c r="K22" s="200"/>
      <c r="L22" s="60">
        <v>31364282767</v>
      </c>
      <c r="M22" s="200"/>
      <c r="N22" s="60">
        <v>0</v>
      </c>
      <c r="O22" s="200"/>
      <c r="P22" s="60">
        <v>9279010304</v>
      </c>
      <c r="Q22" s="200"/>
      <c r="R22" s="226">
        <f t="shared" si="1"/>
        <v>40643293071</v>
      </c>
      <c r="T22" s="170"/>
      <c r="U22" s="170"/>
      <c r="V22" s="170"/>
      <c r="W22" s="170"/>
      <c r="X22" s="170"/>
      <c r="Y22" s="170"/>
    </row>
    <row r="23" spans="1:25" s="59" customFormat="1" ht="21.75" customHeight="1" x14ac:dyDescent="0.2">
      <c r="A23" s="259" t="s">
        <v>235</v>
      </c>
      <c r="B23" s="259"/>
      <c r="D23" s="170">
        <v>0</v>
      </c>
      <c r="E23" s="58"/>
      <c r="F23" s="170">
        <v>0</v>
      </c>
      <c r="G23" s="58"/>
      <c r="H23" s="170">
        <v>0</v>
      </c>
      <c r="I23" s="58"/>
      <c r="J23" s="226">
        <f t="shared" si="0"/>
        <v>0</v>
      </c>
      <c r="K23" s="58"/>
      <c r="L23" s="170">
        <v>0</v>
      </c>
      <c r="M23" s="58"/>
      <c r="N23" s="170">
        <v>0</v>
      </c>
      <c r="O23" s="58"/>
      <c r="P23" s="170">
        <v>38240773175</v>
      </c>
      <c r="Q23" s="58"/>
      <c r="R23" s="226">
        <f t="shared" si="1"/>
        <v>38240773175</v>
      </c>
      <c r="T23" s="170"/>
      <c r="U23" s="170"/>
      <c r="V23" s="170"/>
      <c r="W23" s="170"/>
      <c r="X23" s="170"/>
      <c r="Y23" s="170"/>
    </row>
    <row r="24" spans="1:25" s="59" customFormat="1" ht="21.75" customHeight="1" x14ac:dyDescent="0.2">
      <c r="A24" s="259" t="s">
        <v>236</v>
      </c>
      <c r="B24" s="259"/>
      <c r="D24" s="170">
        <v>0</v>
      </c>
      <c r="E24" s="58"/>
      <c r="F24" s="170">
        <v>0</v>
      </c>
      <c r="G24" s="58"/>
      <c r="H24" s="170">
        <v>0</v>
      </c>
      <c r="I24" s="58"/>
      <c r="J24" s="226">
        <f t="shared" si="0"/>
        <v>0</v>
      </c>
      <c r="K24" s="58"/>
      <c r="L24" s="170">
        <v>203684296320</v>
      </c>
      <c r="M24" s="58"/>
      <c r="N24" s="170">
        <v>0</v>
      </c>
      <c r="O24" s="58"/>
      <c r="P24" s="226">
        <v>-242847382462</v>
      </c>
      <c r="Q24" s="58"/>
      <c r="R24" s="226">
        <f t="shared" si="1"/>
        <v>-39163086142</v>
      </c>
      <c r="T24" s="170"/>
      <c r="U24" s="170"/>
      <c r="V24" s="170"/>
      <c r="W24" s="170"/>
      <c r="X24" s="170"/>
      <c r="Y24" s="170"/>
    </row>
    <row r="25" spans="1:25" s="59" customFormat="1" ht="21.75" customHeight="1" x14ac:dyDescent="0.2">
      <c r="A25" s="259" t="s">
        <v>237</v>
      </c>
      <c r="B25" s="259"/>
      <c r="D25" s="170">
        <v>0</v>
      </c>
      <c r="E25" s="58"/>
      <c r="F25" s="170">
        <v>0</v>
      </c>
      <c r="G25" s="58"/>
      <c r="H25" s="170">
        <v>0</v>
      </c>
      <c r="I25" s="58"/>
      <c r="J25" s="226">
        <f t="shared" si="0"/>
        <v>0</v>
      </c>
      <c r="K25" s="58"/>
      <c r="L25" s="170">
        <v>950955544569</v>
      </c>
      <c r="M25" s="58"/>
      <c r="N25" s="170">
        <v>0</v>
      </c>
      <c r="O25" s="58"/>
      <c r="P25" s="170">
        <v>306350878125</v>
      </c>
      <c r="Q25" s="58"/>
      <c r="R25" s="226">
        <f t="shared" si="1"/>
        <v>1257306422694</v>
      </c>
      <c r="T25" s="170"/>
      <c r="U25" s="170"/>
      <c r="V25" s="170"/>
      <c r="W25" s="170"/>
      <c r="X25" s="170"/>
      <c r="Y25" s="170"/>
    </row>
    <row r="26" spans="1:25" s="59" customFormat="1" ht="21.75" customHeight="1" x14ac:dyDescent="0.2">
      <c r="A26" s="259" t="s">
        <v>238</v>
      </c>
      <c r="B26" s="259"/>
      <c r="D26" s="170">
        <v>0</v>
      </c>
      <c r="E26" s="58"/>
      <c r="F26" s="170">
        <v>0</v>
      </c>
      <c r="G26" s="58"/>
      <c r="H26" s="170">
        <v>0</v>
      </c>
      <c r="I26" s="58"/>
      <c r="J26" s="226">
        <f t="shared" si="0"/>
        <v>0</v>
      </c>
      <c r="K26" s="58"/>
      <c r="L26" s="170">
        <v>183163672938</v>
      </c>
      <c r="M26" s="58"/>
      <c r="N26" s="170">
        <v>0</v>
      </c>
      <c r="O26" s="58"/>
      <c r="P26" s="226">
        <v>-255844473385</v>
      </c>
      <c r="Q26" s="58"/>
      <c r="R26" s="226">
        <f t="shared" si="1"/>
        <v>-72680800447</v>
      </c>
      <c r="T26" s="170"/>
      <c r="U26" s="170"/>
      <c r="V26" s="170"/>
      <c r="W26" s="170"/>
      <c r="X26" s="170"/>
      <c r="Y26" s="170"/>
    </row>
    <row r="27" spans="1:25" s="59" customFormat="1" ht="21.75" customHeight="1" thickBot="1" x14ac:dyDescent="0.25">
      <c r="A27" s="257" t="s">
        <v>22</v>
      </c>
      <c r="B27" s="257"/>
      <c r="D27" s="50">
        <f>SUM(D10:D26)</f>
        <v>668874823454</v>
      </c>
      <c r="E27" s="58"/>
      <c r="F27" s="50">
        <f>SUM(F10:F26)</f>
        <v>-382060609586</v>
      </c>
      <c r="G27" s="58"/>
      <c r="H27" s="50">
        <f>SUM(H10:H26)</f>
        <v>9279010304</v>
      </c>
      <c r="I27" s="58"/>
      <c r="J27" s="50">
        <f>SUM(J10:J26)</f>
        <v>296093224172</v>
      </c>
      <c r="K27" s="58"/>
      <c r="L27" s="50">
        <f>SUM(L10:L26)</f>
        <v>3685853404817</v>
      </c>
      <c r="M27" s="58"/>
      <c r="N27" s="50">
        <f>SUM(N10:N26)</f>
        <v>2202210691457</v>
      </c>
      <c r="O27" s="58"/>
      <c r="P27" s="50">
        <f>SUM(P10:P26)</f>
        <v>-106381185982</v>
      </c>
      <c r="Q27" s="58"/>
      <c r="R27" s="50">
        <f>SUM(R10:R26)</f>
        <v>5781682910292</v>
      </c>
      <c r="T27" s="170"/>
      <c r="U27" s="170"/>
      <c r="V27" s="170"/>
      <c r="W27" s="170"/>
      <c r="X27" s="170"/>
      <c r="Y27" s="170"/>
    </row>
    <row r="28" spans="1:25" s="59" customFormat="1" ht="21.75" thickTop="1" x14ac:dyDescent="0.2">
      <c r="T28" s="170"/>
      <c r="U28" s="170"/>
      <c r="V28" s="170"/>
      <c r="W28" s="170"/>
      <c r="X28" s="235"/>
      <c r="Y28" s="170"/>
    </row>
    <row r="29" spans="1:25" s="59" customFormat="1" ht="21" x14ac:dyDescent="0.2">
      <c r="D29" s="60"/>
      <c r="E29" s="199"/>
      <c r="F29" s="169"/>
      <c r="G29" s="199"/>
      <c r="H29" s="199"/>
      <c r="I29" s="199"/>
      <c r="J29" s="199"/>
      <c r="K29" s="199"/>
      <c r="L29" s="60"/>
      <c r="M29" s="199"/>
      <c r="N29" s="169"/>
      <c r="O29" s="199"/>
      <c r="P29" s="236"/>
      <c r="Q29" s="199"/>
      <c r="R29" s="199"/>
      <c r="T29" s="170"/>
      <c r="U29" s="170"/>
      <c r="V29" s="170"/>
      <c r="W29" s="170"/>
      <c r="X29" s="235"/>
      <c r="Y29" s="170"/>
    </row>
    <row r="30" spans="1:25" s="59" customFormat="1" ht="26.25" x14ac:dyDescent="0.65">
      <c r="D30" s="60"/>
      <c r="E30" s="199"/>
      <c r="F30" s="60"/>
      <c r="G30" s="237"/>
      <c r="H30" s="238"/>
      <c r="I30" s="199"/>
      <c r="J30" s="199"/>
      <c r="K30" s="199"/>
      <c r="L30" s="60"/>
      <c r="M30" s="199"/>
      <c r="N30" s="60"/>
      <c r="O30" s="199"/>
      <c r="P30" s="60"/>
      <c r="Q30" s="199"/>
      <c r="R30" s="199"/>
      <c r="T30" s="170"/>
      <c r="U30" s="170"/>
      <c r="V30" s="170"/>
      <c r="W30" s="170"/>
      <c r="X30" s="170"/>
      <c r="Y30" s="170"/>
    </row>
    <row r="31" spans="1:25" ht="21" x14ac:dyDescent="0.2">
      <c r="D31" s="60"/>
      <c r="E31" s="199"/>
      <c r="F31" s="60"/>
      <c r="G31" s="199"/>
      <c r="H31" s="199"/>
      <c r="I31" s="199"/>
      <c r="J31" s="199"/>
      <c r="K31" s="199"/>
      <c r="L31" s="60"/>
      <c r="M31" s="199"/>
      <c r="N31" s="60"/>
      <c r="O31" s="199"/>
      <c r="P31" s="60"/>
      <c r="Q31" s="199"/>
      <c r="R31" s="199"/>
      <c r="T31" s="37"/>
      <c r="U31" s="37"/>
      <c r="V31" s="37"/>
      <c r="W31" s="37"/>
      <c r="X31" s="37"/>
      <c r="Y31" s="37"/>
    </row>
    <row r="32" spans="1:25" ht="21" x14ac:dyDescent="0.2">
      <c r="D32" s="199"/>
      <c r="E32" s="199"/>
      <c r="F32" s="60"/>
      <c r="G32" s="199"/>
      <c r="H32" s="199"/>
      <c r="I32" s="199"/>
      <c r="J32" s="199"/>
      <c r="K32" s="199"/>
      <c r="L32" s="199"/>
      <c r="M32" s="199"/>
      <c r="N32" s="60"/>
      <c r="O32" s="199"/>
      <c r="P32" s="199"/>
      <c r="Q32" s="199"/>
      <c r="R32" s="199"/>
    </row>
    <row r="33" spans="4:18" x14ac:dyDescent="0.2"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</row>
    <row r="34" spans="4:18" x14ac:dyDescent="0.2"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</row>
    <row r="35" spans="4:18" x14ac:dyDescent="0.2"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</row>
    <row r="36" spans="4:18" x14ac:dyDescent="0.2"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</row>
    <row r="37" spans="4:18" x14ac:dyDescent="0.2"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</row>
    <row r="38" spans="4:18" x14ac:dyDescent="0.2"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</row>
    <row r="39" spans="4:18" x14ac:dyDescent="0.2"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</row>
  </sheetData>
  <mergeCells count="25">
    <mergeCell ref="A1:R1"/>
    <mergeCell ref="A2:R2"/>
    <mergeCell ref="A3:R3"/>
    <mergeCell ref="B5:R5"/>
    <mergeCell ref="D7:J7"/>
    <mergeCell ref="L7:R7"/>
    <mergeCell ref="A9:B9"/>
    <mergeCell ref="A22:B22"/>
    <mergeCell ref="A23:B23"/>
    <mergeCell ref="A24:B24"/>
    <mergeCell ref="A25:B25"/>
    <mergeCell ref="A11:B11"/>
    <mergeCell ref="A10:B10"/>
    <mergeCell ref="A14:B14"/>
    <mergeCell ref="A12:B12"/>
    <mergeCell ref="A13:B13"/>
    <mergeCell ref="A15:B15"/>
    <mergeCell ref="A27:B27"/>
    <mergeCell ref="A20:B20"/>
    <mergeCell ref="A19:B19"/>
    <mergeCell ref="A17:B17"/>
    <mergeCell ref="A16:B16"/>
    <mergeCell ref="A26:B26"/>
    <mergeCell ref="A18:B18"/>
    <mergeCell ref="A21:B21"/>
  </mergeCells>
  <pageMargins left="0.39" right="0.39" top="0.39" bottom="0.39" header="0" footer="0"/>
  <pageSetup paperSize="9" scale="6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F3CD-C8D7-40EE-8B2A-2DEA85CFFD07}">
  <sheetPr>
    <pageSetUpPr fitToPage="1"/>
  </sheetPr>
  <dimension ref="A1:P17"/>
  <sheetViews>
    <sheetView rightToLeft="1" view="pageBreakPreview" zoomScale="55" zoomScaleNormal="55" zoomScaleSheetLayoutView="55" workbookViewId="0">
      <selection activeCell="A6" sqref="A6"/>
    </sheetView>
  </sheetViews>
  <sheetFormatPr defaultRowHeight="26.25" x14ac:dyDescent="0.65"/>
  <cols>
    <col min="1" max="1" width="77" style="108" bestFit="1" customWidth="1"/>
    <col min="2" max="2" width="3.140625" style="108" customWidth="1"/>
    <col min="3" max="3" width="24.7109375" style="108" customWidth="1"/>
    <col min="4" max="4" width="1.140625" style="108" customWidth="1"/>
    <col min="5" max="5" width="37.5703125" style="108" bestFit="1" customWidth="1"/>
    <col min="6" max="6" width="1.28515625" style="108" customWidth="1"/>
    <col min="7" max="7" width="20.42578125" style="108" bestFit="1" customWidth="1"/>
    <col min="8" max="8" width="1.28515625" style="108" customWidth="1"/>
    <col min="9" max="9" width="28.42578125" style="108" bestFit="1" customWidth="1"/>
    <col min="10" max="10" width="1.28515625" style="108" customWidth="1"/>
    <col min="11" max="11" width="28.5703125" style="108" customWidth="1"/>
    <col min="12" max="12" width="1.28515625" style="108" customWidth="1"/>
    <col min="13" max="13" width="20.140625" style="108" customWidth="1"/>
    <col min="14" max="14" width="1.28515625" style="108" customWidth="1"/>
    <col min="15" max="15" width="31.42578125" style="108" customWidth="1"/>
    <col min="16" max="16" width="25.140625" style="108" bestFit="1" customWidth="1"/>
    <col min="17" max="18" width="9.140625" style="108"/>
    <col min="19" max="19" width="24.5703125" style="108" bestFit="1" customWidth="1"/>
    <col min="20" max="25" width="9.140625" style="108"/>
    <col min="26" max="26" width="30.140625" style="108" customWidth="1"/>
    <col min="27" max="16384" width="9.140625" style="108"/>
  </cols>
  <sheetData>
    <row r="1" spans="1:16" ht="46.5" customHeight="1" x14ac:dyDescent="0.65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6" ht="46.5" customHeight="1" x14ac:dyDescent="0.65">
      <c r="A2" s="286" t="s">
        <v>174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109"/>
    </row>
    <row r="3" spans="1:16" ht="46.5" customHeight="1" x14ac:dyDescent="0.65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</row>
    <row r="4" spans="1:16" ht="46.5" customHeight="1" x14ac:dyDescent="0.65"/>
    <row r="5" spans="1:16" ht="46.5" customHeight="1" x14ac:dyDescent="0.65">
      <c r="A5" s="287" t="s">
        <v>341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</row>
    <row r="6" spans="1:16" ht="46.5" customHeight="1" x14ac:dyDescent="0.65">
      <c r="C6" s="110"/>
      <c r="D6" s="110"/>
      <c r="E6" s="110"/>
      <c r="F6" s="110"/>
      <c r="G6" s="110"/>
      <c r="H6" s="110"/>
      <c r="I6" s="110"/>
      <c r="J6" s="110"/>
      <c r="K6" s="288" t="s">
        <v>241</v>
      </c>
      <c r="L6" s="110"/>
      <c r="M6" s="110"/>
      <c r="N6" s="110"/>
      <c r="O6" s="288" t="s">
        <v>242</v>
      </c>
    </row>
    <row r="7" spans="1:16" ht="46.5" customHeight="1" x14ac:dyDescent="0.65">
      <c r="A7" s="111" t="s">
        <v>243</v>
      </c>
      <c r="B7" s="112"/>
      <c r="C7" s="113" t="s">
        <v>244</v>
      </c>
      <c r="D7" s="110"/>
      <c r="E7" s="113" t="s">
        <v>245</v>
      </c>
      <c r="F7" s="110"/>
      <c r="G7" s="113" t="s">
        <v>35</v>
      </c>
      <c r="H7" s="110"/>
      <c r="I7" s="113" t="s">
        <v>246</v>
      </c>
      <c r="J7" s="110"/>
      <c r="K7" s="289"/>
      <c r="L7" s="110"/>
      <c r="M7" s="113" t="s">
        <v>247</v>
      </c>
      <c r="N7" s="110"/>
      <c r="O7" s="289"/>
      <c r="P7" s="114"/>
    </row>
    <row r="8" spans="1:16" ht="46.5" customHeight="1" x14ac:dyDescent="0.65">
      <c r="A8" s="115" t="s">
        <v>342</v>
      </c>
      <c r="B8" s="112"/>
      <c r="C8" s="110" t="s">
        <v>343</v>
      </c>
      <c r="D8" s="110"/>
      <c r="E8" s="110" t="s">
        <v>344</v>
      </c>
      <c r="F8" s="110"/>
      <c r="G8" s="116">
        <v>750000</v>
      </c>
      <c r="H8" s="110"/>
      <c r="I8" s="116">
        <v>750000000000</v>
      </c>
      <c r="J8" s="110"/>
      <c r="K8" s="117">
        <v>17045312901</v>
      </c>
      <c r="L8" s="110"/>
      <c r="M8" s="118">
        <v>0.23</v>
      </c>
      <c r="N8" s="110"/>
      <c r="O8" s="119">
        <v>0.40799999999999997</v>
      </c>
      <c r="P8" s="117"/>
    </row>
    <row r="9" spans="1:16" ht="46.5" customHeight="1" x14ac:dyDescent="0.65">
      <c r="A9" s="120" t="s">
        <v>345</v>
      </c>
      <c r="B9" s="112"/>
      <c r="C9" s="110" t="s">
        <v>105</v>
      </c>
      <c r="D9" s="110"/>
      <c r="E9" s="110" t="s">
        <v>346</v>
      </c>
      <c r="F9" s="110"/>
      <c r="G9" s="110">
        <v>1500000</v>
      </c>
      <c r="H9" s="110"/>
      <c r="I9" s="121">
        <v>1500000000000</v>
      </c>
      <c r="J9" s="110"/>
      <c r="K9" s="117">
        <v>32165662002</v>
      </c>
      <c r="L9" s="110"/>
      <c r="M9" s="122">
        <v>0.26</v>
      </c>
      <c r="N9" s="110"/>
      <c r="O9" s="123">
        <v>0.36969999999999997</v>
      </c>
      <c r="P9" s="117"/>
    </row>
    <row r="10" spans="1:16" ht="46.5" customHeight="1" x14ac:dyDescent="0.65">
      <c r="A10" s="124" t="s">
        <v>342</v>
      </c>
      <c r="B10" s="125"/>
      <c r="C10" s="110" t="s">
        <v>343</v>
      </c>
      <c r="D10" s="110"/>
      <c r="E10" s="110" t="s">
        <v>347</v>
      </c>
      <c r="F10" s="110"/>
      <c r="G10" s="110">
        <v>2998000</v>
      </c>
      <c r="H10" s="110"/>
      <c r="I10" s="121">
        <v>2998000000000</v>
      </c>
      <c r="J10" s="110"/>
      <c r="K10" s="117">
        <v>58074741510</v>
      </c>
      <c r="L10" s="110"/>
      <c r="M10" s="122">
        <v>0.20499999999999999</v>
      </c>
      <c r="N10" s="110"/>
      <c r="O10" s="119">
        <v>0.373</v>
      </c>
      <c r="P10" s="117"/>
    </row>
    <row r="11" spans="1:16" ht="46.5" customHeight="1" x14ac:dyDescent="0.65">
      <c r="A11" s="124" t="s">
        <v>62</v>
      </c>
      <c r="B11" s="114"/>
      <c r="C11" s="110" t="s">
        <v>343</v>
      </c>
      <c r="E11" s="110" t="s">
        <v>348</v>
      </c>
      <c r="G11" s="110">
        <v>2203677</v>
      </c>
      <c r="H11" s="110"/>
      <c r="I11" s="121">
        <v>15001438599534</v>
      </c>
      <c r="J11" s="110"/>
      <c r="K11" s="117">
        <v>144655563064</v>
      </c>
      <c r="L11" s="110"/>
      <c r="M11" s="122">
        <v>0.27</v>
      </c>
      <c r="N11" s="110"/>
      <c r="O11" s="123">
        <v>0.39500000000000002</v>
      </c>
      <c r="P11" s="117"/>
    </row>
    <row r="12" spans="1:16" ht="46.5" customHeight="1" x14ac:dyDescent="0.65">
      <c r="A12" s="126" t="s">
        <v>349</v>
      </c>
      <c r="C12" s="127" t="s">
        <v>105</v>
      </c>
      <c r="E12" s="110" t="s">
        <v>350</v>
      </c>
      <c r="G12" s="110">
        <v>1335900</v>
      </c>
      <c r="H12" s="110"/>
      <c r="I12" s="110">
        <v>4999848883800</v>
      </c>
      <c r="J12" s="110"/>
      <c r="K12" s="117">
        <v>55667365228</v>
      </c>
      <c r="L12" s="110"/>
      <c r="M12" s="122">
        <v>0.27</v>
      </c>
      <c r="N12" s="110"/>
      <c r="O12" s="123">
        <v>0.40439999999999998</v>
      </c>
      <c r="P12" s="117"/>
    </row>
    <row r="13" spans="1:16" ht="46.5" customHeight="1" x14ac:dyDescent="0.65">
      <c r="A13" s="128" t="s">
        <v>73</v>
      </c>
      <c r="C13" s="127" t="s">
        <v>343</v>
      </c>
      <c r="E13" s="110" t="s">
        <v>351</v>
      </c>
      <c r="G13" s="110">
        <v>2500000</v>
      </c>
      <c r="H13" s="110"/>
      <c r="I13" s="110">
        <v>2500000000000</v>
      </c>
      <c r="J13" s="129"/>
      <c r="K13" s="117">
        <v>54300099378</v>
      </c>
      <c r="L13" s="129"/>
      <c r="M13" s="130">
        <v>0.23</v>
      </c>
      <c r="N13" s="129"/>
      <c r="O13" s="119">
        <v>0.38900000000000001</v>
      </c>
      <c r="P13" s="117"/>
    </row>
    <row r="14" spans="1:16" ht="46.5" customHeight="1" x14ac:dyDescent="0.65">
      <c r="A14" s="131" t="s">
        <v>352</v>
      </c>
      <c r="C14" s="127" t="s">
        <v>105</v>
      </c>
      <c r="E14" s="110" t="s">
        <v>353</v>
      </c>
      <c r="G14" s="110">
        <v>564334087</v>
      </c>
      <c r="H14" s="110"/>
      <c r="I14" s="110">
        <v>1000203930206</v>
      </c>
      <c r="J14" s="110"/>
      <c r="K14" s="117">
        <v>8847481019</v>
      </c>
      <c r="L14" s="129"/>
      <c r="M14" s="132">
        <v>0.38300000000000001</v>
      </c>
      <c r="N14" s="130"/>
      <c r="O14" s="178">
        <f>M14</f>
        <v>0.38300000000000001</v>
      </c>
      <c r="P14" s="117"/>
    </row>
    <row r="15" spans="1:16" ht="38.25" customHeight="1" x14ac:dyDescent="0.65">
      <c r="A15" s="131" t="s">
        <v>354</v>
      </c>
      <c r="C15" s="110" t="s">
        <v>105</v>
      </c>
      <c r="E15" s="110" t="s">
        <v>355</v>
      </c>
      <c r="G15" s="110">
        <v>10691200</v>
      </c>
      <c r="H15" s="110"/>
      <c r="I15" s="110">
        <v>10000013920000</v>
      </c>
      <c r="J15" s="110"/>
      <c r="K15" s="181">
        <v>49568095050.476563</v>
      </c>
      <c r="L15" s="129"/>
      <c r="M15" s="130">
        <v>0.23</v>
      </c>
      <c r="N15" s="130"/>
      <c r="O15" s="179">
        <v>0.39750000000000002</v>
      </c>
      <c r="P15" s="180"/>
    </row>
    <row r="16" spans="1:16" x14ac:dyDescent="0.65">
      <c r="G16" s="96"/>
      <c r="K16" s="133"/>
      <c r="P16" s="114"/>
    </row>
    <row r="17" spans="16:16" x14ac:dyDescent="0.65">
      <c r="P17" s="114"/>
    </row>
  </sheetData>
  <mergeCells count="6">
    <mergeCell ref="A1:O1"/>
    <mergeCell ref="A2:O2"/>
    <mergeCell ref="A3:O3"/>
    <mergeCell ref="A5:O5"/>
    <mergeCell ref="K6:K7"/>
    <mergeCell ref="O6:O7"/>
  </mergeCells>
  <pageMargins left="0.39" right="0.39" top="0.39" bottom="0.39" header="0" footer="0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52" t="s">
        <v>0</v>
      </c>
      <c r="B1" s="252"/>
      <c r="C1" s="252"/>
    </row>
    <row r="2" spans="1:3" ht="21.75" customHeight="1" x14ac:dyDescent="0.2">
      <c r="A2" s="252" t="s">
        <v>1</v>
      </c>
      <c r="B2" s="252"/>
      <c r="C2" s="252"/>
    </row>
    <row r="3" spans="1:3" ht="21.75" customHeight="1" x14ac:dyDescent="0.2">
      <c r="A3" s="252" t="s">
        <v>2</v>
      </c>
      <c r="B3" s="252"/>
      <c r="C3" s="252"/>
    </row>
    <row r="4" spans="1:3" ht="7.35" customHeight="1" x14ac:dyDescent="0.2"/>
    <row r="5" spans="1:3" ht="123.6" customHeight="1" x14ac:dyDescent="0.2">
      <c r="B5" s="253"/>
    </row>
    <row r="6" spans="1:3" ht="123.6" customHeight="1" x14ac:dyDescent="0.2">
      <c r="B6" s="25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6093A-8224-4D34-B8CF-5EF22B277B9B}">
  <sheetPr>
    <pageSetUpPr fitToPage="1"/>
  </sheetPr>
  <dimension ref="A1:X27"/>
  <sheetViews>
    <sheetView rightToLeft="1" view="pageBreakPreview" zoomScale="70" zoomScaleNormal="55" zoomScaleSheetLayoutView="70" workbookViewId="0">
      <selection activeCell="A7" sqref="A7:B7"/>
    </sheetView>
  </sheetViews>
  <sheetFormatPr defaultRowHeight="25.5" x14ac:dyDescent="0.2"/>
  <cols>
    <col min="1" max="1" width="10.28515625" style="97" customWidth="1"/>
    <col min="2" max="2" width="40.28515625" style="97" customWidth="1"/>
    <col min="3" max="3" width="1.28515625" style="97" customWidth="1"/>
    <col min="4" max="4" width="34.28515625" style="97" customWidth="1"/>
    <col min="5" max="5" width="1.28515625" style="97" customWidth="1"/>
    <col min="6" max="6" width="38.140625" style="97" customWidth="1"/>
    <col min="7" max="7" width="1.28515625" style="97" customWidth="1"/>
    <col min="8" max="8" width="40.28515625" style="97" customWidth="1"/>
    <col min="9" max="9" width="1.28515625" style="97" customWidth="1"/>
    <col min="10" max="10" width="32.42578125" style="97" customWidth="1"/>
    <col min="11" max="11" width="0.28515625" style="97" customWidth="1"/>
    <col min="12" max="12" width="14.5703125" style="97" customWidth="1"/>
    <col min="13" max="13" width="12.85546875" style="97" customWidth="1"/>
    <col min="14" max="14" width="23.140625" style="97" bestFit="1" customWidth="1"/>
    <col min="15" max="16" width="9.140625" style="97"/>
    <col min="17" max="17" width="23.42578125" style="97" bestFit="1" customWidth="1"/>
    <col min="18" max="16384" width="9.140625" style="97"/>
  </cols>
  <sheetData>
    <row r="1" spans="1:24" ht="29.1" customHeight="1" x14ac:dyDescent="0.2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24" ht="21.75" customHeight="1" x14ac:dyDescent="0.2">
      <c r="A2" s="290" t="s">
        <v>174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24" ht="21.75" customHeight="1" x14ac:dyDescent="0.2">
      <c r="A3" s="290" t="s">
        <v>2</v>
      </c>
      <c r="B3" s="290"/>
      <c r="C3" s="290"/>
      <c r="D3" s="290"/>
      <c r="E3" s="290"/>
      <c r="F3" s="290"/>
      <c r="G3" s="290"/>
      <c r="H3" s="290"/>
      <c r="I3" s="290"/>
      <c r="J3" s="290"/>
    </row>
    <row r="4" spans="1:24" ht="23.25" customHeight="1" x14ac:dyDescent="0.2"/>
    <row r="5" spans="1:24" ht="38.25" customHeight="1" x14ac:dyDescent="0.2">
      <c r="A5" s="98" t="s">
        <v>262</v>
      </c>
      <c r="B5" s="291" t="s">
        <v>263</v>
      </c>
      <c r="C5" s="291"/>
      <c r="D5" s="291"/>
      <c r="E5" s="291"/>
      <c r="F5" s="291"/>
      <c r="G5" s="291"/>
      <c r="H5" s="291"/>
      <c r="I5" s="291"/>
      <c r="J5" s="291"/>
    </row>
    <row r="6" spans="1:24" ht="42.75" customHeight="1" x14ac:dyDescent="0.2">
      <c r="D6" s="292" t="s">
        <v>193</v>
      </c>
      <c r="E6" s="292"/>
      <c r="F6" s="292"/>
      <c r="H6" s="292" t="s">
        <v>194</v>
      </c>
      <c r="I6" s="292"/>
      <c r="J6" s="292"/>
    </row>
    <row r="7" spans="1:24" ht="52.5" customHeight="1" x14ac:dyDescent="0.2">
      <c r="A7" s="292" t="s">
        <v>264</v>
      </c>
      <c r="B7" s="292"/>
      <c r="D7" s="99" t="s">
        <v>265</v>
      </c>
      <c r="E7" s="100"/>
      <c r="F7" s="99" t="s">
        <v>266</v>
      </c>
      <c r="H7" s="99" t="s">
        <v>265</v>
      </c>
      <c r="I7" s="100"/>
      <c r="J7" s="99" t="s">
        <v>266</v>
      </c>
    </row>
    <row r="8" spans="1:24" ht="36.4" customHeight="1" x14ac:dyDescent="0.2">
      <c r="A8" s="294" t="s">
        <v>333</v>
      </c>
      <c r="B8" s="294"/>
      <c r="C8" s="294"/>
      <c r="D8" s="101">
        <v>801060220</v>
      </c>
      <c r="E8" s="102">
        <v>0</v>
      </c>
      <c r="F8" s="103">
        <f>D8/N17</f>
        <v>8.5428167080542818E-3</v>
      </c>
      <c r="G8" s="102">
        <v>0</v>
      </c>
      <c r="H8" s="101">
        <v>39235092237</v>
      </c>
      <c r="I8" s="102"/>
      <c r="J8" s="103">
        <f>H8/Q17</f>
        <v>0.26664205682094627</v>
      </c>
    </row>
    <row r="9" spans="1:24" ht="36.4" customHeight="1" x14ac:dyDescent="0.2">
      <c r="A9" s="294" t="s">
        <v>334</v>
      </c>
      <c r="B9" s="294"/>
      <c r="C9" s="294"/>
      <c r="D9" s="101">
        <v>1314776944182</v>
      </c>
      <c r="E9" s="102">
        <v>7160082813405</v>
      </c>
      <c r="F9" s="103">
        <f>D9/N23</f>
        <v>2.4882443046480494E-2</v>
      </c>
      <c r="G9" s="102">
        <v>0</v>
      </c>
      <c r="H9" s="101">
        <v>11401711775521</v>
      </c>
      <c r="I9" s="102"/>
      <c r="J9" s="103">
        <f>H9/Q23</f>
        <v>0.44757434248868183</v>
      </c>
    </row>
    <row r="10" spans="1:24" ht="36.4" customHeight="1" thickBot="1" x14ac:dyDescent="0.25">
      <c r="A10" s="295" t="s">
        <v>22</v>
      </c>
      <c r="B10" s="295"/>
      <c r="D10" s="239">
        <f>SUM(D8:D9)</f>
        <v>1315578004402</v>
      </c>
      <c r="E10" s="102"/>
      <c r="F10" s="104">
        <f>SUM(F8:F9)</f>
        <v>3.3425259754534774E-2</v>
      </c>
      <c r="G10" s="102"/>
      <c r="H10" s="239">
        <f>SUM(H8:H9)</f>
        <v>11440946867758</v>
      </c>
      <c r="I10" s="102"/>
      <c r="J10" s="104">
        <f>SUM(J8:J9)</f>
        <v>0.7142163993096281</v>
      </c>
    </row>
    <row r="11" spans="1:24" ht="26.25" thickTop="1" x14ac:dyDescent="0.2"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</row>
    <row r="12" spans="1:24" x14ac:dyDescent="0.3">
      <c r="D12" s="107"/>
      <c r="E12" s="102"/>
      <c r="F12" s="102"/>
      <c r="G12" s="102"/>
      <c r="H12" s="107"/>
      <c r="L12" s="241"/>
      <c r="M12" s="241"/>
      <c r="N12" s="242" t="s">
        <v>193</v>
      </c>
      <c r="O12" s="241"/>
      <c r="P12" s="241"/>
      <c r="Q12" s="241"/>
      <c r="R12" s="241"/>
      <c r="S12" s="241"/>
      <c r="T12" s="241"/>
      <c r="U12" s="241"/>
      <c r="V12" s="240"/>
      <c r="W12" s="240"/>
      <c r="X12" s="240"/>
    </row>
    <row r="13" spans="1:24" x14ac:dyDescent="0.3">
      <c r="D13" s="102"/>
      <c r="E13" s="102"/>
      <c r="F13" s="102"/>
      <c r="G13" s="102"/>
      <c r="H13" s="102"/>
      <c r="L13" s="293" t="s">
        <v>335</v>
      </c>
      <c r="M13" s="241"/>
      <c r="N13" s="242" t="s">
        <v>6</v>
      </c>
      <c r="O13" s="242"/>
      <c r="P13" s="293" t="s">
        <v>194</v>
      </c>
      <c r="Q13" s="293"/>
      <c r="R13" s="293"/>
      <c r="S13" s="242"/>
      <c r="T13" s="241"/>
      <c r="U13" s="241"/>
      <c r="V13" s="240"/>
      <c r="W13" s="240"/>
      <c r="X13" s="240"/>
    </row>
    <row r="14" spans="1:24" x14ac:dyDescent="0.2">
      <c r="B14" s="101"/>
      <c r="C14" s="101"/>
      <c r="D14" s="101"/>
      <c r="E14" s="101"/>
      <c r="F14" s="101"/>
      <c r="G14" s="101"/>
      <c r="H14" s="101"/>
      <c r="I14" s="101"/>
      <c r="J14" s="101"/>
      <c r="L14" s="293"/>
      <c r="M14" s="242" t="s">
        <v>336</v>
      </c>
      <c r="N14" s="243">
        <f>سپرده!D8</f>
        <v>24109380327</v>
      </c>
      <c r="O14" s="242"/>
      <c r="P14" s="242"/>
      <c r="Q14" s="243">
        <v>130859661656</v>
      </c>
      <c r="R14" s="242"/>
      <c r="S14" s="293" t="s">
        <v>337</v>
      </c>
      <c r="T14" s="293"/>
      <c r="U14" s="293"/>
      <c r="V14" s="240"/>
      <c r="W14" s="240"/>
      <c r="X14" s="240"/>
    </row>
    <row r="15" spans="1:24" x14ac:dyDescent="0.3">
      <c r="B15" s="101"/>
      <c r="C15" s="101"/>
      <c r="D15" s="102"/>
      <c r="E15" s="105"/>
      <c r="F15" s="105"/>
      <c r="G15" s="105"/>
      <c r="H15" s="105"/>
      <c r="I15" s="101"/>
      <c r="J15" s="101"/>
      <c r="L15" s="293"/>
      <c r="M15" s="242"/>
      <c r="N15" s="242" t="s">
        <v>8</v>
      </c>
      <c r="O15" s="242"/>
      <c r="P15" s="242"/>
      <c r="Q15" s="241"/>
      <c r="R15" s="242"/>
      <c r="S15" s="242"/>
      <c r="T15" s="241"/>
      <c r="U15" s="241"/>
      <c r="V15" s="240"/>
      <c r="W15" s="240"/>
      <c r="X15" s="240"/>
    </row>
    <row r="16" spans="1:24" x14ac:dyDescent="0.3">
      <c r="B16" s="101"/>
      <c r="C16" s="101"/>
      <c r="E16" s="101"/>
      <c r="G16" s="101"/>
      <c r="H16" s="101"/>
      <c r="I16" s="101"/>
      <c r="J16" s="101"/>
      <c r="L16" s="293"/>
      <c r="M16" s="242" t="s">
        <v>338</v>
      </c>
      <c r="N16" s="243">
        <f>سپرده!J8</f>
        <v>163430689272</v>
      </c>
      <c r="O16" s="242"/>
      <c r="P16" s="242"/>
      <c r="Q16" s="243">
        <f>N16</f>
        <v>163430689272</v>
      </c>
      <c r="R16" s="242"/>
      <c r="S16" s="242"/>
      <c r="T16" s="241"/>
      <c r="U16" s="241"/>
      <c r="V16" s="240"/>
      <c r="W16" s="240"/>
      <c r="X16" s="240"/>
    </row>
    <row r="17" spans="2:24" x14ac:dyDescent="0.3">
      <c r="B17" s="101"/>
      <c r="C17" s="101"/>
      <c r="D17" s="106"/>
      <c r="E17" s="101"/>
      <c r="F17" s="101"/>
      <c r="G17" s="101"/>
      <c r="H17" s="106"/>
      <c r="I17" s="101"/>
      <c r="J17" s="101"/>
      <c r="L17" s="293"/>
      <c r="M17" s="242" t="s">
        <v>339</v>
      </c>
      <c r="N17" s="243">
        <f>(N14+N16)/2</f>
        <v>93770034799.5</v>
      </c>
      <c r="O17" s="242"/>
      <c r="P17" s="242"/>
      <c r="Q17" s="243">
        <f>(Q14+Q16)/2</f>
        <v>147145175464</v>
      </c>
      <c r="R17" s="242"/>
      <c r="S17" s="242"/>
      <c r="T17" s="241"/>
      <c r="U17" s="241"/>
      <c r="V17" s="240"/>
      <c r="W17" s="240"/>
      <c r="X17" s="240"/>
    </row>
    <row r="18" spans="2:24" x14ac:dyDescent="0.3">
      <c r="B18" s="101"/>
      <c r="C18" s="101"/>
      <c r="D18" s="101"/>
      <c r="E18" s="101"/>
      <c r="F18" s="101"/>
      <c r="G18" s="101"/>
      <c r="H18" s="101"/>
      <c r="I18" s="101"/>
      <c r="J18" s="101"/>
      <c r="L18" s="242"/>
      <c r="M18" s="242"/>
      <c r="N18" s="242"/>
      <c r="O18" s="242"/>
      <c r="P18" s="242"/>
      <c r="Q18" s="242"/>
      <c r="R18" s="242"/>
      <c r="S18" s="242"/>
      <c r="T18" s="241"/>
      <c r="U18" s="241"/>
      <c r="V18" s="240"/>
      <c r="W18" s="240"/>
      <c r="X18" s="240"/>
    </row>
    <row r="19" spans="2:24" x14ac:dyDescent="0.3">
      <c r="B19" s="101"/>
      <c r="C19" s="101"/>
      <c r="D19" s="101"/>
      <c r="E19" s="101"/>
      <c r="F19" s="101"/>
      <c r="G19" s="101"/>
      <c r="H19" s="101"/>
      <c r="I19" s="101"/>
      <c r="J19" s="101"/>
      <c r="L19" s="293" t="s">
        <v>340</v>
      </c>
      <c r="M19" s="242" t="s">
        <v>193</v>
      </c>
      <c r="N19" s="242" t="s">
        <v>6</v>
      </c>
      <c r="O19" s="242"/>
      <c r="P19" s="242"/>
      <c r="Q19" s="242"/>
      <c r="R19" s="242"/>
      <c r="S19" s="242"/>
      <c r="T19" s="241"/>
      <c r="U19" s="241"/>
      <c r="V19" s="240"/>
      <c r="W19" s="240"/>
      <c r="X19" s="240"/>
    </row>
    <row r="20" spans="2:24" x14ac:dyDescent="0.2">
      <c r="B20" s="101"/>
      <c r="C20" s="101"/>
      <c r="D20" s="101"/>
      <c r="E20" s="101"/>
      <c r="F20" s="101"/>
      <c r="G20" s="101"/>
      <c r="H20" s="101"/>
      <c r="I20" s="101"/>
      <c r="J20" s="101"/>
      <c r="L20" s="293"/>
      <c r="M20" s="242" t="s">
        <v>336</v>
      </c>
      <c r="N20" s="243">
        <f>سپرده!D9</f>
        <v>54730181000000</v>
      </c>
      <c r="O20" s="242"/>
      <c r="P20" s="242"/>
      <c r="Q20" s="243">
        <v>14999198000000</v>
      </c>
      <c r="R20" s="242"/>
      <c r="S20" s="293" t="str">
        <f>S14</f>
        <v>1404/01/01 تا 1404/01/01</v>
      </c>
      <c r="T20" s="293"/>
      <c r="U20" s="293"/>
      <c r="V20" s="240"/>
      <c r="W20" s="240"/>
      <c r="X20" s="240"/>
    </row>
    <row r="21" spans="2:24" x14ac:dyDescent="0.3">
      <c r="B21" s="101"/>
      <c r="C21" s="101"/>
      <c r="D21" s="101"/>
      <c r="E21" s="101"/>
      <c r="F21" s="101"/>
      <c r="G21" s="101"/>
      <c r="H21" s="101"/>
      <c r="I21" s="101"/>
      <c r="J21" s="101"/>
      <c r="L21" s="293"/>
      <c r="M21" s="242"/>
      <c r="N21" s="242" t="s">
        <v>8</v>
      </c>
      <c r="O21" s="242"/>
      <c r="P21" s="242"/>
      <c r="Q21" s="243"/>
      <c r="R21" s="242"/>
      <c r="S21" s="242"/>
      <c r="T21" s="241"/>
      <c r="U21" s="241"/>
      <c r="V21" s="240"/>
      <c r="W21" s="240"/>
      <c r="X21" s="240"/>
    </row>
    <row r="22" spans="2:24" x14ac:dyDescent="0.3">
      <c r="B22" s="101"/>
      <c r="C22" s="101"/>
      <c r="E22" s="101"/>
      <c r="G22" s="101"/>
      <c r="H22" s="101"/>
      <c r="I22" s="101"/>
      <c r="J22" s="101"/>
      <c r="L22" s="293"/>
      <c r="M22" s="242" t="s">
        <v>338</v>
      </c>
      <c r="N22" s="243">
        <f>سپرده!J9</f>
        <v>50948907000000</v>
      </c>
      <c r="O22" s="242"/>
      <c r="P22" s="242"/>
      <c r="Q22" s="243">
        <f>N22</f>
        <v>50948907000000</v>
      </c>
      <c r="R22" s="242"/>
      <c r="S22" s="242"/>
      <c r="T22" s="241"/>
      <c r="U22" s="241"/>
      <c r="V22" s="240"/>
      <c r="W22" s="240"/>
      <c r="X22" s="240"/>
    </row>
    <row r="23" spans="2:24" x14ac:dyDescent="0.3">
      <c r="B23" s="101"/>
      <c r="C23" s="101"/>
      <c r="D23" s="101"/>
      <c r="E23" s="101"/>
      <c r="F23" s="101"/>
      <c r="G23" s="101"/>
      <c r="H23" s="101"/>
      <c r="I23" s="101"/>
      <c r="J23" s="101"/>
      <c r="L23" s="293"/>
      <c r="M23" s="242" t="s">
        <v>339</v>
      </c>
      <c r="N23" s="243">
        <f>(N20+N22)/2</f>
        <v>52839544000000</v>
      </c>
      <c r="O23" s="242"/>
      <c r="P23" s="242"/>
      <c r="Q23" s="243">
        <f>(Q21+Q22)/2</f>
        <v>25474453500000</v>
      </c>
      <c r="R23" s="242"/>
      <c r="S23" s="242"/>
      <c r="T23" s="241"/>
      <c r="U23" s="241"/>
      <c r="V23" s="240"/>
      <c r="W23" s="240"/>
      <c r="X23" s="240"/>
    </row>
    <row r="24" spans="2:24" x14ac:dyDescent="0.2">
      <c r="B24" s="101"/>
      <c r="C24" s="101"/>
      <c r="D24" s="101"/>
      <c r="E24" s="101"/>
      <c r="F24" s="101"/>
      <c r="G24" s="101"/>
      <c r="H24" s="101"/>
      <c r="I24" s="101"/>
      <c r="J24" s="101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</row>
    <row r="25" spans="2:24" x14ac:dyDescent="0.2"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</row>
    <row r="26" spans="2:24" x14ac:dyDescent="0.2"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</row>
    <row r="27" spans="2:24" x14ac:dyDescent="0.2"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</row>
  </sheetData>
  <mergeCells count="15">
    <mergeCell ref="S14:U14"/>
    <mergeCell ref="L19:L23"/>
    <mergeCell ref="S20:U20"/>
    <mergeCell ref="A7:B7"/>
    <mergeCell ref="A8:C8"/>
    <mergeCell ref="A9:C9"/>
    <mergeCell ref="A10:B10"/>
    <mergeCell ref="L13:L17"/>
    <mergeCell ref="P13:R13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scale="7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3"/>
  <sheetViews>
    <sheetView rightToLeft="1" view="pageBreakPreview" zoomScaleNormal="115" zoomScaleSheetLayoutView="100" workbookViewId="0">
      <selection activeCell="I7" sqref="I7:K14"/>
    </sheetView>
  </sheetViews>
  <sheetFormatPr defaultRowHeight="12.75" x14ac:dyDescent="0.2"/>
  <cols>
    <col min="1" max="1" width="5.140625" style="30" customWidth="1"/>
    <col min="2" max="2" width="41.5703125" style="30" customWidth="1"/>
    <col min="3" max="3" width="1.28515625" style="30" customWidth="1"/>
    <col min="4" max="4" width="22.5703125" style="30" customWidth="1"/>
    <col min="5" max="5" width="1.28515625" style="30" customWidth="1"/>
    <col min="6" max="6" width="19.42578125" style="30" customWidth="1"/>
    <col min="7" max="7" width="0.28515625" style="30" customWidth="1"/>
    <col min="8" max="16384" width="9.140625" style="30"/>
  </cols>
  <sheetData>
    <row r="1" spans="1:9" ht="29.1" customHeight="1" x14ac:dyDescent="0.2">
      <c r="A1" s="252" t="s">
        <v>0</v>
      </c>
      <c r="B1" s="252"/>
      <c r="C1" s="252"/>
      <c r="D1" s="252"/>
      <c r="E1" s="252"/>
      <c r="F1" s="252"/>
    </row>
    <row r="2" spans="1:9" ht="21.75" customHeight="1" x14ac:dyDescent="0.2">
      <c r="A2" s="252" t="s">
        <v>174</v>
      </c>
      <c r="B2" s="252"/>
      <c r="C2" s="252"/>
      <c r="D2" s="252"/>
      <c r="E2" s="252"/>
      <c r="F2" s="252"/>
    </row>
    <row r="3" spans="1:9" ht="21.75" customHeight="1" x14ac:dyDescent="0.2">
      <c r="A3" s="252" t="s">
        <v>2</v>
      </c>
      <c r="B3" s="252"/>
      <c r="C3" s="252"/>
      <c r="D3" s="252"/>
      <c r="E3" s="252"/>
      <c r="F3" s="252"/>
    </row>
    <row r="4" spans="1:9" ht="14.45" customHeight="1" x14ac:dyDescent="0.2"/>
    <row r="5" spans="1:9" ht="29.1" customHeight="1" x14ac:dyDescent="0.2">
      <c r="A5" s="1" t="s">
        <v>280</v>
      </c>
      <c r="B5" s="260" t="s">
        <v>189</v>
      </c>
      <c r="C5" s="260"/>
      <c r="D5" s="260"/>
      <c r="E5" s="260"/>
      <c r="F5" s="260"/>
    </row>
    <row r="6" spans="1:9" ht="35.25" customHeight="1" x14ac:dyDescent="0.2">
      <c r="D6" s="2" t="s">
        <v>193</v>
      </c>
      <c r="E6" s="34"/>
      <c r="F6" s="2" t="s">
        <v>8</v>
      </c>
    </row>
    <row r="7" spans="1:9" ht="35.25" customHeight="1" x14ac:dyDescent="0.2">
      <c r="A7" s="261" t="s">
        <v>189</v>
      </c>
      <c r="B7" s="261"/>
      <c r="D7" s="4" t="s">
        <v>109</v>
      </c>
      <c r="E7" s="34"/>
      <c r="F7" s="4" t="s">
        <v>109</v>
      </c>
    </row>
    <row r="8" spans="1:9" ht="35.25" customHeight="1" x14ac:dyDescent="0.2">
      <c r="A8" s="263" t="s">
        <v>189</v>
      </c>
      <c r="B8" s="263"/>
      <c r="D8" s="36">
        <v>0</v>
      </c>
      <c r="E8" s="34"/>
      <c r="F8" s="36">
        <v>42340000000</v>
      </c>
      <c r="I8" s="134"/>
    </row>
    <row r="9" spans="1:9" ht="35.25" customHeight="1" x14ac:dyDescent="0.2">
      <c r="A9" s="259" t="s">
        <v>281</v>
      </c>
      <c r="B9" s="259"/>
      <c r="D9" s="37">
        <v>0</v>
      </c>
      <c r="E9" s="34"/>
      <c r="F9" s="37">
        <v>1236300200</v>
      </c>
      <c r="I9" s="134"/>
    </row>
    <row r="10" spans="1:9" ht="35.25" customHeight="1" x14ac:dyDescent="0.2">
      <c r="A10" s="254" t="s">
        <v>282</v>
      </c>
      <c r="B10" s="254"/>
      <c r="D10" s="38">
        <v>5042500</v>
      </c>
      <c r="E10" s="34"/>
      <c r="F10" s="38">
        <v>6020707619</v>
      </c>
      <c r="I10" s="134"/>
    </row>
    <row r="11" spans="1:9" ht="35.25" customHeight="1" x14ac:dyDescent="0.2">
      <c r="A11" s="257" t="s">
        <v>22</v>
      </c>
      <c r="B11" s="257"/>
      <c r="D11" s="50">
        <f>SUM(D8:D10)</f>
        <v>5042500</v>
      </c>
      <c r="E11" s="58"/>
      <c r="F11" s="50">
        <f>SUM(F8:F10)</f>
        <v>49597007819</v>
      </c>
      <c r="G11" s="59"/>
      <c r="H11" s="59"/>
      <c r="I11" s="59"/>
    </row>
    <row r="13" spans="1:9" ht="15.75" x14ac:dyDescent="0.2">
      <c r="D13" s="13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view="pageBreakPreview" zoomScale="85" zoomScaleNormal="100" zoomScaleSheetLayoutView="85" workbookViewId="0">
      <selection activeCell="A6" sqref="A6:A7"/>
    </sheetView>
  </sheetViews>
  <sheetFormatPr defaultRowHeight="12.75" x14ac:dyDescent="0.2"/>
  <cols>
    <col min="1" max="1" width="39" style="30" customWidth="1"/>
    <col min="2" max="2" width="1.28515625" style="30" customWidth="1"/>
    <col min="3" max="3" width="16.85546875" style="30" customWidth="1"/>
    <col min="4" max="4" width="1.28515625" style="30" customWidth="1"/>
    <col min="5" max="5" width="29.28515625" style="30" customWidth="1"/>
    <col min="6" max="6" width="1.28515625" style="30" customWidth="1"/>
    <col min="7" max="7" width="15.5703125" style="30" customWidth="1"/>
    <col min="8" max="8" width="1.28515625" style="30" customWidth="1"/>
    <col min="9" max="9" width="20.7109375" style="30" customWidth="1"/>
    <col min="10" max="10" width="1.28515625" style="30" customWidth="1"/>
    <col min="11" max="11" width="10.42578125" style="30" customWidth="1"/>
    <col min="12" max="12" width="1.28515625" style="30" customWidth="1"/>
    <col min="13" max="13" width="21.85546875" style="30" customWidth="1"/>
    <col min="14" max="14" width="1.28515625" style="30" customWidth="1"/>
    <col min="15" max="15" width="24.140625" style="30" customWidth="1"/>
    <col min="16" max="16" width="1.28515625" style="30" customWidth="1"/>
    <col min="17" max="17" width="10.42578125" style="30" customWidth="1"/>
    <col min="18" max="18" width="1.28515625" style="30" customWidth="1"/>
    <col min="19" max="19" width="22" style="30" customWidth="1"/>
    <col min="20" max="20" width="0.28515625" style="30" customWidth="1"/>
    <col min="21" max="16384" width="9.140625" style="30"/>
  </cols>
  <sheetData>
    <row r="1" spans="1:19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19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14.45" customHeight="1" x14ac:dyDescent="0.2"/>
    <row r="5" spans="1:19" ht="31.5" customHeight="1" x14ac:dyDescent="0.2">
      <c r="A5" s="260" t="s">
        <v>196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</row>
    <row r="6" spans="1:19" ht="31.5" customHeight="1" x14ac:dyDescent="0.2">
      <c r="A6" s="261" t="s">
        <v>24</v>
      </c>
      <c r="C6" s="261" t="s">
        <v>283</v>
      </c>
      <c r="D6" s="261"/>
      <c r="E6" s="261"/>
      <c r="F6" s="261"/>
      <c r="G6" s="261"/>
      <c r="H6" s="34"/>
      <c r="I6" s="261" t="s">
        <v>193</v>
      </c>
      <c r="J6" s="261"/>
      <c r="K6" s="261"/>
      <c r="L6" s="261"/>
      <c r="M6" s="261"/>
      <c r="N6" s="34"/>
      <c r="O6" s="261" t="s">
        <v>194</v>
      </c>
      <c r="P6" s="261"/>
      <c r="Q6" s="261"/>
      <c r="R6" s="261"/>
      <c r="S6" s="261"/>
    </row>
    <row r="7" spans="1:19" ht="42.75" customHeight="1" x14ac:dyDescent="0.2">
      <c r="A7" s="261"/>
      <c r="C7" s="20" t="s">
        <v>284</v>
      </c>
      <c r="D7" s="35"/>
      <c r="E7" s="20" t="s">
        <v>285</v>
      </c>
      <c r="F7" s="35"/>
      <c r="G7" s="20" t="s">
        <v>286</v>
      </c>
      <c r="H7" s="34"/>
      <c r="I7" s="20" t="s">
        <v>287</v>
      </c>
      <c r="J7" s="35"/>
      <c r="K7" s="20" t="s">
        <v>288</v>
      </c>
      <c r="L7" s="35"/>
      <c r="M7" s="20" t="s">
        <v>289</v>
      </c>
      <c r="N7" s="34"/>
      <c r="O7" s="20" t="s">
        <v>287</v>
      </c>
      <c r="P7" s="35"/>
      <c r="Q7" s="20" t="s">
        <v>288</v>
      </c>
      <c r="R7" s="35"/>
      <c r="S7" s="20" t="s">
        <v>289</v>
      </c>
    </row>
    <row r="8" spans="1:19" ht="31.5" customHeight="1" x14ac:dyDescent="0.2">
      <c r="A8" s="41" t="s">
        <v>21</v>
      </c>
      <c r="C8" s="19" t="s">
        <v>290</v>
      </c>
      <c r="D8" s="34"/>
      <c r="E8" s="36">
        <v>9000000</v>
      </c>
      <c r="F8" s="34"/>
      <c r="G8" s="36">
        <v>1400</v>
      </c>
      <c r="H8" s="34"/>
      <c r="I8" s="36">
        <v>0</v>
      </c>
      <c r="J8" s="34"/>
      <c r="K8" s="36">
        <v>0</v>
      </c>
      <c r="L8" s="34"/>
      <c r="M8" s="36">
        <v>0</v>
      </c>
      <c r="N8" s="34"/>
      <c r="O8" s="36">
        <v>12600000000</v>
      </c>
      <c r="P8" s="34"/>
      <c r="Q8" s="36">
        <v>0</v>
      </c>
      <c r="R8" s="34"/>
      <c r="S8" s="72">
        <f>O8-Q8</f>
        <v>12600000000</v>
      </c>
    </row>
    <row r="9" spans="1:19" ht="31.5" customHeight="1" x14ac:dyDescent="0.2">
      <c r="A9" s="51" t="s">
        <v>208</v>
      </c>
      <c r="C9" s="53" t="s">
        <v>291</v>
      </c>
      <c r="D9" s="34"/>
      <c r="E9" s="37">
        <v>67180</v>
      </c>
      <c r="F9" s="34"/>
      <c r="G9" s="37">
        <v>38000</v>
      </c>
      <c r="H9" s="34"/>
      <c r="I9" s="37">
        <v>0</v>
      </c>
      <c r="J9" s="34"/>
      <c r="K9" s="37">
        <v>0</v>
      </c>
      <c r="L9" s="34"/>
      <c r="M9" s="37">
        <v>0</v>
      </c>
      <c r="N9" s="34"/>
      <c r="O9" s="37">
        <v>2552840000</v>
      </c>
      <c r="P9" s="34"/>
      <c r="Q9" s="37">
        <v>0</v>
      </c>
      <c r="R9" s="34"/>
      <c r="S9" s="72">
        <f t="shared" ref="S9:S11" si="0">O9-Q9</f>
        <v>2552840000</v>
      </c>
    </row>
    <row r="10" spans="1:19" ht="31.5" customHeight="1" x14ac:dyDescent="0.2">
      <c r="A10" s="51" t="s">
        <v>20</v>
      </c>
      <c r="C10" s="53" t="s">
        <v>292</v>
      </c>
      <c r="D10" s="34"/>
      <c r="E10" s="37">
        <v>3000000</v>
      </c>
      <c r="F10" s="34"/>
      <c r="G10" s="37">
        <v>800</v>
      </c>
      <c r="H10" s="34"/>
      <c r="I10" s="37">
        <v>0</v>
      </c>
      <c r="J10" s="34"/>
      <c r="K10" s="37">
        <v>0</v>
      </c>
      <c r="L10" s="34"/>
      <c r="M10" s="37">
        <v>0</v>
      </c>
      <c r="N10" s="34"/>
      <c r="O10" s="37">
        <v>2400000000</v>
      </c>
      <c r="P10" s="34"/>
      <c r="Q10" s="37">
        <v>0</v>
      </c>
      <c r="R10" s="34"/>
      <c r="S10" s="72">
        <f t="shared" si="0"/>
        <v>2400000000</v>
      </c>
    </row>
    <row r="11" spans="1:19" ht="31.5" customHeight="1" x14ac:dyDescent="0.2">
      <c r="A11" s="52" t="s">
        <v>18</v>
      </c>
      <c r="C11" s="71" t="s">
        <v>293</v>
      </c>
      <c r="D11" s="34"/>
      <c r="E11" s="60">
        <v>236000000</v>
      </c>
      <c r="F11" s="34"/>
      <c r="G11" s="60">
        <v>15</v>
      </c>
      <c r="H11" s="34"/>
      <c r="I11" s="60">
        <v>0</v>
      </c>
      <c r="J11" s="34"/>
      <c r="K11" s="60">
        <v>0</v>
      </c>
      <c r="L11" s="34"/>
      <c r="M11" s="60">
        <v>0</v>
      </c>
      <c r="N11" s="34"/>
      <c r="O11" s="38">
        <v>3540000000</v>
      </c>
      <c r="P11" s="34"/>
      <c r="Q11" s="38">
        <v>0</v>
      </c>
      <c r="R11" s="34"/>
      <c r="S11" s="72">
        <f t="shared" si="0"/>
        <v>3540000000</v>
      </c>
    </row>
    <row r="12" spans="1:19" ht="31.5" customHeight="1" x14ac:dyDescent="0.2">
      <c r="A12" s="15" t="s">
        <v>22</v>
      </c>
      <c r="C12" s="60"/>
      <c r="D12" s="46"/>
      <c r="E12" s="60"/>
      <c r="F12" s="46"/>
      <c r="G12" s="60"/>
      <c r="H12" s="46"/>
      <c r="I12" s="60"/>
      <c r="J12" s="46"/>
      <c r="K12" s="60"/>
      <c r="L12" s="46"/>
      <c r="M12" s="60"/>
      <c r="N12" s="34"/>
      <c r="O12" s="39">
        <f>SUM(O8:O11)</f>
        <v>21092840000</v>
      </c>
      <c r="P12" s="34"/>
      <c r="Q12" s="39">
        <f>SUM(Q8:Q11)</f>
        <v>0</v>
      </c>
      <c r="R12" s="34"/>
      <c r="S12" s="39">
        <f>SUM(S8:S11)</f>
        <v>21092840000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4.45" customHeight="1" x14ac:dyDescent="0.2"/>
    <row r="5" spans="1:11" ht="14.45" customHeight="1" x14ac:dyDescent="0.2">
      <c r="A5" s="260" t="s">
        <v>216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ht="14.45" customHeight="1" x14ac:dyDescent="0.2">
      <c r="I6" s="2" t="s">
        <v>193</v>
      </c>
      <c r="K6" s="2" t="s">
        <v>194</v>
      </c>
    </row>
    <row r="7" spans="1:11" ht="29.1" customHeight="1" x14ac:dyDescent="0.2">
      <c r="A7" s="2" t="s">
        <v>294</v>
      </c>
      <c r="C7" s="18" t="s">
        <v>295</v>
      </c>
      <c r="E7" s="18" t="s">
        <v>296</v>
      </c>
      <c r="G7" s="18" t="s">
        <v>297</v>
      </c>
      <c r="I7" s="20" t="s">
        <v>298</v>
      </c>
      <c r="K7" s="20" t="s">
        <v>298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9"/>
  <sheetViews>
    <sheetView rightToLeft="1" view="pageBreakPreview" zoomScale="85" zoomScaleNormal="100" zoomScaleSheetLayoutView="85" workbookViewId="0">
      <selection activeCell="A7" sqref="A7:A8"/>
    </sheetView>
  </sheetViews>
  <sheetFormatPr defaultRowHeight="12.75" x14ac:dyDescent="0.2"/>
  <cols>
    <col min="1" max="1" width="31.7109375" style="30" bestFit="1" customWidth="1"/>
    <col min="2" max="2" width="1.28515625" style="30" customWidth="1"/>
    <col min="3" max="3" width="16.85546875" style="30" customWidth="1"/>
    <col min="4" max="4" width="1.28515625" style="30" customWidth="1"/>
    <col min="5" max="5" width="19" style="30" bestFit="1" customWidth="1"/>
    <col min="6" max="6" width="1.28515625" style="30" customWidth="1"/>
    <col min="7" max="7" width="11" style="30" bestFit="1" customWidth="1"/>
    <col min="8" max="8" width="1.28515625" style="30" customWidth="1"/>
    <col min="9" max="9" width="19" style="30" bestFit="1" customWidth="1"/>
    <col min="10" max="10" width="1.28515625" style="30" customWidth="1"/>
    <col min="11" max="11" width="20.140625" style="30" bestFit="1" customWidth="1"/>
    <col min="12" max="12" width="1.28515625" style="30" customWidth="1"/>
    <col min="13" max="13" width="16.140625" style="30" customWidth="1"/>
    <col min="14" max="14" width="1.28515625" style="30" customWidth="1"/>
    <col min="15" max="15" width="19.28515625" style="30" bestFit="1" customWidth="1"/>
    <col min="16" max="16" width="0.28515625" style="30" customWidth="1"/>
    <col min="17" max="16384" width="9.140625" style="30"/>
  </cols>
  <sheetData>
    <row r="1" spans="1:15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</row>
    <row r="2" spans="1:15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15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</row>
    <row r="4" spans="1:15" ht="21.75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14.45" customHeight="1" x14ac:dyDescent="0.2"/>
    <row r="6" spans="1:15" ht="24" customHeight="1" x14ac:dyDescent="0.2">
      <c r="A6" s="260" t="s">
        <v>299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</row>
    <row r="7" spans="1:15" ht="27" customHeight="1" x14ac:dyDescent="0.2">
      <c r="A7" s="261" t="s">
        <v>177</v>
      </c>
      <c r="C7" s="34"/>
      <c r="D7" s="34"/>
      <c r="E7" s="261" t="s">
        <v>193</v>
      </c>
      <c r="F7" s="261"/>
      <c r="G7" s="261"/>
      <c r="H7" s="261"/>
      <c r="I7" s="261"/>
      <c r="J7" s="34"/>
      <c r="K7" s="261" t="s">
        <v>194</v>
      </c>
      <c r="L7" s="261"/>
      <c r="M7" s="261"/>
      <c r="N7" s="261"/>
      <c r="O7" s="261"/>
    </row>
    <row r="8" spans="1:15" ht="29.1" customHeight="1" x14ac:dyDescent="0.2">
      <c r="A8" s="261"/>
      <c r="C8" s="282" t="s">
        <v>61</v>
      </c>
      <c r="D8" s="282"/>
      <c r="E8" s="20" t="s">
        <v>300</v>
      </c>
      <c r="F8" s="35"/>
      <c r="G8" s="20" t="s">
        <v>288</v>
      </c>
      <c r="H8" s="35"/>
      <c r="I8" s="20" t="s">
        <v>301</v>
      </c>
      <c r="J8" s="34"/>
      <c r="K8" s="20" t="s">
        <v>300</v>
      </c>
      <c r="L8" s="35"/>
      <c r="M8" s="20" t="s">
        <v>288</v>
      </c>
      <c r="N8" s="35"/>
      <c r="O8" s="20" t="s">
        <v>301</v>
      </c>
    </row>
    <row r="9" spans="1:15" ht="21.75" customHeight="1" x14ac:dyDescent="0.2">
      <c r="A9" s="41" t="s">
        <v>93</v>
      </c>
      <c r="C9" s="19" t="s">
        <v>94</v>
      </c>
      <c r="D9" s="35"/>
      <c r="E9" s="36">
        <v>176412963800</v>
      </c>
      <c r="F9" s="34"/>
      <c r="G9" s="36">
        <v>0</v>
      </c>
      <c r="H9" s="34"/>
      <c r="I9" s="135">
        <f>E9-G9</f>
        <v>176412963800</v>
      </c>
      <c r="J9" s="34"/>
      <c r="K9" s="36">
        <v>176412963800</v>
      </c>
      <c r="L9" s="34"/>
      <c r="M9" s="36">
        <v>0</v>
      </c>
      <c r="N9" s="34"/>
      <c r="O9" s="135">
        <f>K9-M9</f>
        <v>176412963800</v>
      </c>
    </row>
    <row r="10" spans="1:15" ht="21.75" customHeight="1" x14ac:dyDescent="0.2">
      <c r="A10" s="51" t="s">
        <v>90</v>
      </c>
      <c r="C10" s="53" t="s">
        <v>92</v>
      </c>
      <c r="D10" s="34"/>
      <c r="E10" s="37">
        <v>210956728050</v>
      </c>
      <c r="F10" s="34"/>
      <c r="G10" s="37">
        <v>0</v>
      </c>
      <c r="H10" s="34"/>
      <c r="I10" s="135">
        <f>E10-G10</f>
        <v>210956728050</v>
      </c>
      <c r="J10" s="34"/>
      <c r="K10" s="37">
        <v>225197434350</v>
      </c>
      <c r="L10" s="34"/>
      <c r="M10" s="37">
        <v>0</v>
      </c>
      <c r="N10" s="34"/>
      <c r="O10" s="135">
        <f>K10-M10</f>
        <v>225197434350</v>
      </c>
    </row>
    <row r="11" spans="1:15" ht="21.75" customHeight="1" x14ac:dyDescent="0.2">
      <c r="A11" s="51" t="s">
        <v>87</v>
      </c>
      <c r="C11" s="53" t="s">
        <v>89</v>
      </c>
      <c r="D11" s="34"/>
      <c r="E11" s="37">
        <v>33528808280</v>
      </c>
      <c r="F11" s="34"/>
      <c r="G11" s="37">
        <v>0</v>
      </c>
      <c r="H11" s="34"/>
      <c r="I11" s="135">
        <f t="shared" ref="I11:I17" si="0">E11-G11</f>
        <v>33528808280</v>
      </c>
      <c r="J11" s="34"/>
      <c r="K11" s="37">
        <v>55898286330</v>
      </c>
      <c r="L11" s="34"/>
      <c r="M11" s="37">
        <v>0</v>
      </c>
      <c r="N11" s="34"/>
      <c r="O11" s="135">
        <f t="shared" ref="O11:O17" si="1">K11-M11</f>
        <v>55898286330</v>
      </c>
    </row>
    <row r="12" spans="1:15" ht="21.75" customHeight="1" x14ac:dyDescent="0.2">
      <c r="A12" s="51" t="s">
        <v>85</v>
      </c>
      <c r="C12" s="53" t="s">
        <v>86</v>
      </c>
      <c r="D12" s="34"/>
      <c r="E12" s="37">
        <v>11434593915</v>
      </c>
      <c r="F12" s="34"/>
      <c r="G12" s="37">
        <v>0</v>
      </c>
      <c r="H12" s="34"/>
      <c r="I12" s="135">
        <f t="shared" si="0"/>
        <v>11434593915</v>
      </c>
      <c r="J12" s="34"/>
      <c r="K12" s="37">
        <v>31909309782</v>
      </c>
      <c r="L12" s="34"/>
      <c r="M12" s="37">
        <v>0</v>
      </c>
      <c r="N12" s="34"/>
      <c r="O12" s="135">
        <f t="shared" si="1"/>
        <v>31909309782</v>
      </c>
    </row>
    <row r="13" spans="1:15" ht="21.75" customHeight="1" x14ac:dyDescent="0.2">
      <c r="A13" s="51" t="s">
        <v>82</v>
      </c>
      <c r="C13" s="53" t="s">
        <v>84</v>
      </c>
      <c r="D13" s="34"/>
      <c r="E13" s="37">
        <v>45317061533</v>
      </c>
      <c r="F13" s="34"/>
      <c r="G13" s="37">
        <v>0</v>
      </c>
      <c r="H13" s="34"/>
      <c r="I13" s="135">
        <f t="shared" si="0"/>
        <v>45317061533</v>
      </c>
      <c r="J13" s="34"/>
      <c r="K13" s="37">
        <v>139786730071</v>
      </c>
      <c r="L13" s="34"/>
      <c r="M13" s="37">
        <v>0</v>
      </c>
      <c r="N13" s="34"/>
      <c r="O13" s="135">
        <f t="shared" si="1"/>
        <v>139786730071</v>
      </c>
    </row>
    <row r="14" spans="1:15" ht="21.75" customHeight="1" x14ac:dyDescent="0.2">
      <c r="A14" s="51" t="s">
        <v>73</v>
      </c>
      <c r="C14" s="53" t="s">
        <v>75</v>
      </c>
      <c r="D14" s="34"/>
      <c r="E14" s="37">
        <v>63477214807</v>
      </c>
      <c r="F14" s="34"/>
      <c r="G14" s="37">
        <v>0</v>
      </c>
      <c r="H14" s="34"/>
      <c r="I14" s="135">
        <f t="shared" si="0"/>
        <v>63477214807</v>
      </c>
      <c r="J14" s="34"/>
      <c r="K14" s="37">
        <v>293982711291</v>
      </c>
      <c r="L14" s="34"/>
      <c r="M14" s="37">
        <v>0</v>
      </c>
      <c r="N14" s="34"/>
      <c r="O14" s="135">
        <f t="shared" si="1"/>
        <v>293982711291</v>
      </c>
    </row>
    <row r="15" spans="1:15" ht="21.75" customHeight="1" x14ac:dyDescent="0.2">
      <c r="A15" s="51" t="s">
        <v>95</v>
      </c>
      <c r="C15" s="53" t="s">
        <v>97</v>
      </c>
      <c r="D15" s="34"/>
      <c r="E15" s="37">
        <v>67880147906</v>
      </c>
      <c r="F15" s="34"/>
      <c r="G15" s="37">
        <v>0</v>
      </c>
      <c r="H15" s="34"/>
      <c r="I15" s="135">
        <f t="shared" si="0"/>
        <v>67880147906</v>
      </c>
      <c r="J15" s="34"/>
      <c r="K15" s="37">
        <v>737565535510</v>
      </c>
      <c r="L15" s="34"/>
      <c r="M15" s="37">
        <v>0</v>
      </c>
      <c r="N15" s="34"/>
      <c r="O15" s="135">
        <f t="shared" si="1"/>
        <v>737565535510</v>
      </c>
    </row>
    <row r="16" spans="1:15" ht="21.75" customHeight="1" x14ac:dyDescent="0.2">
      <c r="A16" s="51" t="s">
        <v>237</v>
      </c>
      <c r="C16" s="53" t="s">
        <v>302</v>
      </c>
      <c r="D16" s="34"/>
      <c r="E16" s="37">
        <v>0</v>
      </c>
      <c r="F16" s="34"/>
      <c r="G16" s="37">
        <v>0</v>
      </c>
      <c r="H16" s="34"/>
      <c r="I16" s="135">
        <f t="shared" si="0"/>
        <v>0</v>
      </c>
      <c r="J16" s="34"/>
      <c r="K16" s="37">
        <v>950955544569</v>
      </c>
      <c r="L16" s="34"/>
      <c r="M16" s="37">
        <v>0</v>
      </c>
      <c r="N16" s="34"/>
      <c r="O16" s="135">
        <f t="shared" si="1"/>
        <v>950955544569</v>
      </c>
    </row>
    <row r="17" spans="1:20" ht="21.75" customHeight="1" x14ac:dyDescent="0.2">
      <c r="A17" s="51" t="s">
        <v>79</v>
      </c>
      <c r="C17" s="53" t="s">
        <v>81</v>
      </c>
      <c r="D17" s="34"/>
      <c r="E17" s="37">
        <v>2408796586</v>
      </c>
      <c r="F17" s="34"/>
      <c r="G17" s="37">
        <v>0</v>
      </c>
      <c r="H17" s="34"/>
      <c r="I17" s="135">
        <f t="shared" si="0"/>
        <v>2408796586</v>
      </c>
      <c r="J17" s="34"/>
      <c r="K17" s="37">
        <v>31364282767</v>
      </c>
      <c r="L17" s="34"/>
      <c r="M17" s="37">
        <v>0</v>
      </c>
      <c r="N17" s="34"/>
      <c r="O17" s="135">
        <f t="shared" si="1"/>
        <v>31364282767</v>
      </c>
    </row>
    <row r="18" spans="1:20" ht="21.75" customHeight="1" x14ac:dyDescent="0.2">
      <c r="A18" s="51" t="s">
        <v>238</v>
      </c>
      <c r="C18" s="53" t="s">
        <v>303</v>
      </c>
      <c r="D18" s="34"/>
      <c r="E18" s="170">
        <v>0</v>
      </c>
      <c r="F18" s="58"/>
      <c r="G18" s="170">
        <v>0</v>
      </c>
      <c r="H18" s="58"/>
      <c r="I18" s="170">
        <f>E18-G18</f>
        <v>0</v>
      </c>
      <c r="J18" s="58"/>
      <c r="K18" s="170">
        <v>183163672938</v>
      </c>
      <c r="L18" s="58"/>
      <c r="M18" s="170">
        <v>0</v>
      </c>
      <c r="N18" s="58"/>
      <c r="O18" s="170">
        <f>K18-M18</f>
        <v>183163672938</v>
      </c>
      <c r="P18" s="59"/>
      <c r="Q18" s="59"/>
      <c r="R18" s="59"/>
      <c r="S18" s="59"/>
      <c r="T18" s="59"/>
    </row>
    <row r="19" spans="1:20" ht="21.75" customHeight="1" x14ac:dyDescent="0.2">
      <c r="A19" s="51" t="s">
        <v>70</v>
      </c>
      <c r="C19" s="53" t="s">
        <v>72</v>
      </c>
      <c r="D19" s="34"/>
      <c r="E19" s="170">
        <v>37444425910</v>
      </c>
      <c r="F19" s="58"/>
      <c r="G19" s="170">
        <v>0</v>
      </c>
      <c r="H19" s="58"/>
      <c r="I19" s="170">
        <f>E19-G19</f>
        <v>37444425910</v>
      </c>
      <c r="J19" s="58"/>
      <c r="K19" s="170">
        <v>433731414127</v>
      </c>
      <c r="L19" s="58"/>
      <c r="M19" s="170">
        <v>0</v>
      </c>
      <c r="N19" s="58"/>
      <c r="O19" s="170">
        <f>K19-M19</f>
        <v>433731414127</v>
      </c>
      <c r="P19" s="59"/>
      <c r="Q19" s="59"/>
      <c r="R19" s="59"/>
      <c r="S19" s="59"/>
      <c r="T19" s="59"/>
    </row>
    <row r="20" spans="1:20" ht="21.75" customHeight="1" x14ac:dyDescent="0.2">
      <c r="A20" s="51" t="s">
        <v>236</v>
      </c>
      <c r="C20" s="53" t="s">
        <v>304</v>
      </c>
      <c r="D20" s="34"/>
      <c r="E20" s="170">
        <v>0</v>
      </c>
      <c r="F20" s="58"/>
      <c r="G20" s="170">
        <v>0</v>
      </c>
      <c r="H20" s="58"/>
      <c r="I20" s="170">
        <f>E20-G20</f>
        <v>0</v>
      </c>
      <c r="J20" s="58"/>
      <c r="K20" s="170">
        <v>203684296320</v>
      </c>
      <c r="L20" s="58"/>
      <c r="M20" s="170">
        <v>0</v>
      </c>
      <c r="N20" s="58"/>
      <c r="O20" s="170">
        <f t="shared" ref="O20:O21" si="2">K20-M20</f>
        <v>203684296320</v>
      </c>
      <c r="P20" s="59"/>
      <c r="Q20" s="59"/>
      <c r="R20" s="59"/>
      <c r="S20" s="59"/>
      <c r="T20" s="59"/>
    </row>
    <row r="21" spans="1:20" ht="21.75" customHeight="1" x14ac:dyDescent="0.2">
      <c r="A21" s="52" t="s">
        <v>76</v>
      </c>
      <c r="C21" s="137" t="s">
        <v>78</v>
      </c>
      <c r="D21" s="34"/>
      <c r="E21" s="38">
        <v>20014082667</v>
      </c>
      <c r="F21" s="58"/>
      <c r="G21" s="38">
        <v>0</v>
      </c>
      <c r="H21" s="58"/>
      <c r="I21" s="170">
        <f t="shared" ref="I21" si="3">E21-G21</f>
        <v>20014082667</v>
      </c>
      <c r="J21" s="58"/>
      <c r="K21" s="38">
        <v>222201222962</v>
      </c>
      <c r="L21" s="58"/>
      <c r="M21" s="38">
        <v>0</v>
      </c>
      <c r="N21" s="58"/>
      <c r="O21" s="170">
        <f t="shared" si="2"/>
        <v>222201222962</v>
      </c>
      <c r="P21" s="59"/>
      <c r="Q21" s="59"/>
      <c r="R21" s="59"/>
      <c r="S21" s="59"/>
      <c r="T21" s="59"/>
    </row>
    <row r="22" spans="1:20" ht="21.75" customHeight="1" thickBot="1" x14ac:dyDescent="0.25">
      <c r="A22" s="15" t="s">
        <v>22</v>
      </c>
      <c r="C22" s="60"/>
      <c r="D22" s="34"/>
      <c r="E22" s="50">
        <f>SUM(E9:E21)</f>
        <v>668874823454</v>
      </c>
      <c r="F22" s="58"/>
      <c r="G22" s="50">
        <f>SUM(G9:G21)</f>
        <v>0</v>
      </c>
      <c r="H22" s="58"/>
      <c r="I22" s="50">
        <f>SUM(I9:I21)</f>
        <v>668874823454</v>
      </c>
      <c r="J22" s="58"/>
      <c r="K22" s="50">
        <f>SUM(K9:K21)</f>
        <v>3685853404817</v>
      </c>
      <c r="L22" s="58"/>
      <c r="M22" s="50">
        <f>SUM(M9:M21)</f>
        <v>0</v>
      </c>
      <c r="N22" s="58"/>
      <c r="O22" s="50">
        <f>SUM(O9:O21)</f>
        <v>3685853404817</v>
      </c>
      <c r="P22" s="59"/>
      <c r="Q22" s="59"/>
      <c r="R22" s="59"/>
      <c r="S22" s="59"/>
      <c r="T22" s="59"/>
    </row>
    <row r="23" spans="1:20" ht="13.5" thickTop="1" x14ac:dyDescent="0.2"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 x14ac:dyDescent="0.2"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x14ac:dyDescent="0.2"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 customFormat="1" ht="21" x14ac:dyDescent="0.2">
      <c r="E26" s="170"/>
      <c r="F26" s="198"/>
      <c r="G26" s="198"/>
      <c r="H26" s="198"/>
      <c r="I26" s="198"/>
      <c r="J26" s="198"/>
      <c r="K26" s="170"/>
      <c r="L26" s="58"/>
      <c r="M26" s="198"/>
      <c r="N26" s="198"/>
      <c r="O26" s="198"/>
      <c r="P26" s="198"/>
      <c r="Q26" s="198"/>
      <c r="R26" s="198"/>
      <c r="S26" s="198"/>
      <c r="T26" s="198"/>
    </row>
    <row r="27" spans="1:20" customFormat="1" ht="21" x14ac:dyDescent="0.2">
      <c r="E27" s="170"/>
      <c r="F27" s="198"/>
      <c r="G27" s="198"/>
      <c r="H27" s="198"/>
      <c r="I27" s="198"/>
      <c r="J27" s="198"/>
      <c r="K27" s="244"/>
      <c r="L27" s="59"/>
      <c r="M27" s="198"/>
      <c r="N27" s="198"/>
      <c r="O27" s="198"/>
      <c r="P27" s="198"/>
      <c r="Q27" s="198"/>
      <c r="R27" s="198"/>
      <c r="S27" s="198"/>
      <c r="T27" s="198"/>
    </row>
    <row r="28" spans="1:20" x14ac:dyDescent="0.2"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 x14ac:dyDescent="0.2"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</row>
  </sheetData>
  <mergeCells count="8">
    <mergeCell ref="A1:O1"/>
    <mergeCell ref="A2:O2"/>
    <mergeCell ref="A3:O3"/>
    <mergeCell ref="A6:O6"/>
    <mergeCell ref="A7:A8"/>
    <mergeCell ref="E7:I7"/>
    <mergeCell ref="K7:O7"/>
    <mergeCell ref="C8:D8"/>
  </mergeCells>
  <pageMargins left="0.39" right="0.39" top="0.39" bottom="0.39" header="0" footer="0"/>
  <pageSetup paperSize="9" scale="87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3FCA-1C0E-4B43-B707-831FFE118656}">
  <sheetPr>
    <pageSetUpPr fitToPage="1"/>
  </sheetPr>
  <dimension ref="A1:T50"/>
  <sheetViews>
    <sheetView rightToLeft="1" view="pageBreakPreview" zoomScale="70" zoomScaleNormal="85" zoomScaleSheetLayoutView="70" workbookViewId="0">
      <selection activeCell="A6" sqref="A6:A7"/>
    </sheetView>
  </sheetViews>
  <sheetFormatPr defaultRowHeight="15.75" x14ac:dyDescent="0.4"/>
  <cols>
    <col min="1" max="1" width="48" style="142" bestFit="1" customWidth="1"/>
    <col min="2" max="2" width="1.28515625" style="142" customWidth="1"/>
    <col min="3" max="3" width="20.85546875" style="142" bestFit="1" customWidth="1"/>
    <col min="4" max="4" width="1.28515625" style="142" customWidth="1"/>
    <col min="5" max="5" width="22.7109375" style="142" bestFit="1" customWidth="1"/>
    <col min="6" max="6" width="1.28515625" style="142" customWidth="1"/>
    <col min="7" max="7" width="20.85546875" style="142" bestFit="1" customWidth="1"/>
    <col min="8" max="8" width="1.28515625" style="142" customWidth="1"/>
    <col min="9" max="9" width="22.85546875" style="142" bestFit="1" customWidth="1"/>
    <col min="10" max="10" width="1.28515625" style="142" customWidth="1"/>
    <col min="11" max="11" width="17.7109375" style="142" bestFit="1" customWidth="1"/>
    <col min="12" max="12" width="1.28515625" style="142" customWidth="1"/>
    <col min="13" max="13" width="22.85546875" style="142" bestFit="1" customWidth="1"/>
    <col min="14" max="14" width="0.28515625" style="142" customWidth="1"/>
    <col min="15" max="16" width="9.140625" style="142"/>
    <col min="17" max="17" width="18.42578125" style="142" bestFit="1" customWidth="1"/>
    <col min="18" max="18" width="15.5703125" style="142" bestFit="1" customWidth="1"/>
    <col min="19" max="16384" width="9.140625" style="142"/>
  </cols>
  <sheetData>
    <row r="1" spans="1:17" ht="29.1" customHeight="1" x14ac:dyDescent="0.4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17" ht="21.75" customHeight="1" x14ac:dyDescent="0.4">
      <c r="A2" s="296" t="s">
        <v>174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7" ht="21.75" customHeight="1" x14ac:dyDescent="0.4">
      <c r="A3" s="296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</row>
    <row r="4" spans="1:17" ht="14.45" customHeight="1" x14ac:dyDescent="0.4"/>
    <row r="5" spans="1:17" ht="40.5" customHeight="1" x14ac:dyDescent="0.4">
      <c r="A5" s="297" t="s">
        <v>305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</row>
    <row r="6" spans="1:17" ht="38.25" customHeight="1" x14ac:dyDescent="0.4">
      <c r="A6" s="298" t="s">
        <v>177</v>
      </c>
      <c r="C6" s="298" t="s">
        <v>193</v>
      </c>
      <c r="D6" s="298"/>
      <c r="E6" s="298"/>
      <c r="F6" s="298"/>
      <c r="G6" s="298"/>
      <c r="H6" s="143"/>
      <c r="I6" s="298" t="s">
        <v>194</v>
      </c>
      <c r="J6" s="298"/>
      <c r="K6" s="298"/>
      <c r="L6" s="298"/>
      <c r="M6" s="298"/>
      <c r="N6" s="143"/>
      <c r="O6" s="143"/>
      <c r="P6" s="143"/>
      <c r="Q6" s="143"/>
    </row>
    <row r="7" spans="1:17" ht="39.75" customHeight="1" x14ac:dyDescent="0.4">
      <c r="A7" s="298"/>
      <c r="C7" s="144" t="s">
        <v>300</v>
      </c>
      <c r="D7" s="145"/>
      <c r="E7" s="144" t="s">
        <v>288</v>
      </c>
      <c r="F7" s="145"/>
      <c r="G7" s="144" t="s">
        <v>301</v>
      </c>
      <c r="H7" s="143"/>
      <c r="I7" s="144" t="s">
        <v>300</v>
      </c>
      <c r="J7" s="145"/>
      <c r="K7" s="144" t="s">
        <v>288</v>
      </c>
      <c r="L7" s="145"/>
      <c r="M7" s="144" t="s">
        <v>301</v>
      </c>
      <c r="N7" s="143"/>
      <c r="O7" s="143"/>
      <c r="P7" s="143"/>
      <c r="Q7" s="143"/>
    </row>
    <row r="8" spans="1:17" ht="29.1" customHeight="1" x14ac:dyDescent="0.4">
      <c r="A8" s="146" t="s">
        <v>356</v>
      </c>
      <c r="C8" s="147">
        <v>30023048753</v>
      </c>
      <c r="D8" s="147">
        <v>0</v>
      </c>
      <c r="E8" s="148">
        <v>-69142369</v>
      </c>
      <c r="F8" s="147">
        <v>0</v>
      </c>
      <c r="G8" s="141">
        <f>C8-E8</f>
        <v>30092191122</v>
      </c>
      <c r="H8" s="147">
        <v>0</v>
      </c>
      <c r="I8" s="147">
        <v>1924871502439</v>
      </c>
      <c r="J8" s="147">
        <v>0</v>
      </c>
      <c r="K8" s="147">
        <v>217241293</v>
      </c>
      <c r="L8" s="147">
        <v>0</v>
      </c>
      <c r="M8" s="141">
        <f>I8-K8</f>
        <v>1924654261146</v>
      </c>
      <c r="N8" s="143"/>
      <c r="O8" s="143"/>
      <c r="P8" s="143"/>
      <c r="Q8" s="143"/>
    </row>
    <row r="9" spans="1:17" ht="29.1" customHeight="1" x14ac:dyDescent="0.4">
      <c r="A9" s="149" t="s">
        <v>357</v>
      </c>
      <c r="C9" s="147">
        <v>554379897113</v>
      </c>
      <c r="D9" s="147">
        <v>0</v>
      </c>
      <c r="E9" s="148">
        <v>-947697421</v>
      </c>
      <c r="F9" s="147">
        <v>0</v>
      </c>
      <c r="G9" s="141">
        <f>C9-E9</f>
        <v>555327594534</v>
      </c>
      <c r="H9" s="147">
        <v>0</v>
      </c>
      <c r="I9" s="147">
        <v>3745941678316</v>
      </c>
      <c r="J9" s="147">
        <v>0</v>
      </c>
      <c r="K9" s="147">
        <v>1764543543</v>
      </c>
      <c r="L9" s="147">
        <v>0</v>
      </c>
      <c r="M9" s="141">
        <f>I9-K9</f>
        <v>3744177134773</v>
      </c>
      <c r="N9" s="143"/>
      <c r="O9" s="143"/>
      <c r="P9" s="143"/>
      <c r="Q9" s="143"/>
    </row>
    <row r="10" spans="1:17" s="150" customFormat="1" ht="29.1" customHeight="1" x14ac:dyDescent="0.4">
      <c r="A10" s="149" t="s">
        <v>358</v>
      </c>
      <c r="C10" s="147">
        <v>416870397312</v>
      </c>
      <c r="D10" s="147">
        <v>0</v>
      </c>
      <c r="E10" s="148">
        <v>-551003926</v>
      </c>
      <c r="F10" s="147">
        <v>0</v>
      </c>
      <c r="G10" s="141">
        <f t="shared" ref="G10:G17" si="0">C10-E10</f>
        <v>417421401238</v>
      </c>
      <c r="H10" s="147">
        <v>0</v>
      </c>
      <c r="I10" s="147">
        <v>5292004053553</v>
      </c>
      <c r="J10" s="147">
        <v>0</v>
      </c>
      <c r="K10" s="147">
        <v>934441976</v>
      </c>
      <c r="L10" s="147">
        <v>0</v>
      </c>
      <c r="M10" s="141">
        <f t="shared" ref="M10:M17" si="1">I10-K10</f>
        <v>5291069611577</v>
      </c>
      <c r="N10" s="151">
        <v>0</v>
      </c>
      <c r="O10" s="151"/>
      <c r="P10" s="151"/>
      <c r="Q10" s="151"/>
    </row>
    <row r="11" spans="1:17" s="150" customFormat="1" ht="29.1" customHeight="1" x14ac:dyDescent="0.4">
      <c r="A11" s="149" t="s">
        <v>365</v>
      </c>
      <c r="C11" s="147">
        <v>174578547928</v>
      </c>
      <c r="D11" s="147">
        <v>0</v>
      </c>
      <c r="E11" s="147">
        <v>0</v>
      </c>
      <c r="F11" s="147">
        <v>0</v>
      </c>
      <c r="G11" s="141">
        <f t="shared" si="0"/>
        <v>174578547928</v>
      </c>
      <c r="H11" s="147">
        <v>0</v>
      </c>
      <c r="I11" s="147">
        <v>174578547928</v>
      </c>
      <c r="J11" s="147">
        <v>0</v>
      </c>
      <c r="K11" s="147">
        <v>0</v>
      </c>
      <c r="L11" s="147">
        <v>0</v>
      </c>
      <c r="M11" s="141">
        <f t="shared" si="1"/>
        <v>174578547928</v>
      </c>
      <c r="N11" s="151"/>
      <c r="O11" s="151"/>
      <c r="P11" s="151"/>
      <c r="Q11" s="152"/>
    </row>
    <row r="12" spans="1:17" s="150" customFormat="1" ht="29.1" customHeight="1" x14ac:dyDescent="0.4">
      <c r="A12" s="149" t="s">
        <v>359</v>
      </c>
      <c r="C12" s="147">
        <v>85936</v>
      </c>
      <c r="D12" s="147">
        <v>0</v>
      </c>
      <c r="E12" s="147">
        <v>0</v>
      </c>
      <c r="F12" s="147">
        <v>0</v>
      </c>
      <c r="G12" s="141">
        <f t="shared" si="0"/>
        <v>85936</v>
      </c>
      <c r="H12" s="147">
        <v>0</v>
      </c>
      <c r="I12" s="147">
        <v>80320635553</v>
      </c>
      <c r="J12" s="147">
        <v>0</v>
      </c>
      <c r="K12" s="147">
        <v>14207609</v>
      </c>
      <c r="L12" s="147">
        <v>0</v>
      </c>
      <c r="M12" s="141">
        <f t="shared" si="1"/>
        <v>80306427944</v>
      </c>
      <c r="N12" s="151">
        <v>0</v>
      </c>
      <c r="O12" s="151"/>
      <c r="P12" s="151"/>
      <c r="Q12" s="151"/>
    </row>
    <row r="13" spans="1:17" s="150" customFormat="1" ht="29.1" customHeight="1" x14ac:dyDescent="0.4">
      <c r="A13" s="149" t="s">
        <v>360</v>
      </c>
      <c r="C13" s="147">
        <v>0</v>
      </c>
      <c r="D13" s="147">
        <v>0</v>
      </c>
      <c r="E13" s="147">
        <v>0</v>
      </c>
      <c r="F13" s="147">
        <v>0</v>
      </c>
      <c r="G13" s="141">
        <f t="shared" si="0"/>
        <v>0</v>
      </c>
      <c r="H13" s="147">
        <v>0</v>
      </c>
      <c r="I13" s="147">
        <v>1896217</v>
      </c>
      <c r="J13" s="147">
        <v>0</v>
      </c>
      <c r="K13" s="147">
        <v>0</v>
      </c>
      <c r="L13" s="147">
        <v>0</v>
      </c>
      <c r="M13" s="141">
        <f t="shared" si="1"/>
        <v>1896217</v>
      </c>
      <c r="N13" s="151"/>
      <c r="O13" s="151"/>
      <c r="P13" s="151"/>
      <c r="Q13" s="152"/>
    </row>
    <row r="14" spans="1:17" s="150" customFormat="1" ht="29.1" customHeight="1" x14ac:dyDescent="0.4">
      <c r="A14" s="149" t="s">
        <v>361</v>
      </c>
      <c r="C14" s="147">
        <v>139726027360</v>
      </c>
      <c r="D14" s="147">
        <v>0</v>
      </c>
      <c r="E14" s="147">
        <v>1477179470</v>
      </c>
      <c r="F14" s="147">
        <v>0</v>
      </c>
      <c r="G14" s="141">
        <f t="shared" si="0"/>
        <v>138248847890</v>
      </c>
      <c r="H14" s="147">
        <v>0</v>
      </c>
      <c r="I14" s="147">
        <v>223228503063</v>
      </c>
      <c r="J14" s="147">
        <v>0</v>
      </c>
      <c r="K14" s="147">
        <v>1477179470</v>
      </c>
      <c r="L14" s="147">
        <v>0</v>
      </c>
      <c r="M14" s="141">
        <f t="shared" si="1"/>
        <v>221751323593</v>
      </c>
      <c r="N14" s="151"/>
      <c r="O14" s="151"/>
      <c r="P14" s="151"/>
      <c r="Q14" s="151"/>
    </row>
    <row r="15" spans="1:17" s="150" customFormat="1" ht="29.1" customHeight="1" x14ac:dyDescent="0.4">
      <c r="A15" s="149" t="s">
        <v>362</v>
      </c>
      <c r="C15" s="147">
        <v>0</v>
      </c>
      <c r="D15" s="147"/>
      <c r="E15" s="147">
        <v>0</v>
      </c>
      <c r="F15" s="147"/>
      <c r="G15" s="141">
        <f t="shared" si="0"/>
        <v>0</v>
      </c>
      <c r="H15" s="147"/>
      <c r="I15" s="147">
        <v>40212</v>
      </c>
      <c r="J15" s="147"/>
      <c r="K15" s="147">
        <v>0</v>
      </c>
      <c r="L15" s="147"/>
      <c r="M15" s="141">
        <f t="shared" si="1"/>
        <v>40212</v>
      </c>
      <c r="N15" s="151"/>
      <c r="O15" s="151"/>
      <c r="P15" s="151"/>
      <c r="Q15" s="151"/>
    </row>
    <row r="16" spans="1:17" s="150" customFormat="1" ht="29.1" customHeight="1" x14ac:dyDescent="0.4">
      <c r="A16" s="149" t="s">
        <v>363</v>
      </c>
      <c r="C16" s="245">
        <v>0</v>
      </c>
      <c r="D16" s="245"/>
      <c r="E16" s="245">
        <v>0</v>
      </c>
      <c r="F16" s="245"/>
      <c r="G16" s="170">
        <f t="shared" si="0"/>
        <v>0</v>
      </c>
      <c r="H16" s="245"/>
      <c r="I16" s="245">
        <v>2272</v>
      </c>
      <c r="J16" s="245"/>
      <c r="K16" s="245">
        <v>0</v>
      </c>
      <c r="L16" s="245"/>
      <c r="M16" s="170">
        <f t="shared" si="1"/>
        <v>2272</v>
      </c>
      <c r="N16" s="156"/>
      <c r="O16" s="156"/>
      <c r="P16" s="156"/>
      <c r="Q16" s="152"/>
    </row>
    <row r="17" spans="1:20" s="150" customFormat="1" ht="29.1" customHeight="1" x14ac:dyDescent="0.4">
      <c r="A17" s="149" t="s">
        <v>364</v>
      </c>
      <c r="C17" s="245">
        <v>0</v>
      </c>
      <c r="D17" s="245"/>
      <c r="E17" s="245">
        <v>0</v>
      </c>
      <c r="F17" s="245"/>
      <c r="G17" s="170">
        <f t="shared" si="0"/>
        <v>0</v>
      </c>
      <c r="H17" s="245"/>
      <c r="I17" s="245">
        <v>8205</v>
      </c>
      <c r="J17" s="245"/>
      <c r="K17" s="245">
        <v>0</v>
      </c>
      <c r="L17" s="245"/>
      <c r="M17" s="170">
        <f t="shared" si="1"/>
        <v>8205</v>
      </c>
      <c r="N17" s="156"/>
      <c r="O17" s="156"/>
      <c r="P17" s="156"/>
      <c r="Q17" s="151"/>
    </row>
    <row r="18" spans="1:20" s="150" customFormat="1" ht="29.1" customHeight="1" thickBot="1" x14ac:dyDescent="0.45">
      <c r="A18" s="153" t="s">
        <v>22</v>
      </c>
      <c r="C18" s="246">
        <f>SUM(C8:C17)</f>
        <v>1315578004402</v>
      </c>
      <c r="D18" s="154">
        <f t="shared" ref="D18:L18" si="2">SUM(D8:D17)</f>
        <v>0</v>
      </c>
      <c r="E18" s="246">
        <f>SUM(E8:E17)</f>
        <v>-90664246</v>
      </c>
      <c r="F18" s="154">
        <f t="shared" si="2"/>
        <v>0</v>
      </c>
      <c r="G18" s="246">
        <f>SUM(G8:G17)</f>
        <v>1315668668648</v>
      </c>
      <c r="H18" s="154">
        <f t="shared" si="2"/>
        <v>0</v>
      </c>
      <c r="I18" s="246">
        <f>SUM(I8:I17)</f>
        <v>11440946867758</v>
      </c>
      <c r="J18" s="154">
        <f t="shared" si="2"/>
        <v>0</v>
      </c>
      <c r="K18" s="246">
        <f>SUM(K8:K17)</f>
        <v>4407613891</v>
      </c>
      <c r="L18" s="245">
        <f t="shared" si="2"/>
        <v>0</v>
      </c>
      <c r="M18" s="246">
        <f>SUM(M8:M17)</f>
        <v>11436539253867</v>
      </c>
      <c r="N18" s="156"/>
      <c r="O18" s="156"/>
      <c r="P18" s="156"/>
      <c r="Q18" s="151"/>
    </row>
    <row r="19" spans="1:20" ht="21.75" thickTop="1" x14ac:dyDescent="0.4">
      <c r="C19" s="155"/>
      <c r="D19" s="155"/>
      <c r="E19" s="155"/>
      <c r="F19" s="155"/>
      <c r="G19" s="155"/>
      <c r="H19" s="155"/>
      <c r="I19" s="155"/>
      <c r="J19" s="155"/>
      <c r="K19" s="155"/>
      <c r="L19" s="156"/>
      <c r="M19" s="155"/>
      <c r="N19" s="155"/>
      <c r="O19" s="155"/>
      <c r="P19" s="155"/>
      <c r="Q19" s="141"/>
      <c r="R19" s="141"/>
      <c r="S19" s="141"/>
      <c r="T19" s="141"/>
    </row>
    <row r="20" spans="1:20" ht="21" x14ac:dyDescent="0.4">
      <c r="C20" s="154"/>
      <c r="D20" s="155"/>
      <c r="E20" s="154"/>
      <c r="F20" s="155"/>
      <c r="G20" s="155"/>
      <c r="H20" s="155"/>
      <c r="I20" s="154"/>
      <c r="J20" s="155"/>
      <c r="K20" s="154"/>
      <c r="L20" s="155"/>
      <c r="M20" s="155"/>
      <c r="N20" s="155"/>
      <c r="O20" s="155"/>
      <c r="P20" s="155"/>
      <c r="S20" s="141"/>
      <c r="T20" s="141"/>
    </row>
    <row r="21" spans="1:20" ht="21" x14ac:dyDescent="0.4">
      <c r="C21" s="155"/>
      <c r="D21" s="155"/>
      <c r="E21" s="170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S21" s="141"/>
      <c r="T21" s="141"/>
    </row>
    <row r="22" spans="1:20" ht="21" x14ac:dyDescent="0.4">
      <c r="C22" s="155"/>
      <c r="D22" s="155"/>
      <c r="E22" s="170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41"/>
      <c r="S22" s="141"/>
      <c r="T22" s="141"/>
    </row>
    <row r="23" spans="1:20" ht="21" x14ac:dyDescent="0.4">
      <c r="C23" s="245"/>
      <c r="D23" s="245"/>
      <c r="E23" s="170"/>
      <c r="F23" s="245"/>
      <c r="G23" s="245"/>
      <c r="H23" s="245"/>
      <c r="I23" s="245"/>
      <c r="J23" s="245"/>
      <c r="K23" s="245"/>
      <c r="L23" s="245"/>
      <c r="M23" s="245"/>
      <c r="N23" s="155"/>
      <c r="O23" s="155"/>
      <c r="P23" s="155"/>
      <c r="Q23" s="141"/>
      <c r="R23" s="141"/>
      <c r="S23" s="141"/>
      <c r="T23" s="141"/>
    </row>
    <row r="24" spans="1:20" ht="21" x14ac:dyDescent="0.4">
      <c r="C24" s="245"/>
      <c r="D24" s="245"/>
      <c r="E24" s="170"/>
      <c r="F24" s="245"/>
      <c r="G24" s="245"/>
      <c r="H24" s="245"/>
      <c r="I24" s="245"/>
      <c r="J24" s="245"/>
      <c r="K24" s="245"/>
      <c r="L24" s="245"/>
      <c r="M24" s="245"/>
      <c r="N24" s="155"/>
      <c r="O24" s="155"/>
      <c r="P24" s="155"/>
      <c r="Q24" s="141"/>
      <c r="R24" s="141"/>
      <c r="S24" s="141"/>
      <c r="T24" s="141"/>
    </row>
    <row r="25" spans="1:20" ht="21" x14ac:dyDescent="0.4">
      <c r="C25" s="245"/>
      <c r="D25" s="245"/>
      <c r="E25" s="170"/>
      <c r="F25" s="245"/>
      <c r="G25" s="245"/>
      <c r="H25" s="245"/>
      <c r="I25" s="245"/>
      <c r="J25" s="245"/>
      <c r="K25" s="245"/>
      <c r="L25" s="245"/>
      <c r="M25" s="245"/>
      <c r="N25" s="155"/>
      <c r="O25" s="155"/>
      <c r="P25" s="155"/>
      <c r="Q25" s="141"/>
      <c r="R25" s="141"/>
      <c r="S25" s="141"/>
      <c r="T25" s="141"/>
    </row>
    <row r="26" spans="1:20" ht="21" x14ac:dyDescent="0.4"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3"/>
      <c r="O26" s="143"/>
      <c r="P26" s="143"/>
      <c r="Q26" s="141"/>
      <c r="R26" s="141"/>
      <c r="S26" s="141"/>
      <c r="T26" s="141"/>
    </row>
    <row r="27" spans="1:20" ht="21" x14ac:dyDescent="0.4"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3"/>
      <c r="O27" s="143"/>
      <c r="P27" s="143"/>
      <c r="Q27" s="143"/>
    </row>
    <row r="28" spans="1:20" ht="21" x14ac:dyDescent="0.4"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3"/>
      <c r="O28" s="143"/>
      <c r="P28" s="143"/>
      <c r="Q28" s="143"/>
    </row>
    <row r="29" spans="1:20" ht="21" x14ac:dyDescent="0.4"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3"/>
      <c r="O29" s="143"/>
      <c r="P29" s="143"/>
      <c r="Q29" s="143"/>
    </row>
    <row r="30" spans="1:20" x14ac:dyDescent="0.4"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</row>
    <row r="31" spans="1:20" x14ac:dyDescent="0.4"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</row>
    <row r="32" spans="1:20" x14ac:dyDescent="0.4"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</row>
    <row r="33" spans="3:17" x14ac:dyDescent="0.4"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</row>
    <row r="34" spans="3:17" x14ac:dyDescent="0.4"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</row>
    <row r="35" spans="3:17" x14ac:dyDescent="0.4"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</row>
    <row r="36" spans="3:17" x14ac:dyDescent="0.4"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</row>
    <row r="37" spans="3:17" x14ac:dyDescent="0.4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</row>
    <row r="38" spans="3:17" x14ac:dyDescent="0.4"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</row>
    <row r="39" spans="3:17" x14ac:dyDescent="0.4"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</row>
    <row r="40" spans="3:17" x14ac:dyDescent="0.4"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</row>
    <row r="41" spans="3:17" x14ac:dyDescent="0.4"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</row>
    <row r="42" spans="3:17" x14ac:dyDescent="0.4"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</row>
    <row r="43" spans="3:17" x14ac:dyDescent="0.4"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</row>
    <row r="44" spans="3:17" x14ac:dyDescent="0.4"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</row>
    <row r="45" spans="3:17" x14ac:dyDescent="0.4"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</row>
    <row r="46" spans="3:17" x14ac:dyDescent="0.4"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</row>
    <row r="47" spans="3:17" x14ac:dyDescent="0.4"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</row>
    <row r="48" spans="3:17" x14ac:dyDescent="0.4"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</row>
    <row r="49" spans="3:17" x14ac:dyDescent="0.4"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</row>
    <row r="50" spans="3:17" x14ac:dyDescent="0.4"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7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8E5D-5CF0-4E68-8AAC-101A0E3E5F08}">
  <sheetPr filterMode="1">
    <pageSetUpPr fitToPage="1"/>
  </sheetPr>
  <dimension ref="A1:M11"/>
  <sheetViews>
    <sheetView rightToLeft="1" workbookViewId="0">
      <selection activeCell="E235" sqref="E235"/>
    </sheetView>
  </sheetViews>
  <sheetFormatPr defaultRowHeight="12.75" x14ac:dyDescent="0.2"/>
  <cols>
    <col min="1" max="1" width="69.28515625" customWidth="1"/>
    <col min="2" max="2" width="1.28515625" customWidth="1"/>
    <col min="3" max="3" width="17.85546875" bestFit="1" customWidth="1"/>
    <col min="4" max="4" width="1.28515625" customWidth="1"/>
    <col min="5" max="5" width="15.28515625" bestFit="1" customWidth="1"/>
    <col min="6" max="6" width="1.28515625" customWidth="1"/>
    <col min="7" max="7" width="15.5703125" customWidth="1"/>
    <col min="8" max="8" width="1.28515625" customWidth="1"/>
    <col min="9" max="9" width="18.7109375" bestFit="1" customWidth="1"/>
    <col min="10" max="10" width="1.28515625" customWidth="1"/>
    <col min="11" max="11" width="15.285156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14.45" customHeight="1" x14ac:dyDescent="0.2"/>
    <row r="5" spans="1:13" ht="14.45" customHeight="1" x14ac:dyDescent="0.2">
      <c r="A5" s="260" t="s">
        <v>305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</row>
    <row r="6" spans="1:13" ht="14.45" customHeight="1" x14ac:dyDescent="0.2">
      <c r="A6" s="261" t="s">
        <v>177</v>
      </c>
      <c r="C6" s="261" t="s">
        <v>193</v>
      </c>
      <c r="D6" s="261"/>
      <c r="E6" s="261"/>
      <c r="F6" s="261"/>
      <c r="G6" s="261"/>
      <c r="I6" s="261" t="s">
        <v>194</v>
      </c>
      <c r="J6" s="261"/>
      <c r="K6" s="261"/>
      <c r="L6" s="261"/>
      <c r="M6" s="261"/>
    </row>
    <row r="7" spans="1:13" ht="29.1" customHeight="1" x14ac:dyDescent="0.2">
      <c r="A7" s="261"/>
      <c r="C7" s="139" t="s">
        <v>300</v>
      </c>
      <c r="D7" s="3"/>
      <c r="E7" s="139" t="s">
        <v>288</v>
      </c>
      <c r="F7" s="3"/>
      <c r="G7" s="139" t="s">
        <v>301</v>
      </c>
      <c r="I7" s="139" t="s">
        <v>300</v>
      </c>
      <c r="J7" s="3"/>
      <c r="K7" s="139" t="s">
        <v>288</v>
      </c>
      <c r="L7" s="3"/>
      <c r="M7" s="139" t="s">
        <v>301</v>
      </c>
    </row>
    <row r="8" spans="1:13" ht="21.75" customHeight="1" x14ac:dyDescent="0.2">
      <c r="A8" s="138" t="s">
        <v>267</v>
      </c>
      <c r="C8" s="9">
        <v>0</v>
      </c>
      <c r="E8" s="9">
        <v>0</v>
      </c>
      <c r="G8" s="9">
        <v>0</v>
      </c>
      <c r="I8" s="9">
        <v>2272</v>
      </c>
      <c r="K8" s="9">
        <v>0</v>
      </c>
      <c r="M8" s="9">
        <v>2272</v>
      </c>
    </row>
    <row r="9" spans="1:13" ht="21.75" customHeight="1" x14ac:dyDescent="0.2">
      <c r="A9" s="138" t="s">
        <v>120</v>
      </c>
      <c r="C9" s="9">
        <v>0</v>
      </c>
      <c r="E9" s="9">
        <v>0</v>
      </c>
      <c r="G9" s="9">
        <v>0</v>
      </c>
      <c r="I9" s="9">
        <v>8205</v>
      </c>
      <c r="K9" s="9">
        <v>0</v>
      </c>
      <c r="M9" s="9">
        <v>8205</v>
      </c>
    </row>
    <row r="10" spans="1:13" ht="21.75" customHeight="1" x14ac:dyDescent="0.2">
      <c r="A10" s="138" t="s">
        <v>268</v>
      </c>
      <c r="C10" s="9">
        <v>0</v>
      </c>
      <c r="E10" s="9">
        <v>0</v>
      </c>
      <c r="G10" s="9">
        <v>0</v>
      </c>
      <c r="I10" s="9">
        <v>40212</v>
      </c>
      <c r="K10" s="9">
        <v>0</v>
      </c>
      <c r="M10" s="9">
        <v>40212</v>
      </c>
    </row>
    <row r="11" spans="1:13" ht="21.75" hidden="1" customHeight="1" thickBot="1" x14ac:dyDescent="0.25">
      <c r="A11" s="136" t="s">
        <v>22</v>
      </c>
      <c r="C11" s="16">
        <v>1315578004402</v>
      </c>
      <c r="E11" s="16">
        <v>-90664246</v>
      </c>
      <c r="G11" s="16">
        <v>1315668668648</v>
      </c>
      <c r="I11" s="16">
        <v>11440946867758</v>
      </c>
      <c r="K11" s="16">
        <v>4407613891</v>
      </c>
      <c r="M11" s="16">
        <v>11436539253867</v>
      </c>
    </row>
  </sheetData>
  <autoFilter ref="A7:M11" xr:uid="{B9818E5D-5CF0-4E68-8AAC-101A0E3E5F08}">
    <filterColumn colId="0">
      <filters>
        <filter val="سپرده کوتاه مدت بانک اقتصاد نوین مطهری(کوتاه مدت)"/>
        <filter val="سپرده کوتاه مدت بانک پاسارگاد هفت تیر ( کوتاه مدت)"/>
        <filter val="سپرده کوتاه مدت بانک ملت پونک ( کوتاه مدت)"/>
      </filters>
    </filterColumn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0"/>
  <sheetViews>
    <sheetView rightToLeft="1" topLeftCell="A217" workbookViewId="0">
      <selection activeCell="E235" sqref="E235"/>
    </sheetView>
  </sheetViews>
  <sheetFormatPr defaultRowHeight="12.75" x14ac:dyDescent="0.2"/>
  <cols>
    <col min="1" max="1" width="39" customWidth="1"/>
    <col min="2" max="2" width="1.28515625" customWidth="1"/>
    <col min="3" max="3" width="17.85546875" bestFit="1" customWidth="1"/>
    <col min="4" max="4" width="1.28515625" customWidth="1"/>
    <col min="5" max="5" width="13.140625" bestFit="1" customWidth="1"/>
    <col min="6" max="6" width="1.28515625" customWidth="1"/>
    <col min="7" max="7" width="17" bestFit="1" customWidth="1"/>
    <col min="8" max="8" width="1.28515625" customWidth="1"/>
    <col min="9" max="9" width="18.7109375" bestFit="1" customWidth="1"/>
    <col min="10" max="10" width="1.28515625" customWidth="1"/>
    <col min="11" max="11" width="13.7109375" bestFit="1" customWidth="1"/>
    <col min="12" max="12" width="1.28515625" customWidth="1"/>
    <col min="13" max="13" width="18.7109375" bestFit="1" customWidth="1"/>
    <col min="14" max="14" width="0.28515625" customWidth="1"/>
  </cols>
  <sheetData>
    <row r="1" spans="1:13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14.45" customHeight="1" x14ac:dyDescent="0.2"/>
    <row r="5" spans="1:13" ht="14.45" customHeight="1" x14ac:dyDescent="0.2">
      <c r="A5" s="260" t="s">
        <v>305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</row>
    <row r="6" spans="1:13" ht="14.45" customHeight="1" x14ac:dyDescent="0.2">
      <c r="A6" s="261" t="s">
        <v>177</v>
      </c>
      <c r="C6" s="261" t="s">
        <v>193</v>
      </c>
      <c r="D6" s="261"/>
      <c r="E6" s="261"/>
      <c r="F6" s="261"/>
      <c r="G6" s="261"/>
      <c r="I6" s="261" t="s">
        <v>194</v>
      </c>
      <c r="J6" s="261"/>
      <c r="K6" s="261"/>
      <c r="L6" s="261"/>
      <c r="M6" s="261"/>
    </row>
    <row r="7" spans="1:13" ht="29.1" customHeight="1" x14ac:dyDescent="0.2">
      <c r="A7" s="261"/>
      <c r="C7" s="20" t="s">
        <v>300</v>
      </c>
      <c r="D7" s="3"/>
      <c r="E7" s="20" t="s">
        <v>288</v>
      </c>
      <c r="F7" s="3"/>
      <c r="G7" s="20" t="s">
        <v>301</v>
      </c>
      <c r="I7" s="20" t="s">
        <v>300</v>
      </c>
      <c r="J7" s="3"/>
      <c r="K7" s="20" t="s">
        <v>288</v>
      </c>
      <c r="L7" s="3"/>
      <c r="M7" s="20" t="s">
        <v>301</v>
      </c>
    </row>
    <row r="8" spans="1:13" ht="21.75" customHeight="1" x14ac:dyDescent="0.2">
      <c r="A8" s="5" t="s">
        <v>112</v>
      </c>
      <c r="C8" s="6">
        <v>2788</v>
      </c>
      <c r="E8" s="6">
        <v>0</v>
      </c>
      <c r="G8" s="6">
        <v>2788</v>
      </c>
      <c r="I8" s="6">
        <v>1998818714</v>
      </c>
      <c r="K8" s="6">
        <v>0</v>
      </c>
      <c r="M8" s="6">
        <v>1998818714</v>
      </c>
    </row>
    <row r="9" spans="1:13" ht="21.75" customHeight="1" x14ac:dyDescent="0.2">
      <c r="A9" s="8" t="s">
        <v>114</v>
      </c>
      <c r="C9" s="9">
        <v>800863473</v>
      </c>
      <c r="E9" s="9">
        <v>0</v>
      </c>
      <c r="G9" s="9">
        <v>800863473</v>
      </c>
      <c r="I9" s="9">
        <v>37231215579</v>
      </c>
      <c r="K9" s="9">
        <v>0</v>
      </c>
      <c r="M9" s="9">
        <v>37231215579</v>
      </c>
    </row>
    <row r="10" spans="1:13" ht="21.75" customHeight="1" x14ac:dyDescent="0.2">
      <c r="A10" s="8" t="s">
        <v>116</v>
      </c>
      <c r="C10" s="9">
        <v>38019</v>
      </c>
      <c r="E10" s="9">
        <v>0</v>
      </c>
      <c r="G10" s="9">
        <v>38019</v>
      </c>
      <c r="I10" s="9">
        <v>454125</v>
      </c>
      <c r="K10" s="9">
        <v>0</v>
      </c>
      <c r="M10" s="9">
        <v>454125</v>
      </c>
    </row>
    <row r="11" spans="1:13" ht="21.75" customHeight="1" x14ac:dyDescent="0.2">
      <c r="A11" s="8" t="s">
        <v>117</v>
      </c>
      <c r="C11" s="9">
        <v>2458</v>
      </c>
      <c r="E11" s="9">
        <v>0</v>
      </c>
      <c r="G11" s="9">
        <v>2458</v>
      </c>
      <c r="I11" s="9">
        <v>509850</v>
      </c>
      <c r="K11" s="9">
        <v>0</v>
      </c>
      <c r="M11" s="9">
        <v>509850</v>
      </c>
    </row>
    <row r="12" spans="1:13" ht="21.75" customHeight="1" x14ac:dyDescent="0.2">
      <c r="A12" s="8" t="s">
        <v>118</v>
      </c>
      <c r="C12" s="9">
        <v>0</v>
      </c>
      <c r="E12" s="9">
        <v>0</v>
      </c>
      <c r="G12" s="9">
        <v>0</v>
      </c>
      <c r="I12" s="9">
        <v>1896217</v>
      </c>
      <c r="K12" s="9">
        <v>0</v>
      </c>
      <c r="M12" s="9">
        <v>1896217</v>
      </c>
    </row>
    <row r="13" spans="1:13" ht="21.75" customHeight="1" x14ac:dyDescent="0.2">
      <c r="A13" s="8" t="s">
        <v>267</v>
      </c>
      <c r="C13" s="9">
        <v>0</v>
      </c>
      <c r="E13" s="9">
        <v>0</v>
      </c>
      <c r="G13" s="9">
        <v>0</v>
      </c>
      <c r="I13" s="9">
        <v>2272</v>
      </c>
      <c r="K13" s="9">
        <v>0</v>
      </c>
      <c r="M13" s="9">
        <v>2272</v>
      </c>
    </row>
    <row r="14" spans="1:13" ht="21.75" customHeight="1" x14ac:dyDescent="0.2">
      <c r="A14" s="8" t="s">
        <v>120</v>
      </c>
      <c r="C14" s="9">
        <v>0</v>
      </c>
      <c r="E14" s="9">
        <v>0</v>
      </c>
      <c r="G14" s="9">
        <v>0</v>
      </c>
      <c r="I14" s="9">
        <v>8205</v>
      </c>
      <c r="K14" s="9">
        <v>0</v>
      </c>
      <c r="M14" s="9">
        <v>8205</v>
      </c>
    </row>
    <row r="15" spans="1:13" ht="21.75" customHeight="1" x14ac:dyDescent="0.2">
      <c r="A15" s="8" t="s">
        <v>124</v>
      </c>
      <c r="C15" s="9">
        <v>0</v>
      </c>
      <c r="E15" s="9">
        <v>0</v>
      </c>
      <c r="G15" s="9">
        <v>0</v>
      </c>
      <c r="I15" s="9">
        <v>13746</v>
      </c>
      <c r="K15" s="9">
        <v>0</v>
      </c>
      <c r="M15" s="9">
        <v>13746</v>
      </c>
    </row>
    <row r="16" spans="1:13" ht="21.75" customHeight="1" x14ac:dyDescent="0.2">
      <c r="A16" s="8" t="s">
        <v>268</v>
      </c>
      <c r="C16" s="9">
        <v>0</v>
      </c>
      <c r="E16" s="9">
        <v>0</v>
      </c>
      <c r="G16" s="9">
        <v>0</v>
      </c>
      <c r="I16" s="9">
        <v>40212</v>
      </c>
      <c r="K16" s="9">
        <v>0</v>
      </c>
      <c r="M16" s="9">
        <v>40212</v>
      </c>
    </row>
    <row r="17" spans="1:13" ht="21.75" customHeight="1" x14ac:dyDescent="0.2">
      <c r="A17" s="8" t="s">
        <v>125</v>
      </c>
      <c r="C17" s="9">
        <v>67546</v>
      </c>
      <c r="E17" s="9">
        <v>0</v>
      </c>
      <c r="G17" s="9">
        <v>67546</v>
      </c>
      <c r="I17" s="9">
        <v>371338</v>
      </c>
      <c r="K17" s="9">
        <v>0</v>
      </c>
      <c r="M17" s="9">
        <v>371338</v>
      </c>
    </row>
    <row r="18" spans="1:13" ht="21.75" customHeight="1" x14ac:dyDescent="0.2">
      <c r="A18" s="8" t="s">
        <v>126</v>
      </c>
      <c r="C18" s="9">
        <v>0</v>
      </c>
      <c r="E18" s="9">
        <v>0</v>
      </c>
      <c r="G18" s="9">
        <v>0</v>
      </c>
      <c r="I18" s="9">
        <v>9965</v>
      </c>
      <c r="K18" s="9">
        <v>0</v>
      </c>
      <c r="M18" s="9">
        <v>9965</v>
      </c>
    </row>
    <row r="19" spans="1:13" ht="21.75" customHeight="1" x14ac:dyDescent="0.2">
      <c r="A19" s="8" t="s">
        <v>269</v>
      </c>
      <c r="C19" s="9">
        <v>0</v>
      </c>
      <c r="E19" s="9">
        <v>0</v>
      </c>
      <c r="G19" s="9">
        <v>0</v>
      </c>
      <c r="I19" s="9">
        <v>83502465738</v>
      </c>
      <c r="K19" s="9">
        <v>0</v>
      </c>
      <c r="M19" s="9">
        <v>83502465738</v>
      </c>
    </row>
    <row r="20" spans="1:13" ht="21.75" customHeight="1" x14ac:dyDescent="0.2">
      <c r="A20" s="8" t="s">
        <v>149</v>
      </c>
      <c r="C20" s="9">
        <v>0</v>
      </c>
      <c r="E20" s="9">
        <v>0</v>
      </c>
      <c r="G20" s="9">
        <v>0</v>
      </c>
      <c r="I20" s="9">
        <v>3528124991</v>
      </c>
      <c r="K20" s="9">
        <v>0</v>
      </c>
      <c r="M20" s="9">
        <v>3528124991</v>
      </c>
    </row>
    <row r="21" spans="1:13" ht="21.75" customHeight="1" x14ac:dyDescent="0.2">
      <c r="A21" s="8" t="s">
        <v>149</v>
      </c>
      <c r="C21" s="9">
        <v>0</v>
      </c>
      <c r="E21" s="9">
        <v>0</v>
      </c>
      <c r="G21" s="9">
        <v>0</v>
      </c>
      <c r="I21" s="9">
        <v>7262755337</v>
      </c>
      <c r="K21" s="9">
        <v>0</v>
      </c>
      <c r="M21" s="9">
        <v>7262755337</v>
      </c>
    </row>
    <row r="22" spans="1:13" ht="21.75" customHeight="1" x14ac:dyDescent="0.2">
      <c r="A22" s="8" t="s">
        <v>128</v>
      </c>
      <c r="C22" s="9">
        <v>7936</v>
      </c>
      <c r="E22" s="9">
        <v>0</v>
      </c>
      <c r="G22" s="9">
        <v>7936</v>
      </c>
      <c r="I22" s="9">
        <v>37146</v>
      </c>
      <c r="K22" s="9">
        <v>0</v>
      </c>
      <c r="M22" s="9">
        <v>37146</v>
      </c>
    </row>
    <row r="23" spans="1:13" ht="21.75" customHeight="1" x14ac:dyDescent="0.2">
      <c r="A23" s="8" t="s">
        <v>149</v>
      </c>
      <c r="C23" s="9">
        <v>0</v>
      </c>
      <c r="E23" s="9">
        <v>0</v>
      </c>
      <c r="G23" s="9">
        <v>0</v>
      </c>
      <c r="I23" s="9">
        <v>6106902322</v>
      </c>
      <c r="K23" s="9">
        <v>0</v>
      </c>
      <c r="M23" s="9">
        <v>6106902322</v>
      </c>
    </row>
    <row r="24" spans="1:13" ht="21.75" customHeight="1" x14ac:dyDescent="0.2">
      <c r="A24" s="8" t="s">
        <v>148</v>
      </c>
      <c r="C24" s="9">
        <v>0</v>
      </c>
      <c r="E24" s="9">
        <v>0</v>
      </c>
      <c r="G24" s="9">
        <v>0</v>
      </c>
      <c r="I24" s="9">
        <v>8995652811</v>
      </c>
      <c r="K24" s="9">
        <v>0</v>
      </c>
      <c r="M24" s="9">
        <v>8995652811</v>
      </c>
    </row>
    <row r="25" spans="1:13" ht="21.75" customHeight="1" x14ac:dyDescent="0.2">
      <c r="A25" s="8" t="s">
        <v>146</v>
      </c>
      <c r="C25" s="9">
        <v>0</v>
      </c>
      <c r="E25" s="9">
        <v>0</v>
      </c>
      <c r="G25" s="9">
        <v>0</v>
      </c>
      <c r="I25" s="9">
        <v>30293584541</v>
      </c>
      <c r="K25" s="9">
        <v>0</v>
      </c>
      <c r="M25" s="9">
        <v>30293584541</v>
      </c>
    </row>
    <row r="26" spans="1:13" ht="21.75" customHeight="1" x14ac:dyDescent="0.2">
      <c r="A26" s="8" t="s">
        <v>149</v>
      </c>
      <c r="C26" s="9">
        <v>0</v>
      </c>
      <c r="E26" s="9">
        <v>0</v>
      </c>
      <c r="G26" s="9">
        <v>0</v>
      </c>
      <c r="I26" s="9">
        <v>39667628143</v>
      </c>
      <c r="K26" s="9">
        <v>0</v>
      </c>
      <c r="M26" s="9">
        <v>39667628143</v>
      </c>
    </row>
    <row r="27" spans="1:13" ht="21.75" customHeight="1" x14ac:dyDescent="0.2">
      <c r="A27" s="8" t="s">
        <v>146</v>
      </c>
      <c r="C27" s="9">
        <v>0</v>
      </c>
      <c r="E27" s="9">
        <v>0</v>
      </c>
      <c r="G27" s="9">
        <v>0</v>
      </c>
      <c r="I27" s="9">
        <v>4596763820</v>
      </c>
      <c r="K27" s="9">
        <v>0</v>
      </c>
      <c r="M27" s="9">
        <v>4596763820</v>
      </c>
    </row>
    <row r="28" spans="1:13" ht="21.75" customHeight="1" x14ac:dyDescent="0.2">
      <c r="A28" s="8" t="s">
        <v>149</v>
      </c>
      <c r="C28" s="9">
        <v>0</v>
      </c>
      <c r="E28" s="9">
        <v>0</v>
      </c>
      <c r="G28" s="9">
        <v>0</v>
      </c>
      <c r="I28" s="9">
        <v>37892566266</v>
      </c>
      <c r="K28" s="9">
        <v>0</v>
      </c>
      <c r="M28" s="9">
        <v>37892566266</v>
      </c>
    </row>
    <row r="29" spans="1:13" ht="21.75" customHeight="1" x14ac:dyDescent="0.2">
      <c r="A29" s="8" t="s">
        <v>129</v>
      </c>
      <c r="C29" s="9">
        <v>78000</v>
      </c>
      <c r="E29" s="9">
        <v>0</v>
      </c>
      <c r="G29" s="9">
        <v>78000</v>
      </c>
      <c r="I29" s="9">
        <v>876269</v>
      </c>
      <c r="K29" s="9">
        <v>0</v>
      </c>
      <c r="M29" s="9">
        <v>876269</v>
      </c>
    </row>
    <row r="30" spans="1:13" ht="21.75" customHeight="1" x14ac:dyDescent="0.2">
      <c r="A30" s="8" t="s">
        <v>270</v>
      </c>
      <c r="C30" s="9">
        <v>0</v>
      </c>
      <c r="E30" s="9">
        <v>0</v>
      </c>
      <c r="G30" s="9">
        <v>0</v>
      </c>
      <c r="I30" s="9">
        <v>80319722138</v>
      </c>
      <c r="K30" s="9">
        <v>14207609</v>
      </c>
      <c r="M30" s="9">
        <v>80305514529</v>
      </c>
    </row>
    <row r="31" spans="1:13" ht="21.75" customHeight="1" x14ac:dyDescent="0.2">
      <c r="A31" s="8" t="s">
        <v>146</v>
      </c>
      <c r="C31" s="9">
        <v>0</v>
      </c>
      <c r="E31" s="9">
        <v>0</v>
      </c>
      <c r="G31" s="9">
        <v>0</v>
      </c>
      <c r="I31" s="9">
        <v>10411509923</v>
      </c>
      <c r="K31" s="9">
        <v>1297329</v>
      </c>
      <c r="M31" s="9">
        <v>10410212594</v>
      </c>
    </row>
    <row r="32" spans="1:13" ht="21.75" customHeight="1" x14ac:dyDescent="0.2">
      <c r="A32" s="8" t="s">
        <v>149</v>
      </c>
      <c r="C32" s="9">
        <v>0</v>
      </c>
      <c r="E32" s="9">
        <v>0</v>
      </c>
      <c r="G32" s="9">
        <v>0</v>
      </c>
      <c r="I32" s="9">
        <v>48922672383</v>
      </c>
      <c r="K32" s="9">
        <v>0</v>
      </c>
      <c r="M32" s="9">
        <v>48922672383</v>
      </c>
    </row>
    <row r="33" spans="1:13" ht="21.75" customHeight="1" x14ac:dyDescent="0.2">
      <c r="A33" s="8" t="s">
        <v>148</v>
      </c>
      <c r="C33" s="9">
        <v>0</v>
      </c>
      <c r="E33" s="9">
        <v>0</v>
      </c>
      <c r="G33" s="9">
        <v>0</v>
      </c>
      <c r="I33" s="9">
        <v>20180103129</v>
      </c>
      <c r="K33" s="9">
        <v>0</v>
      </c>
      <c r="M33" s="9">
        <v>20180103129</v>
      </c>
    </row>
    <row r="34" spans="1:13" ht="21.75" customHeight="1" x14ac:dyDescent="0.2">
      <c r="A34" s="8" t="s">
        <v>146</v>
      </c>
      <c r="C34" s="9">
        <v>0</v>
      </c>
      <c r="E34" s="9">
        <v>0</v>
      </c>
      <c r="G34" s="9">
        <v>0</v>
      </c>
      <c r="I34" s="9">
        <v>8386938569</v>
      </c>
      <c r="K34" s="9">
        <v>0</v>
      </c>
      <c r="M34" s="9">
        <v>8386938569</v>
      </c>
    </row>
    <row r="35" spans="1:13" ht="21.75" customHeight="1" x14ac:dyDescent="0.2">
      <c r="A35" s="8" t="s">
        <v>149</v>
      </c>
      <c r="C35" s="9">
        <v>0</v>
      </c>
      <c r="E35" s="9">
        <v>0</v>
      </c>
      <c r="G35" s="9">
        <v>0</v>
      </c>
      <c r="I35" s="9">
        <v>15769416945</v>
      </c>
      <c r="K35" s="9">
        <v>0</v>
      </c>
      <c r="M35" s="9">
        <v>15769416945</v>
      </c>
    </row>
    <row r="36" spans="1:13" ht="21.75" customHeight="1" x14ac:dyDescent="0.2">
      <c r="A36" s="8" t="s">
        <v>148</v>
      </c>
      <c r="C36" s="9">
        <v>0</v>
      </c>
      <c r="E36" s="9">
        <v>0</v>
      </c>
      <c r="G36" s="9">
        <v>0</v>
      </c>
      <c r="I36" s="9">
        <v>3293780389</v>
      </c>
      <c r="K36" s="9">
        <v>22497986</v>
      </c>
      <c r="M36" s="9">
        <v>3271282403</v>
      </c>
    </row>
    <row r="37" spans="1:13" ht="21.75" customHeight="1" x14ac:dyDescent="0.2">
      <c r="A37" s="8" t="s">
        <v>148</v>
      </c>
      <c r="C37" s="9">
        <v>0</v>
      </c>
      <c r="E37" s="9">
        <v>0</v>
      </c>
      <c r="G37" s="9">
        <v>0</v>
      </c>
      <c r="I37" s="9">
        <v>40716809132</v>
      </c>
      <c r="K37" s="9">
        <v>35713053</v>
      </c>
      <c r="M37" s="9">
        <v>40681096079</v>
      </c>
    </row>
    <row r="38" spans="1:13" ht="21.75" customHeight="1" x14ac:dyDescent="0.2">
      <c r="A38" s="8" t="s">
        <v>146</v>
      </c>
      <c r="C38" s="9">
        <v>0</v>
      </c>
      <c r="E38" s="9">
        <v>0</v>
      </c>
      <c r="G38" s="9">
        <v>0</v>
      </c>
      <c r="I38" s="9">
        <v>68753790332</v>
      </c>
      <c r="K38" s="9">
        <v>0</v>
      </c>
      <c r="M38" s="9">
        <v>68753790332</v>
      </c>
    </row>
    <row r="39" spans="1:13" ht="21.75" customHeight="1" x14ac:dyDescent="0.2">
      <c r="A39" s="8" t="s">
        <v>148</v>
      </c>
      <c r="C39" s="9">
        <v>0</v>
      </c>
      <c r="E39" s="9">
        <v>0</v>
      </c>
      <c r="G39" s="9">
        <v>0</v>
      </c>
      <c r="I39" s="9">
        <v>83159700776</v>
      </c>
      <c r="K39" s="9">
        <v>0</v>
      </c>
      <c r="M39" s="9">
        <v>83159700776</v>
      </c>
    </row>
    <row r="40" spans="1:13" ht="21.75" customHeight="1" x14ac:dyDescent="0.2">
      <c r="A40" s="8" t="s">
        <v>149</v>
      </c>
      <c r="C40" s="9">
        <v>0</v>
      </c>
      <c r="E40" s="9">
        <v>0</v>
      </c>
      <c r="G40" s="9">
        <v>0</v>
      </c>
      <c r="I40" s="9">
        <v>41352822355</v>
      </c>
      <c r="K40" s="9">
        <v>0</v>
      </c>
      <c r="M40" s="9">
        <v>41352822355</v>
      </c>
    </row>
    <row r="41" spans="1:13" ht="21.75" customHeight="1" x14ac:dyDescent="0.2">
      <c r="A41" s="8" t="s">
        <v>149</v>
      </c>
      <c r="C41" s="9">
        <v>0</v>
      </c>
      <c r="E41" s="9">
        <v>0</v>
      </c>
      <c r="G41" s="9">
        <v>0</v>
      </c>
      <c r="I41" s="9">
        <v>62763950950</v>
      </c>
      <c r="K41" s="9">
        <v>0</v>
      </c>
      <c r="M41" s="9">
        <v>62763950950</v>
      </c>
    </row>
    <row r="42" spans="1:13" ht="21.75" customHeight="1" x14ac:dyDescent="0.2">
      <c r="A42" s="8" t="s">
        <v>132</v>
      </c>
      <c r="C42" s="9">
        <v>0</v>
      </c>
      <c r="E42" s="9">
        <v>0</v>
      </c>
      <c r="G42" s="9">
        <v>0</v>
      </c>
      <c r="I42" s="9">
        <v>117205479450</v>
      </c>
      <c r="K42" s="9">
        <v>0</v>
      </c>
      <c r="M42" s="9">
        <v>117205479450</v>
      </c>
    </row>
    <row r="43" spans="1:13" ht="21.75" customHeight="1" x14ac:dyDescent="0.2">
      <c r="A43" s="8" t="s">
        <v>271</v>
      </c>
      <c r="C43" s="9">
        <v>0</v>
      </c>
      <c r="E43" s="9">
        <v>0</v>
      </c>
      <c r="G43" s="9">
        <v>0</v>
      </c>
      <c r="I43" s="9">
        <v>62819155890</v>
      </c>
      <c r="K43" s="9">
        <v>0</v>
      </c>
      <c r="M43" s="9">
        <v>62819155890</v>
      </c>
    </row>
    <row r="44" spans="1:13" ht="21.75" customHeight="1" x14ac:dyDescent="0.2">
      <c r="A44" s="8" t="s">
        <v>149</v>
      </c>
      <c r="C44" s="9">
        <v>0</v>
      </c>
      <c r="E44" s="9">
        <v>0</v>
      </c>
      <c r="G44" s="9">
        <v>0</v>
      </c>
      <c r="I44" s="9">
        <v>57265624929</v>
      </c>
      <c r="K44" s="9">
        <v>0</v>
      </c>
      <c r="M44" s="9">
        <v>57265624929</v>
      </c>
    </row>
    <row r="45" spans="1:13" ht="21.75" customHeight="1" x14ac:dyDescent="0.2">
      <c r="A45" s="8" t="s">
        <v>149</v>
      </c>
      <c r="C45" s="9">
        <v>0</v>
      </c>
      <c r="E45" s="9">
        <v>0</v>
      </c>
      <c r="G45" s="9">
        <v>0</v>
      </c>
      <c r="I45" s="9">
        <v>51635621450</v>
      </c>
      <c r="K45" s="9">
        <v>0</v>
      </c>
      <c r="M45" s="9">
        <v>51635621450</v>
      </c>
    </row>
    <row r="46" spans="1:13" ht="21.75" customHeight="1" x14ac:dyDescent="0.2">
      <c r="A46" s="8" t="s">
        <v>149</v>
      </c>
      <c r="C46" s="9">
        <v>0</v>
      </c>
      <c r="E46" s="9">
        <v>0</v>
      </c>
      <c r="G46" s="9">
        <v>0</v>
      </c>
      <c r="I46" s="9">
        <v>16234520542</v>
      </c>
      <c r="K46" s="9">
        <v>0</v>
      </c>
      <c r="M46" s="9">
        <v>16234520542</v>
      </c>
    </row>
    <row r="47" spans="1:13" ht="21.75" customHeight="1" x14ac:dyDescent="0.2">
      <c r="A47" s="8" t="s">
        <v>149</v>
      </c>
      <c r="C47" s="9">
        <v>0</v>
      </c>
      <c r="E47" s="9">
        <v>0</v>
      </c>
      <c r="G47" s="9">
        <v>0</v>
      </c>
      <c r="I47" s="9">
        <v>11467397257</v>
      </c>
      <c r="K47" s="9">
        <v>0</v>
      </c>
      <c r="M47" s="9">
        <v>11467397257</v>
      </c>
    </row>
    <row r="48" spans="1:13" ht="21.75" customHeight="1" x14ac:dyDescent="0.2">
      <c r="A48" s="8" t="s">
        <v>149</v>
      </c>
      <c r="C48" s="9">
        <v>0</v>
      </c>
      <c r="E48" s="9">
        <v>0</v>
      </c>
      <c r="G48" s="9">
        <v>0</v>
      </c>
      <c r="I48" s="9">
        <v>7435691831</v>
      </c>
      <c r="K48" s="9">
        <v>0</v>
      </c>
      <c r="M48" s="9">
        <v>7435691831</v>
      </c>
    </row>
    <row r="49" spans="1:13" ht="21.75" customHeight="1" x14ac:dyDescent="0.2">
      <c r="A49" s="8" t="s">
        <v>149</v>
      </c>
      <c r="C49" s="9">
        <v>0</v>
      </c>
      <c r="E49" s="9">
        <v>0</v>
      </c>
      <c r="G49" s="9">
        <v>0</v>
      </c>
      <c r="I49" s="9">
        <v>27456310353</v>
      </c>
      <c r="K49" s="9">
        <v>0</v>
      </c>
      <c r="M49" s="9">
        <v>27456310353</v>
      </c>
    </row>
    <row r="50" spans="1:13" ht="21.75" customHeight="1" x14ac:dyDescent="0.2">
      <c r="A50" s="8" t="s">
        <v>149</v>
      </c>
      <c r="C50" s="9">
        <v>0</v>
      </c>
      <c r="E50" s="9">
        <v>0</v>
      </c>
      <c r="G50" s="9">
        <v>0</v>
      </c>
      <c r="I50" s="9">
        <v>39444127560</v>
      </c>
      <c r="K50" s="9">
        <v>0</v>
      </c>
      <c r="M50" s="9">
        <v>39444127560</v>
      </c>
    </row>
    <row r="51" spans="1:13" ht="21.75" customHeight="1" x14ac:dyDescent="0.2">
      <c r="A51" s="8" t="s">
        <v>149</v>
      </c>
      <c r="C51" s="9">
        <v>0</v>
      </c>
      <c r="E51" s="9">
        <v>0</v>
      </c>
      <c r="G51" s="9">
        <v>0</v>
      </c>
      <c r="I51" s="9">
        <v>39907901368</v>
      </c>
      <c r="K51" s="9">
        <v>0</v>
      </c>
      <c r="M51" s="9">
        <v>39907901368</v>
      </c>
    </row>
    <row r="52" spans="1:13" ht="21.75" customHeight="1" x14ac:dyDescent="0.2">
      <c r="A52" s="8" t="s">
        <v>149</v>
      </c>
      <c r="C52" s="9">
        <v>0</v>
      </c>
      <c r="E52" s="9">
        <v>0</v>
      </c>
      <c r="G52" s="9">
        <v>0</v>
      </c>
      <c r="I52" s="9">
        <v>41417832326</v>
      </c>
      <c r="K52" s="9">
        <v>0</v>
      </c>
      <c r="M52" s="9">
        <v>41417832326</v>
      </c>
    </row>
    <row r="53" spans="1:13" ht="21.75" customHeight="1" x14ac:dyDescent="0.2">
      <c r="A53" s="8" t="s">
        <v>130</v>
      </c>
      <c r="C53" s="9">
        <v>0</v>
      </c>
      <c r="E53" s="9">
        <v>0</v>
      </c>
      <c r="G53" s="9">
        <v>0</v>
      </c>
      <c r="I53" s="9">
        <v>838599</v>
      </c>
      <c r="K53" s="9">
        <v>0</v>
      </c>
      <c r="M53" s="9">
        <v>838599</v>
      </c>
    </row>
    <row r="54" spans="1:13" ht="21.75" customHeight="1" x14ac:dyDescent="0.2">
      <c r="A54" s="8" t="s">
        <v>149</v>
      </c>
      <c r="C54" s="9">
        <v>0</v>
      </c>
      <c r="E54" s="9">
        <v>0</v>
      </c>
      <c r="G54" s="9">
        <v>0</v>
      </c>
      <c r="I54" s="9">
        <v>42967916692</v>
      </c>
      <c r="K54" s="9">
        <v>0</v>
      </c>
      <c r="M54" s="9">
        <v>42967916692</v>
      </c>
    </row>
    <row r="55" spans="1:13" ht="21.75" customHeight="1" x14ac:dyDescent="0.2">
      <c r="A55" s="8" t="s">
        <v>149</v>
      </c>
      <c r="C55" s="9">
        <v>0</v>
      </c>
      <c r="E55" s="9">
        <v>0</v>
      </c>
      <c r="G55" s="9">
        <v>0</v>
      </c>
      <c r="I55" s="9">
        <v>36158429564</v>
      </c>
      <c r="K55" s="9">
        <v>0</v>
      </c>
      <c r="M55" s="9">
        <v>36158429564</v>
      </c>
    </row>
    <row r="56" spans="1:13" ht="21.75" customHeight="1" x14ac:dyDescent="0.2">
      <c r="A56" s="8" t="s">
        <v>132</v>
      </c>
      <c r="C56" s="9">
        <v>0</v>
      </c>
      <c r="E56" s="9">
        <v>0</v>
      </c>
      <c r="G56" s="9">
        <v>0</v>
      </c>
      <c r="I56" s="9">
        <v>58464555602</v>
      </c>
      <c r="K56" s="9">
        <v>0</v>
      </c>
      <c r="M56" s="9">
        <v>58464555602</v>
      </c>
    </row>
    <row r="57" spans="1:13" ht="21.75" customHeight="1" x14ac:dyDescent="0.2">
      <c r="A57" s="8" t="s">
        <v>148</v>
      </c>
      <c r="C57" s="9">
        <v>0</v>
      </c>
      <c r="E57" s="9">
        <v>0</v>
      </c>
      <c r="G57" s="9">
        <v>0</v>
      </c>
      <c r="I57" s="9">
        <v>3678548707</v>
      </c>
      <c r="K57" s="9">
        <v>0</v>
      </c>
      <c r="M57" s="9">
        <v>3678548707</v>
      </c>
    </row>
    <row r="58" spans="1:13" ht="21.75" customHeight="1" x14ac:dyDescent="0.2">
      <c r="A58" s="8" t="s">
        <v>132</v>
      </c>
      <c r="C58" s="9">
        <v>0</v>
      </c>
      <c r="E58" s="9">
        <v>0</v>
      </c>
      <c r="G58" s="9">
        <v>0</v>
      </c>
      <c r="I58" s="9">
        <v>31876712322</v>
      </c>
      <c r="K58" s="9">
        <v>0</v>
      </c>
      <c r="M58" s="9">
        <v>31876712322</v>
      </c>
    </row>
    <row r="59" spans="1:13" ht="21.75" customHeight="1" x14ac:dyDescent="0.2">
      <c r="A59" s="8" t="s">
        <v>132</v>
      </c>
      <c r="C59" s="9">
        <v>0</v>
      </c>
      <c r="E59" s="9">
        <v>0</v>
      </c>
      <c r="G59" s="9">
        <v>0</v>
      </c>
      <c r="I59" s="9">
        <v>27454109581</v>
      </c>
      <c r="K59" s="9">
        <v>0</v>
      </c>
      <c r="M59" s="9">
        <v>27454109581</v>
      </c>
    </row>
    <row r="60" spans="1:13" ht="21.75" customHeight="1" x14ac:dyDescent="0.2">
      <c r="A60" s="8" t="s">
        <v>149</v>
      </c>
      <c r="C60" s="9">
        <v>0</v>
      </c>
      <c r="E60" s="9">
        <v>0</v>
      </c>
      <c r="G60" s="9">
        <v>0</v>
      </c>
      <c r="I60" s="9">
        <v>20884018848</v>
      </c>
      <c r="K60" s="9">
        <v>0</v>
      </c>
      <c r="M60" s="9">
        <v>20884018848</v>
      </c>
    </row>
    <row r="61" spans="1:13" ht="21.75" customHeight="1" x14ac:dyDescent="0.2">
      <c r="A61" s="8" t="s">
        <v>149</v>
      </c>
      <c r="C61" s="9">
        <v>0</v>
      </c>
      <c r="E61" s="9">
        <v>0</v>
      </c>
      <c r="G61" s="9">
        <v>0</v>
      </c>
      <c r="I61" s="9">
        <v>24840767122</v>
      </c>
      <c r="K61" s="9">
        <v>0</v>
      </c>
      <c r="M61" s="9">
        <v>24840767122</v>
      </c>
    </row>
    <row r="62" spans="1:13" ht="21.75" customHeight="1" x14ac:dyDescent="0.2">
      <c r="A62" s="8" t="s">
        <v>149</v>
      </c>
      <c r="C62" s="9">
        <v>0</v>
      </c>
      <c r="E62" s="9">
        <v>0</v>
      </c>
      <c r="G62" s="9">
        <v>0</v>
      </c>
      <c r="I62" s="9">
        <v>99693888869</v>
      </c>
      <c r="K62" s="9">
        <v>0</v>
      </c>
      <c r="M62" s="9">
        <v>99693888869</v>
      </c>
    </row>
    <row r="63" spans="1:13" ht="21.75" customHeight="1" x14ac:dyDescent="0.2">
      <c r="A63" s="8" t="s">
        <v>149</v>
      </c>
      <c r="C63" s="9">
        <v>0</v>
      </c>
      <c r="E63" s="9">
        <v>0</v>
      </c>
      <c r="G63" s="9">
        <v>0</v>
      </c>
      <c r="I63" s="9">
        <v>34717808217</v>
      </c>
      <c r="K63" s="9">
        <v>0</v>
      </c>
      <c r="M63" s="9">
        <v>34717808217</v>
      </c>
    </row>
    <row r="64" spans="1:13" ht="21.75" customHeight="1" x14ac:dyDescent="0.2">
      <c r="A64" s="8" t="s">
        <v>149</v>
      </c>
      <c r="C64" s="9">
        <v>0</v>
      </c>
      <c r="E64" s="9">
        <v>0</v>
      </c>
      <c r="G64" s="9">
        <v>0</v>
      </c>
      <c r="I64" s="9">
        <v>198770172485</v>
      </c>
      <c r="K64" s="9">
        <v>0</v>
      </c>
      <c r="M64" s="9">
        <v>198770172485</v>
      </c>
    </row>
    <row r="65" spans="1:13" ht="21.75" customHeight="1" x14ac:dyDescent="0.2">
      <c r="A65" s="8" t="s">
        <v>149</v>
      </c>
      <c r="C65" s="9">
        <v>0</v>
      </c>
      <c r="E65" s="9">
        <v>0</v>
      </c>
      <c r="G65" s="9">
        <v>0</v>
      </c>
      <c r="I65" s="9">
        <v>68350684912</v>
      </c>
      <c r="K65" s="9">
        <v>0</v>
      </c>
      <c r="M65" s="9">
        <v>68350684912</v>
      </c>
    </row>
    <row r="66" spans="1:13" ht="21.75" customHeight="1" x14ac:dyDescent="0.2">
      <c r="A66" s="8" t="s">
        <v>149</v>
      </c>
      <c r="C66" s="9">
        <v>0</v>
      </c>
      <c r="E66" s="9">
        <v>0</v>
      </c>
      <c r="G66" s="9">
        <v>0</v>
      </c>
      <c r="I66" s="9">
        <v>177940931496</v>
      </c>
      <c r="K66" s="9">
        <v>0</v>
      </c>
      <c r="M66" s="9">
        <v>177940931496</v>
      </c>
    </row>
    <row r="67" spans="1:13" ht="21.75" customHeight="1" x14ac:dyDescent="0.2">
      <c r="A67" s="8" t="s">
        <v>149</v>
      </c>
      <c r="C67" s="9">
        <v>0</v>
      </c>
      <c r="E67" s="9">
        <v>0</v>
      </c>
      <c r="G67" s="9">
        <v>0</v>
      </c>
      <c r="I67" s="9">
        <v>20426350683</v>
      </c>
      <c r="K67" s="9">
        <v>0</v>
      </c>
      <c r="M67" s="9">
        <v>20426350683</v>
      </c>
    </row>
    <row r="68" spans="1:13" ht="21.75" customHeight="1" x14ac:dyDescent="0.2">
      <c r="A68" s="8" t="s">
        <v>149</v>
      </c>
      <c r="C68" s="9">
        <v>0</v>
      </c>
      <c r="E68" s="9">
        <v>0</v>
      </c>
      <c r="G68" s="9">
        <v>0</v>
      </c>
      <c r="I68" s="9">
        <v>141947704096</v>
      </c>
      <c r="K68" s="9">
        <v>0</v>
      </c>
      <c r="M68" s="9">
        <v>141947704096</v>
      </c>
    </row>
    <row r="69" spans="1:13" ht="21.75" customHeight="1" x14ac:dyDescent="0.2">
      <c r="A69" s="8" t="s">
        <v>132</v>
      </c>
      <c r="C69" s="9">
        <v>9863013696</v>
      </c>
      <c r="E69" s="9">
        <v>-118119925</v>
      </c>
      <c r="G69" s="9">
        <v>9981133621</v>
      </c>
      <c r="I69" s="9">
        <v>183821917779</v>
      </c>
      <c r="K69" s="9">
        <v>0</v>
      </c>
      <c r="M69" s="9">
        <v>183821917779</v>
      </c>
    </row>
    <row r="70" spans="1:13" ht="21.75" customHeight="1" x14ac:dyDescent="0.2">
      <c r="A70" s="8" t="s">
        <v>132</v>
      </c>
      <c r="C70" s="9">
        <v>0</v>
      </c>
      <c r="E70" s="9">
        <v>0</v>
      </c>
      <c r="G70" s="9">
        <v>0</v>
      </c>
      <c r="I70" s="9">
        <v>112190743825</v>
      </c>
      <c r="K70" s="9">
        <v>0</v>
      </c>
      <c r="M70" s="9">
        <v>112190743825</v>
      </c>
    </row>
    <row r="71" spans="1:13" ht="21.75" customHeight="1" x14ac:dyDescent="0.2">
      <c r="A71" s="8" t="s">
        <v>132</v>
      </c>
      <c r="C71" s="9">
        <v>1378767113</v>
      </c>
      <c r="E71" s="9">
        <v>-12993192</v>
      </c>
      <c r="G71" s="9">
        <v>1391760305</v>
      </c>
      <c r="I71" s="9">
        <v>119011643746</v>
      </c>
      <c r="K71" s="9">
        <v>0</v>
      </c>
      <c r="M71" s="9">
        <v>119011643746</v>
      </c>
    </row>
    <row r="72" spans="1:13" ht="21.75" customHeight="1" x14ac:dyDescent="0.2">
      <c r="A72" s="8" t="s">
        <v>132</v>
      </c>
      <c r="C72" s="9">
        <v>0</v>
      </c>
      <c r="E72" s="9">
        <v>0</v>
      </c>
      <c r="G72" s="9">
        <v>0</v>
      </c>
      <c r="I72" s="9">
        <v>105287671231</v>
      </c>
      <c r="K72" s="9">
        <v>0</v>
      </c>
      <c r="M72" s="9">
        <v>105287671231</v>
      </c>
    </row>
    <row r="73" spans="1:13" ht="21.75" customHeight="1" x14ac:dyDescent="0.2">
      <c r="A73" s="8" t="s">
        <v>132</v>
      </c>
      <c r="C73" s="9">
        <v>0</v>
      </c>
      <c r="E73" s="9">
        <v>0</v>
      </c>
      <c r="G73" s="9">
        <v>0</v>
      </c>
      <c r="I73" s="9">
        <v>99394173057</v>
      </c>
      <c r="K73" s="9">
        <v>0</v>
      </c>
      <c r="M73" s="9">
        <v>99394173057</v>
      </c>
    </row>
    <row r="74" spans="1:13" ht="21.75" customHeight="1" x14ac:dyDescent="0.2">
      <c r="A74" s="8" t="s">
        <v>132</v>
      </c>
      <c r="C74" s="9">
        <v>0</v>
      </c>
      <c r="E74" s="9">
        <v>0</v>
      </c>
      <c r="G74" s="9">
        <v>0</v>
      </c>
      <c r="I74" s="9">
        <v>45639041041</v>
      </c>
      <c r="K74" s="9">
        <v>0</v>
      </c>
      <c r="M74" s="9">
        <v>45639041041</v>
      </c>
    </row>
    <row r="75" spans="1:13" ht="21.75" customHeight="1" x14ac:dyDescent="0.2">
      <c r="A75" s="8" t="s">
        <v>132</v>
      </c>
      <c r="C75" s="9">
        <v>0</v>
      </c>
      <c r="E75" s="9">
        <v>0</v>
      </c>
      <c r="G75" s="9">
        <v>0</v>
      </c>
      <c r="I75" s="9">
        <v>85191780820</v>
      </c>
      <c r="K75" s="9">
        <v>0</v>
      </c>
      <c r="M75" s="9">
        <v>85191780820</v>
      </c>
    </row>
    <row r="76" spans="1:13" ht="21.75" customHeight="1" x14ac:dyDescent="0.2">
      <c r="A76" s="8" t="s">
        <v>148</v>
      </c>
      <c r="C76" s="9">
        <v>0</v>
      </c>
      <c r="E76" s="9">
        <v>0</v>
      </c>
      <c r="G76" s="9">
        <v>0</v>
      </c>
      <c r="I76" s="9">
        <v>42661284934</v>
      </c>
      <c r="K76" s="9">
        <v>0</v>
      </c>
      <c r="M76" s="9">
        <v>42661284934</v>
      </c>
    </row>
    <row r="77" spans="1:13" ht="21.75" customHeight="1" x14ac:dyDescent="0.2">
      <c r="A77" s="8" t="s">
        <v>146</v>
      </c>
      <c r="C77" s="9">
        <v>0</v>
      </c>
      <c r="E77" s="9">
        <v>0</v>
      </c>
      <c r="G77" s="9">
        <v>0</v>
      </c>
      <c r="I77" s="9">
        <v>38206069615</v>
      </c>
      <c r="K77" s="9">
        <v>0</v>
      </c>
      <c r="M77" s="9">
        <v>38206069615</v>
      </c>
    </row>
    <row r="78" spans="1:13" ht="21.75" customHeight="1" x14ac:dyDescent="0.2">
      <c r="A78" s="8" t="s">
        <v>132</v>
      </c>
      <c r="C78" s="9">
        <v>0</v>
      </c>
      <c r="E78" s="9">
        <v>0</v>
      </c>
      <c r="G78" s="9">
        <v>0</v>
      </c>
      <c r="I78" s="9">
        <v>192542465716</v>
      </c>
      <c r="K78" s="9">
        <v>0</v>
      </c>
      <c r="M78" s="9">
        <v>192542465716</v>
      </c>
    </row>
    <row r="79" spans="1:13" ht="21.75" customHeight="1" x14ac:dyDescent="0.2">
      <c r="A79" s="8" t="s">
        <v>132</v>
      </c>
      <c r="C79" s="9">
        <v>0</v>
      </c>
      <c r="E79" s="9">
        <v>0</v>
      </c>
      <c r="G79" s="9">
        <v>0</v>
      </c>
      <c r="I79" s="9">
        <v>15404794518</v>
      </c>
      <c r="K79" s="9">
        <v>0</v>
      </c>
      <c r="M79" s="9">
        <v>15404794518</v>
      </c>
    </row>
    <row r="80" spans="1:13" ht="21.75" customHeight="1" x14ac:dyDescent="0.2">
      <c r="A80" s="8" t="s">
        <v>132</v>
      </c>
      <c r="C80" s="9">
        <v>0</v>
      </c>
      <c r="E80" s="9">
        <v>0</v>
      </c>
      <c r="G80" s="9">
        <v>0</v>
      </c>
      <c r="I80" s="9">
        <v>45812835611</v>
      </c>
      <c r="K80" s="9">
        <v>0</v>
      </c>
      <c r="M80" s="9">
        <v>45812835611</v>
      </c>
    </row>
    <row r="81" spans="1:13" ht="21.75" customHeight="1" x14ac:dyDescent="0.2">
      <c r="A81" s="8" t="s">
        <v>146</v>
      </c>
      <c r="C81" s="9">
        <v>0</v>
      </c>
      <c r="E81" s="9">
        <v>0</v>
      </c>
      <c r="G81" s="9">
        <v>0</v>
      </c>
      <c r="I81" s="9">
        <v>60115449328</v>
      </c>
      <c r="K81" s="9">
        <v>0</v>
      </c>
      <c r="M81" s="9">
        <v>60115449328</v>
      </c>
    </row>
    <row r="82" spans="1:13" ht="21.75" customHeight="1" x14ac:dyDescent="0.2">
      <c r="A82" s="8" t="s">
        <v>132</v>
      </c>
      <c r="C82" s="9">
        <v>0</v>
      </c>
      <c r="E82" s="9">
        <v>0</v>
      </c>
      <c r="G82" s="9">
        <v>0</v>
      </c>
      <c r="I82" s="9">
        <v>32917808217</v>
      </c>
      <c r="K82" s="9">
        <v>0</v>
      </c>
      <c r="M82" s="9">
        <v>32917808217</v>
      </c>
    </row>
    <row r="83" spans="1:13" ht="21.75" customHeight="1" x14ac:dyDescent="0.2">
      <c r="A83" s="8" t="s">
        <v>132</v>
      </c>
      <c r="C83" s="9">
        <v>0</v>
      </c>
      <c r="E83" s="9">
        <v>0</v>
      </c>
      <c r="G83" s="9">
        <v>0</v>
      </c>
      <c r="I83" s="9">
        <v>139068493147</v>
      </c>
      <c r="K83" s="9">
        <v>0</v>
      </c>
      <c r="M83" s="9">
        <v>139068493147</v>
      </c>
    </row>
    <row r="84" spans="1:13" ht="21.75" customHeight="1" x14ac:dyDescent="0.2">
      <c r="A84" s="8" t="s">
        <v>132</v>
      </c>
      <c r="C84" s="9">
        <v>0</v>
      </c>
      <c r="E84" s="9">
        <v>0</v>
      </c>
      <c r="G84" s="9">
        <v>0</v>
      </c>
      <c r="I84" s="9">
        <v>72779260257</v>
      </c>
      <c r="K84" s="9">
        <v>0</v>
      </c>
      <c r="M84" s="9">
        <v>72779260257</v>
      </c>
    </row>
    <row r="85" spans="1:13" ht="21.75" customHeight="1" x14ac:dyDescent="0.2">
      <c r="A85" s="8" t="s">
        <v>132</v>
      </c>
      <c r="C85" s="9">
        <v>0</v>
      </c>
      <c r="E85" s="9">
        <v>0</v>
      </c>
      <c r="G85" s="9">
        <v>0</v>
      </c>
      <c r="I85" s="9">
        <v>3184931501</v>
      </c>
      <c r="K85" s="9">
        <v>0</v>
      </c>
      <c r="M85" s="9">
        <v>3184931501</v>
      </c>
    </row>
    <row r="86" spans="1:13" ht="21.75" customHeight="1" x14ac:dyDescent="0.2">
      <c r="A86" s="8" t="s">
        <v>148</v>
      </c>
      <c r="C86" s="9">
        <v>0</v>
      </c>
      <c r="E86" s="9">
        <v>0</v>
      </c>
      <c r="G86" s="9">
        <v>0</v>
      </c>
      <c r="I86" s="9">
        <v>80262842480</v>
      </c>
      <c r="K86" s="9">
        <v>0</v>
      </c>
      <c r="M86" s="9">
        <v>80262842480</v>
      </c>
    </row>
    <row r="87" spans="1:13" ht="21.75" customHeight="1" x14ac:dyDescent="0.2">
      <c r="A87" s="8" t="s">
        <v>133</v>
      </c>
      <c r="C87" s="9">
        <v>3267123370</v>
      </c>
      <c r="E87" s="9">
        <v>0</v>
      </c>
      <c r="G87" s="9">
        <v>3267123370</v>
      </c>
      <c r="I87" s="9">
        <v>113329319698</v>
      </c>
      <c r="K87" s="9">
        <v>17432272</v>
      </c>
      <c r="M87" s="9">
        <v>113311887426</v>
      </c>
    </row>
    <row r="88" spans="1:13" ht="21.75" customHeight="1" x14ac:dyDescent="0.2">
      <c r="A88" s="8" t="s">
        <v>149</v>
      </c>
      <c r="C88" s="9">
        <v>0</v>
      </c>
      <c r="E88" s="9">
        <v>0</v>
      </c>
      <c r="G88" s="9">
        <v>0</v>
      </c>
      <c r="I88" s="9">
        <v>44606246568</v>
      </c>
      <c r="K88" s="9">
        <v>0</v>
      </c>
      <c r="M88" s="9">
        <v>44606246568</v>
      </c>
    </row>
    <row r="89" spans="1:13" ht="21.75" customHeight="1" x14ac:dyDescent="0.2">
      <c r="A89" s="8" t="s">
        <v>149</v>
      </c>
      <c r="C89" s="9">
        <v>0</v>
      </c>
      <c r="E89" s="9">
        <v>0</v>
      </c>
      <c r="G89" s="9">
        <v>0</v>
      </c>
      <c r="I89" s="9">
        <v>136767123282</v>
      </c>
      <c r="K89" s="9">
        <v>0</v>
      </c>
      <c r="M89" s="9">
        <v>136767123282</v>
      </c>
    </row>
    <row r="90" spans="1:13" ht="21.75" customHeight="1" x14ac:dyDescent="0.2">
      <c r="A90" s="8" t="s">
        <v>132</v>
      </c>
      <c r="C90" s="9">
        <v>30422876712</v>
      </c>
      <c r="E90" s="9">
        <v>-30249393</v>
      </c>
      <c r="G90" s="9">
        <v>30453126105</v>
      </c>
      <c r="I90" s="9">
        <v>161661452050</v>
      </c>
      <c r="K90" s="9">
        <v>0</v>
      </c>
      <c r="M90" s="9">
        <v>161661452050</v>
      </c>
    </row>
    <row r="91" spans="1:13" ht="21.75" customHeight="1" x14ac:dyDescent="0.2">
      <c r="A91" s="8" t="s">
        <v>149</v>
      </c>
      <c r="C91" s="9">
        <v>0</v>
      </c>
      <c r="E91" s="9">
        <v>0</v>
      </c>
      <c r="G91" s="9">
        <v>0</v>
      </c>
      <c r="I91" s="9">
        <v>59849187939</v>
      </c>
      <c r="K91" s="9">
        <v>0</v>
      </c>
      <c r="M91" s="9">
        <v>59849187939</v>
      </c>
    </row>
    <row r="92" spans="1:13" ht="21.75" customHeight="1" x14ac:dyDescent="0.2">
      <c r="A92" s="8" t="s">
        <v>148</v>
      </c>
      <c r="C92" s="9">
        <v>0</v>
      </c>
      <c r="E92" s="9">
        <v>0</v>
      </c>
      <c r="G92" s="9">
        <v>0</v>
      </c>
      <c r="I92" s="9">
        <v>30315951506</v>
      </c>
      <c r="K92" s="9">
        <v>0</v>
      </c>
      <c r="M92" s="9">
        <v>30315951506</v>
      </c>
    </row>
    <row r="93" spans="1:13" ht="21.75" customHeight="1" x14ac:dyDescent="0.2">
      <c r="A93" s="8" t="s">
        <v>148</v>
      </c>
      <c r="C93" s="9">
        <v>0</v>
      </c>
      <c r="E93" s="9">
        <v>0</v>
      </c>
      <c r="G93" s="9">
        <v>0</v>
      </c>
      <c r="I93" s="9">
        <v>29951593448</v>
      </c>
      <c r="K93" s="9">
        <v>0</v>
      </c>
      <c r="M93" s="9">
        <v>29951593448</v>
      </c>
    </row>
    <row r="94" spans="1:13" ht="21.75" customHeight="1" x14ac:dyDescent="0.2">
      <c r="A94" s="8" t="s">
        <v>135</v>
      </c>
      <c r="C94" s="9">
        <v>4109589040</v>
      </c>
      <c r="E94" s="9">
        <v>0</v>
      </c>
      <c r="G94" s="9">
        <v>4109589040</v>
      </c>
      <c r="I94" s="9">
        <v>148767123248</v>
      </c>
      <c r="K94" s="9">
        <v>0</v>
      </c>
      <c r="M94" s="9">
        <v>148767123248</v>
      </c>
    </row>
    <row r="95" spans="1:13" ht="21.75" customHeight="1" x14ac:dyDescent="0.2">
      <c r="A95" s="8" t="s">
        <v>272</v>
      </c>
      <c r="C95" s="9">
        <v>0</v>
      </c>
      <c r="E95" s="9">
        <v>0</v>
      </c>
      <c r="G95" s="9">
        <v>0</v>
      </c>
      <c r="I95" s="9">
        <v>96657534246</v>
      </c>
      <c r="K95" s="9">
        <v>0</v>
      </c>
      <c r="M95" s="9">
        <v>96657534246</v>
      </c>
    </row>
    <row r="96" spans="1:13" ht="21.75" customHeight="1" x14ac:dyDescent="0.2">
      <c r="A96" s="8" t="s">
        <v>272</v>
      </c>
      <c r="C96" s="9">
        <v>0</v>
      </c>
      <c r="E96" s="9">
        <v>0</v>
      </c>
      <c r="G96" s="9">
        <v>0</v>
      </c>
      <c r="I96" s="9">
        <v>6137753425</v>
      </c>
      <c r="K96" s="9">
        <v>0</v>
      </c>
      <c r="M96" s="9">
        <v>6137753425</v>
      </c>
    </row>
    <row r="97" spans="1:13" ht="21.75" customHeight="1" x14ac:dyDescent="0.2">
      <c r="A97" s="8" t="s">
        <v>136</v>
      </c>
      <c r="C97" s="9">
        <v>0</v>
      </c>
      <c r="E97" s="9">
        <v>0</v>
      </c>
      <c r="G97" s="9">
        <v>0</v>
      </c>
      <c r="I97" s="9">
        <v>134221370547</v>
      </c>
      <c r="K97" s="9">
        <v>0</v>
      </c>
      <c r="M97" s="9">
        <v>134221370547</v>
      </c>
    </row>
    <row r="98" spans="1:13" ht="21.75" customHeight="1" x14ac:dyDescent="0.2">
      <c r="A98" s="8" t="s">
        <v>149</v>
      </c>
      <c r="C98" s="9">
        <v>0</v>
      </c>
      <c r="E98" s="9">
        <v>0</v>
      </c>
      <c r="G98" s="9">
        <v>0</v>
      </c>
      <c r="I98" s="9">
        <v>114574188707</v>
      </c>
      <c r="K98" s="9">
        <v>0</v>
      </c>
      <c r="M98" s="9">
        <v>114574188707</v>
      </c>
    </row>
    <row r="99" spans="1:13" ht="21.75" customHeight="1" x14ac:dyDescent="0.2">
      <c r="A99" s="8" t="s">
        <v>136</v>
      </c>
      <c r="C99" s="9">
        <v>2327329312</v>
      </c>
      <c r="E99" s="9">
        <v>0</v>
      </c>
      <c r="G99" s="9">
        <v>2327329312</v>
      </c>
      <c r="I99" s="9">
        <v>60178086496</v>
      </c>
      <c r="K99" s="9">
        <v>0</v>
      </c>
      <c r="M99" s="9">
        <v>60178086496</v>
      </c>
    </row>
    <row r="100" spans="1:13" ht="21.75" customHeight="1" x14ac:dyDescent="0.2">
      <c r="A100" s="8" t="s">
        <v>136</v>
      </c>
      <c r="C100" s="9">
        <v>19369043830</v>
      </c>
      <c r="E100" s="9">
        <v>0</v>
      </c>
      <c r="G100" s="9">
        <v>19369043830</v>
      </c>
      <c r="I100" s="9">
        <v>350579693323</v>
      </c>
      <c r="K100" s="9">
        <v>0</v>
      </c>
      <c r="M100" s="9">
        <v>350579693323</v>
      </c>
    </row>
    <row r="101" spans="1:13" ht="21.75" customHeight="1" x14ac:dyDescent="0.2">
      <c r="A101" s="8" t="s">
        <v>148</v>
      </c>
      <c r="C101" s="9">
        <v>0</v>
      </c>
      <c r="E101" s="9">
        <v>0</v>
      </c>
      <c r="G101" s="9">
        <v>0</v>
      </c>
      <c r="I101" s="9">
        <v>38520628442</v>
      </c>
      <c r="K101" s="9">
        <v>0</v>
      </c>
      <c r="M101" s="9">
        <v>38520628442</v>
      </c>
    </row>
    <row r="102" spans="1:13" ht="21.75" customHeight="1" x14ac:dyDescent="0.2">
      <c r="A102" s="8" t="s">
        <v>137</v>
      </c>
      <c r="C102" s="9">
        <v>9462575340</v>
      </c>
      <c r="E102" s="9">
        <v>0</v>
      </c>
      <c r="G102" s="9">
        <v>9462575340</v>
      </c>
      <c r="I102" s="9">
        <v>169357314993</v>
      </c>
      <c r="K102" s="9">
        <v>0</v>
      </c>
      <c r="M102" s="9">
        <v>169357314993</v>
      </c>
    </row>
    <row r="103" spans="1:13" ht="21.75" customHeight="1" x14ac:dyDescent="0.2">
      <c r="A103" s="8" t="s">
        <v>137</v>
      </c>
      <c r="C103" s="9">
        <v>10790136984</v>
      </c>
      <c r="E103" s="9">
        <v>0</v>
      </c>
      <c r="G103" s="9">
        <v>10790136984</v>
      </c>
      <c r="I103" s="9">
        <v>161852054760</v>
      </c>
      <c r="K103" s="9">
        <v>0</v>
      </c>
      <c r="M103" s="9">
        <v>161852054760</v>
      </c>
    </row>
    <row r="104" spans="1:13" ht="21.75" customHeight="1" x14ac:dyDescent="0.2">
      <c r="A104" s="8" t="s">
        <v>146</v>
      </c>
      <c r="C104" s="9">
        <v>0</v>
      </c>
      <c r="E104" s="9">
        <v>0</v>
      </c>
      <c r="G104" s="9">
        <v>0</v>
      </c>
      <c r="I104" s="9">
        <v>30666076296</v>
      </c>
      <c r="K104" s="9">
        <v>0</v>
      </c>
      <c r="M104" s="9">
        <v>30666076296</v>
      </c>
    </row>
    <row r="105" spans="1:13" ht="21.75" customHeight="1" x14ac:dyDescent="0.2">
      <c r="A105" s="8" t="s">
        <v>137</v>
      </c>
      <c r="C105" s="9">
        <v>17926027374</v>
      </c>
      <c r="E105" s="9">
        <v>0</v>
      </c>
      <c r="G105" s="9">
        <v>17926027374</v>
      </c>
      <c r="I105" s="9">
        <v>196364383424</v>
      </c>
      <c r="K105" s="9">
        <v>0</v>
      </c>
      <c r="M105" s="9">
        <v>196364383424</v>
      </c>
    </row>
    <row r="106" spans="1:13" ht="21.75" customHeight="1" x14ac:dyDescent="0.2">
      <c r="A106" s="8" t="s">
        <v>273</v>
      </c>
      <c r="C106" s="9">
        <v>0</v>
      </c>
      <c r="E106" s="9">
        <v>0</v>
      </c>
      <c r="G106" s="9">
        <v>0</v>
      </c>
      <c r="I106" s="9">
        <v>66293375330</v>
      </c>
      <c r="K106" s="9">
        <v>0</v>
      </c>
      <c r="M106" s="9">
        <v>66293375330</v>
      </c>
    </row>
    <row r="107" spans="1:13" ht="21.75" customHeight="1" x14ac:dyDescent="0.2">
      <c r="A107" s="8" t="s">
        <v>274</v>
      </c>
      <c r="C107" s="9">
        <v>0</v>
      </c>
      <c r="E107" s="9">
        <v>0</v>
      </c>
      <c r="G107" s="9">
        <v>0</v>
      </c>
      <c r="I107" s="9">
        <v>85027269053</v>
      </c>
      <c r="K107" s="9">
        <v>0</v>
      </c>
      <c r="M107" s="9">
        <v>85027269053</v>
      </c>
    </row>
    <row r="108" spans="1:13" ht="21.75" customHeight="1" x14ac:dyDescent="0.2">
      <c r="A108" s="8" t="s">
        <v>146</v>
      </c>
      <c r="C108" s="9">
        <v>0</v>
      </c>
      <c r="E108" s="9">
        <v>0</v>
      </c>
      <c r="G108" s="9">
        <v>0</v>
      </c>
      <c r="I108" s="9">
        <v>29970411930</v>
      </c>
      <c r="K108" s="9">
        <v>0</v>
      </c>
      <c r="M108" s="9">
        <v>29970411930</v>
      </c>
    </row>
    <row r="109" spans="1:13" ht="21.75" customHeight="1" x14ac:dyDescent="0.2">
      <c r="A109" s="8" t="s">
        <v>148</v>
      </c>
      <c r="C109" s="9">
        <v>0</v>
      </c>
      <c r="E109" s="9">
        <v>0</v>
      </c>
      <c r="G109" s="9">
        <v>0</v>
      </c>
      <c r="I109" s="9">
        <v>44971988764</v>
      </c>
      <c r="K109" s="9">
        <v>0</v>
      </c>
      <c r="M109" s="9">
        <v>44971988764</v>
      </c>
    </row>
    <row r="110" spans="1:13" ht="21.75" customHeight="1" x14ac:dyDescent="0.2">
      <c r="A110" s="8" t="s">
        <v>275</v>
      </c>
      <c r="C110" s="9">
        <v>0</v>
      </c>
      <c r="E110" s="9">
        <v>0</v>
      </c>
      <c r="G110" s="9">
        <v>0</v>
      </c>
      <c r="I110" s="9">
        <v>79397260274</v>
      </c>
      <c r="K110" s="9">
        <v>0</v>
      </c>
      <c r="M110" s="9">
        <v>79397260274</v>
      </c>
    </row>
    <row r="111" spans="1:13" ht="21.75" customHeight="1" x14ac:dyDescent="0.2">
      <c r="A111" s="8" t="s">
        <v>276</v>
      </c>
      <c r="C111" s="9">
        <v>0</v>
      </c>
      <c r="E111" s="9">
        <v>0</v>
      </c>
      <c r="G111" s="9">
        <v>0</v>
      </c>
      <c r="I111" s="9">
        <v>38888778082</v>
      </c>
      <c r="K111" s="9">
        <v>0</v>
      </c>
      <c r="M111" s="9">
        <v>38888778082</v>
      </c>
    </row>
    <row r="112" spans="1:13" ht="21.75" customHeight="1" x14ac:dyDescent="0.2">
      <c r="A112" s="8" t="s">
        <v>148</v>
      </c>
      <c r="C112" s="9">
        <v>0</v>
      </c>
      <c r="E112" s="9">
        <v>0</v>
      </c>
      <c r="G112" s="9">
        <v>0</v>
      </c>
      <c r="I112" s="9">
        <v>58414402333</v>
      </c>
      <c r="K112" s="9">
        <v>0</v>
      </c>
      <c r="M112" s="9">
        <v>58414402333</v>
      </c>
    </row>
    <row r="113" spans="1:13" ht="21.75" customHeight="1" x14ac:dyDescent="0.2">
      <c r="A113" s="8" t="s">
        <v>146</v>
      </c>
      <c r="C113" s="9">
        <v>0</v>
      </c>
      <c r="E113" s="9">
        <v>0</v>
      </c>
      <c r="G113" s="9">
        <v>0</v>
      </c>
      <c r="I113" s="9">
        <v>44111782353</v>
      </c>
      <c r="K113" s="9">
        <v>0</v>
      </c>
      <c r="M113" s="9">
        <v>44111782353</v>
      </c>
    </row>
    <row r="114" spans="1:13" ht="21.75" customHeight="1" x14ac:dyDescent="0.2">
      <c r="A114" s="8" t="s">
        <v>148</v>
      </c>
      <c r="C114" s="9">
        <v>0</v>
      </c>
      <c r="E114" s="9">
        <v>0</v>
      </c>
      <c r="G114" s="9">
        <v>0</v>
      </c>
      <c r="I114" s="9">
        <v>18831121447</v>
      </c>
      <c r="K114" s="9">
        <v>0</v>
      </c>
      <c r="M114" s="9">
        <v>18831121447</v>
      </c>
    </row>
    <row r="115" spans="1:13" ht="21.75" customHeight="1" x14ac:dyDescent="0.2">
      <c r="A115" s="8" t="s">
        <v>146</v>
      </c>
      <c r="C115" s="9">
        <v>0</v>
      </c>
      <c r="E115" s="9">
        <v>0</v>
      </c>
      <c r="G115" s="9">
        <v>0</v>
      </c>
      <c r="I115" s="9">
        <v>12816110314</v>
      </c>
      <c r="K115" s="9">
        <v>0</v>
      </c>
      <c r="M115" s="9">
        <v>12816110314</v>
      </c>
    </row>
    <row r="116" spans="1:13" ht="21.75" customHeight="1" x14ac:dyDescent="0.2">
      <c r="A116" s="8" t="s">
        <v>148</v>
      </c>
      <c r="C116" s="9">
        <v>0</v>
      </c>
      <c r="E116" s="9">
        <v>0</v>
      </c>
      <c r="G116" s="9">
        <v>0</v>
      </c>
      <c r="I116" s="9">
        <v>12348497337</v>
      </c>
      <c r="K116" s="9">
        <v>0</v>
      </c>
      <c r="M116" s="9">
        <v>12348497337</v>
      </c>
    </row>
    <row r="117" spans="1:13" ht="21.75" customHeight="1" x14ac:dyDescent="0.2">
      <c r="A117" s="8" t="s">
        <v>148</v>
      </c>
      <c r="C117" s="9">
        <v>0</v>
      </c>
      <c r="E117" s="9">
        <v>0</v>
      </c>
      <c r="G117" s="9">
        <v>0</v>
      </c>
      <c r="I117" s="9">
        <v>17162466361</v>
      </c>
      <c r="K117" s="9">
        <v>0</v>
      </c>
      <c r="M117" s="9">
        <v>17162466361</v>
      </c>
    </row>
    <row r="118" spans="1:13" ht="21.75" customHeight="1" x14ac:dyDescent="0.2">
      <c r="A118" s="8" t="s">
        <v>146</v>
      </c>
      <c r="C118" s="9">
        <v>0</v>
      </c>
      <c r="E118" s="9">
        <v>0</v>
      </c>
      <c r="G118" s="9">
        <v>0</v>
      </c>
      <c r="I118" s="9">
        <v>12545755225</v>
      </c>
      <c r="K118" s="9">
        <v>0</v>
      </c>
      <c r="M118" s="9">
        <v>12545755225</v>
      </c>
    </row>
    <row r="119" spans="1:13" ht="21.75" customHeight="1" x14ac:dyDescent="0.2">
      <c r="A119" s="8" t="s">
        <v>146</v>
      </c>
      <c r="C119" s="9">
        <v>0</v>
      </c>
      <c r="E119" s="9">
        <v>0</v>
      </c>
      <c r="G119" s="9">
        <v>0</v>
      </c>
      <c r="I119" s="9">
        <v>30588633471</v>
      </c>
      <c r="K119" s="9">
        <v>0</v>
      </c>
      <c r="M119" s="9">
        <v>30588633471</v>
      </c>
    </row>
    <row r="120" spans="1:13" ht="21.75" customHeight="1" x14ac:dyDescent="0.2">
      <c r="A120" s="8" t="s">
        <v>148</v>
      </c>
      <c r="C120" s="9">
        <v>0</v>
      </c>
      <c r="E120" s="9">
        <v>0</v>
      </c>
      <c r="G120" s="9">
        <v>0</v>
      </c>
      <c r="I120" s="9">
        <v>39604981676</v>
      </c>
      <c r="K120" s="9">
        <v>0</v>
      </c>
      <c r="M120" s="9">
        <v>39604981676</v>
      </c>
    </row>
    <row r="121" spans="1:13" ht="21.75" customHeight="1" x14ac:dyDescent="0.2">
      <c r="A121" s="8" t="s">
        <v>139</v>
      </c>
      <c r="C121" s="9">
        <v>7397260260</v>
      </c>
      <c r="E121" s="9">
        <v>0</v>
      </c>
      <c r="G121" s="9">
        <v>7397260260</v>
      </c>
      <c r="I121" s="9">
        <v>101506849258</v>
      </c>
      <c r="K121" s="9">
        <v>0</v>
      </c>
      <c r="M121" s="9">
        <v>101506849258</v>
      </c>
    </row>
    <row r="122" spans="1:13" ht="21.75" customHeight="1" x14ac:dyDescent="0.2">
      <c r="A122" s="8" t="s">
        <v>141</v>
      </c>
      <c r="C122" s="9">
        <v>9863013696</v>
      </c>
      <c r="E122" s="9">
        <v>0</v>
      </c>
      <c r="G122" s="9">
        <v>9863013696</v>
      </c>
      <c r="I122" s="9">
        <v>129863013664</v>
      </c>
      <c r="K122" s="9">
        <v>0</v>
      </c>
      <c r="M122" s="9">
        <v>129863013664</v>
      </c>
    </row>
    <row r="123" spans="1:13" ht="21.75" customHeight="1" x14ac:dyDescent="0.2">
      <c r="A123" s="8" t="s">
        <v>142</v>
      </c>
      <c r="C123" s="9">
        <v>9863013696</v>
      </c>
      <c r="E123" s="9">
        <v>0</v>
      </c>
      <c r="G123" s="9">
        <v>9863013696</v>
      </c>
      <c r="I123" s="9">
        <v>129863013664</v>
      </c>
      <c r="K123" s="9">
        <v>0</v>
      </c>
      <c r="M123" s="9">
        <v>129863013664</v>
      </c>
    </row>
    <row r="124" spans="1:13" ht="21.75" customHeight="1" x14ac:dyDescent="0.2">
      <c r="A124" s="8" t="s">
        <v>143</v>
      </c>
      <c r="C124" s="9">
        <v>27732328740</v>
      </c>
      <c r="E124" s="9">
        <v>0</v>
      </c>
      <c r="G124" s="9">
        <v>27732328740</v>
      </c>
      <c r="I124" s="9">
        <v>164442903958</v>
      </c>
      <c r="K124" s="9">
        <v>0</v>
      </c>
      <c r="M124" s="9">
        <v>164442903958</v>
      </c>
    </row>
    <row r="125" spans="1:13" ht="21.75" customHeight="1" x14ac:dyDescent="0.2">
      <c r="A125" s="8" t="s">
        <v>277</v>
      </c>
      <c r="C125" s="9">
        <v>0</v>
      </c>
      <c r="E125" s="9">
        <v>0</v>
      </c>
      <c r="G125" s="9">
        <v>0</v>
      </c>
      <c r="I125" s="9">
        <v>73972602720</v>
      </c>
      <c r="K125" s="9">
        <v>0</v>
      </c>
      <c r="M125" s="9">
        <v>73972602720</v>
      </c>
    </row>
    <row r="126" spans="1:13" ht="21.75" customHeight="1" x14ac:dyDescent="0.2">
      <c r="A126" s="8" t="s">
        <v>145</v>
      </c>
      <c r="C126" s="9">
        <v>12944794512</v>
      </c>
      <c r="E126" s="9">
        <v>0</v>
      </c>
      <c r="G126" s="9">
        <v>12944794512</v>
      </c>
      <c r="I126" s="9">
        <v>155337534144</v>
      </c>
      <c r="K126" s="9">
        <v>0</v>
      </c>
      <c r="M126" s="9">
        <v>155337534144</v>
      </c>
    </row>
    <row r="127" spans="1:13" ht="21.75" customHeight="1" x14ac:dyDescent="0.2">
      <c r="A127" s="8" t="s">
        <v>278</v>
      </c>
      <c r="C127" s="9">
        <v>0</v>
      </c>
      <c r="E127" s="9">
        <v>0</v>
      </c>
      <c r="G127" s="9">
        <v>0</v>
      </c>
      <c r="I127" s="9">
        <v>73972602720</v>
      </c>
      <c r="K127" s="9">
        <v>0</v>
      </c>
      <c r="M127" s="9">
        <v>73972602720</v>
      </c>
    </row>
    <row r="128" spans="1:13" ht="21.75" customHeight="1" x14ac:dyDescent="0.2">
      <c r="A128" s="8" t="s">
        <v>148</v>
      </c>
      <c r="C128" s="9">
        <v>0</v>
      </c>
      <c r="E128" s="9">
        <v>0</v>
      </c>
      <c r="G128" s="9">
        <v>0</v>
      </c>
      <c r="I128" s="9">
        <v>52273974149</v>
      </c>
      <c r="K128" s="9">
        <v>0</v>
      </c>
      <c r="M128" s="9">
        <v>52273974149</v>
      </c>
    </row>
    <row r="129" spans="1:13" ht="21.75" customHeight="1" x14ac:dyDescent="0.2">
      <c r="A129" s="8" t="s">
        <v>146</v>
      </c>
      <c r="C129" s="9">
        <v>0</v>
      </c>
      <c r="E129" s="9">
        <v>0</v>
      </c>
      <c r="G129" s="9">
        <v>0</v>
      </c>
      <c r="I129" s="9">
        <v>114770090041</v>
      </c>
      <c r="K129" s="9">
        <v>0</v>
      </c>
      <c r="M129" s="9">
        <v>114770090041</v>
      </c>
    </row>
    <row r="130" spans="1:13" ht="21.75" customHeight="1" x14ac:dyDescent="0.2">
      <c r="A130" s="8" t="s">
        <v>146</v>
      </c>
      <c r="C130" s="9">
        <v>0</v>
      </c>
      <c r="E130" s="9">
        <v>0</v>
      </c>
      <c r="G130" s="9">
        <v>0</v>
      </c>
      <c r="I130" s="9">
        <v>39276551720</v>
      </c>
      <c r="K130" s="9">
        <v>0</v>
      </c>
      <c r="M130" s="9">
        <v>39276551720</v>
      </c>
    </row>
    <row r="131" spans="1:13" ht="21.75" customHeight="1" x14ac:dyDescent="0.2">
      <c r="A131" s="8" t="s">
        <v>148</v>
      </c>
      <c r="C131" s="9">
        <v>0</v>
      </c>
      <c r="E131" s="9">
        <v>0</v>
      </c>
      <c r="G131" s="9">
        <v>0</v>
      </c>
      <c r="I131" s="9">
        <v>18132849510</v>
      </c>
      <c r="K131" s="9">
        <v>0</v>
      </c>
      <c r="M131" s="9">
        <v>18132849510</v>
      </c>
    </row>
    <row r="132" spans="1:13" ht="21.75" customHeight="1" x14ac:dyDescent="0.2">
      <c r="A132" s="8" t="s">
        <v>148</v>
      </c>
      <c r="C132" s="9">
        <v>0</v>
      </c>
      <c r="E132" s="9">
        <v>0</v>
      </c>
      <c r="G132" s="9">
        <v>0</v>
      </c>
      <c r="I132" s="9">
        <v>9481636337</v>
      </c>
      <c r="K132" s="9">
        <v>0</v>
      </c>
      <c r="M132" s="9">
        <v>9481636337</v>
      </c>
    </row>
    <row r="133" spans="1:13" ht="21.75" customHeight="1" x14ac:dyDescent="0.2">
      <c r="A133" s="8" t="s">
        <v>148</v>
      </c>
      <c r="C133" s="9">
        <v>0</v>
      </c>
      <c r="E133" s="9">
        <v>0</v>
      </c>
      <c r="G133" s="9">
        <v>0</v>
      </c>
      <c r="I133" s="9">
        <v>20956470099</v>
      </c>
      <c r="K133" s="9">
        <v>0</v>
      </c>
      <c r="M133" s="9">
        <v>20956470099</v>
      </c>
    </row>
    <row r="134" spans="1:13" ht="21.75" customHeight="1" x14ac:dyDescent="0.2">
      <c r="A134" s="8" t="s">
        <v>148</v>
      </c>
      <c r="C134" s="9">
        <v>0</v>
      </c>
      <c r="E134" s="9">
        <v>0</v>
      </c>
      <c r="G134" s="9">
        <v>0</v>
      </c>
      <c r="I134" s="9">
        <v>11769485574</v>
      </c>
      <c r="K134" s="9">
        <v>0</v>
      </c>
      <c r="M134" s="9">
        <v>11769485574</v>
      </c>
    </row>
    <row r="135" spans="1:13" ht="21.75" customHeight="1" x14ac:dyDescent="0.2">
      <c r="A135" s="8" t="s">
        <v>146</v>
      </c>
      <c r="C135" s="9">
        <v>0</v>
      </c>
      <c r="E135" s="9">
        <v>0</v>
      </c>
      <c r="G135" s="9">
        <v>0</v>
      </c>
      <c r="I135" s="9">
        <v>37737657455</v>
      </c>
      <c r="K135" s="9">
        <v>0</v>
      </c>
      <c r="M135" s="9">
        <v>37737657455</v>
      </c>
    </row>
    <row r="136" spans="1:13" ht="21.75" customHeight="1" x14ac:dyDescent="0.2">
      <c r="A136" s="8" t="s">
        <v>146</v>
      </c>
      <c r="C136" s="9">
        <v>0</v>
      </c>
      <c r="E136" s="9">
        <v>0</v>
      </c>
      <c r="G136" s="9">
        <v>0</v>
      </c>
      <c r="I136" s="9">
        <v>9390343170</v>
      </c>
      <c r="K136" s="9">
        <v>0</v>
      </c>
      <c r="M136" s="9">
        <v>9390343170</v>
      </c>
    </row>
    <row r="137" spans="1:13" ht="21.75" customHeight="1" x14ac:dyDescent="0.2">
      <c r="A137" s="8" t="s">
        <v>148</v>
      </c>
      <c r="C137" s="9">
        <v>0</v>
      </c>
      <c r="E137" s="9">
        <v>0</v>
      </c>
      <c r="G137" s="9">
        <v>0</v>
      </c>
      <c r="I137" s="9">
        <v>27296265222</v>
      </c>
      <c r="K137" s="9">
        <v>0</v>
      </c>
      <c r="M137" s="9">
        <v>27296265222</v>
      </c>
    </row>
    <row r="138" spans="1:13" ht="21.75" customHeight="1" x14ac:dyDescent="0.2">
      <c r="A138" s="8" t="s">
        <v>146</v>
      </c>
      <c r="C138" s="9">
        <v>0</v>
      </c>
      <c r="E138" s="9">
        <v>0</v>
      </c>
      <c r="G138" s="9">
        <v>0</v>
      </c>
      <c r="I138" s="9">
        <v>31364385094</v>
      </c>
      <c r="K138" s="9">
        <v>0</v>
      </c>
      <c r="M138" s="9">
        <v>31364385094</v>
      </c>
    </row>
    <row r="139" spans="1:13" ht="21.75" customHeight="1" x14ac:dyDescent="0.2">
      <c r="A139" s="8" t="s">
        <v>148</v>
      </c>
      <c r="C139" s="9">
        <v>0</v>
      </c>
      <c r="E139" s="9">
        <v>0</v>
      </c>
      <c r="G139" s="9">
        <v>0</v>
      </c>
      <c r="I139" s="9">
        <v>3226419385</v>
      </c>
      <c r="K139" s="9">
        <v>0</v>
      </c>
      <c r="M139" s="9">
        <v>3226419385</v>
      </c>
    </row>
    <row r="140" spans="1:13" ht="21.75" customHeight="1" x14ac:dyDescent="0.2">
      <c r="A140" s="8" t="s">
        <v>146</v>
      </c>
      <c r="C140" s="9">
        <v>26429109234</v>
      </c>
      <c r="E140" s="9">
        <v>-38686770</v>
      </c>
      <c r="G140" s="9">
        <v>26467796004</v>
      </c>
      <c r="I140" s="9">
        <v>281890872348</v>
      </c>
      <c r="K140" s="9">
        <v>140300653</v>
      </c>
      <c r="M140" s="9">
        <v>281750571695</v>
      </c>
    </row>
    <row r="141" spans="1:13" ht="21.75" customHeight="1" x14ac:dyDescent="0.2">
      <c r="A141" s="8" t="s">
        <v>148</v>
      </c>
      <c r="C141" s="9">
        <v>0</v>
      </c>
      <c r="E141" s="9">
        <v>0</v>
      </c>
      <c r="G141" s="9">
        <v>0</v>
      </c>
      <c r="I141" s="9">
        <v>90456164986</v>
      </c>
      <c r="K141" s="9">
        <v>0</v>
      </c>
      <c r="M141" s="9">
        <v>90456164986</v>
      </c>
    </row>
    <row r="142" spans="1:13" ht="21.75" customHeight="1" x14ac:dyDescent="0.2">
      <c r="A142" s="8" t="s">
        <v>148</v>
      </c>
      <c r="C142" s="9">
        <v>326813361</v>
      </c>
      <c r="E142" s="9">
        <v>-30455599</v>
      </c>
      <c r="G142" s="9">
        <v>357268960</v>
      </c>
      <c r="I142" s="9">
        <v>33513746460</v>
      </c>
      <c r="K142" s="9">
        <v>0</v>
      </c>
      <c r="M142" s="9">
        <v>33513746460</v>
      </c>
    </row>
    <row r="143" spans="1:13" ht="21.75" customHeight="1" x14ac:dyDescent="0.2">
      <c r="A143" s="8" t="s">
        <v>132</v>
      </c>
      <c r="C143" s="9">
        <v>0</v>
      </c>
      <c r="E143" s="9">
        <v>0</v>
      </c>
      <c r="G143" s="9">
        <v>0</v>
      </c>
      <c r="I143" s="9">
        <v>33287671231</v>
      </c>
      <c r="K143" s="9">
        <v>0</v>
      </c>
      <c r="M143" s="9">
        <v>33287671231</v>
      </c>
    </row>
    <row r="144" spans="1:13" ht="21.75" customHeight="1" x14ac:dyDescent="0.2">
      <c r="A144" s="8" t="s">
        <v>271</v>
      </c>
      <c r="C144" s="9">
        <v>0</v>
      </c>
      <c r="E144" s="9">
        <v>-14331568</v>
      </c>
      <c r="G144" s="9">
        <v>14331568</v>
      </c>
      <c r="I144" s="9">
        <v>13980821897</v>
      </c>
      <c r="K144" s="9">
        <v>0</v>
      </c>
      <c r="M144" s="9">
        <v>13980821897</v>
      </c>
    </row>
    <row r="145" spans="1:13" ht="21.75" customHeight="1" x14ac:dyDescent="0.2">
      <c r="A145" s="8" t="s">
        <v>148</v>
      </c>
      <c r="C145" s="9">
        <v>0</v>
      </c>
      <c r="E145" s="9">
        <v>0</v>
      </c>
      <c r="G145" s="9">
        <v>0</v>
      </c>
      <c r="I145" s="9">
        <v>8971294517</v>
      </c>
      <c r="K145" s="9">
        <v>0</v>
      </c>
      <c r="M145" s="9">
        <v>8971294517</v>
      </c>
    </row>
    <row r="146" spans="1:13" ht="21.75" customHeight="1" x14ac:dyDescent="0.2">
      <c r="A146" s="8" t="s">
        <v>148</v>
      </c>
      <c r="C146" s="9">
        <v>0</v>
      </c>
      <c r="E146" s="9">
        <v>0</v>
      </c>
      <c r="G146" s="9">
        <v>0</v>
      </c>
      <c r="I146" s="9">
        <v>21043828476</v>
      </c>
      <c r="K146" s="9">
        <v>0</v>
      </c>
      <c r="M146" s="9">
        <v>21043828476</v>
      </c>
    </row>
    <row r="147" spans="1:13" ht="21.75" customHeight="1" x14ac:dyDescent="0.2">
      <c r="A147" s="8" t="s">
        <v>132</v>
      </c>
      <c r="C147" s="9">
        <v>10096438356</v>
      </c>
      <c r="E147" s="9">
        <v>-29620763</v>
      </c>
      <c r="G147" s="9">
        <v>10126059119</v>
      </c>
      <c r="I147" s="9">
        <v>121906027351</v>
      </c>
      <c r="K147" s="9">
        <v>0</v>
      </c>
      <c r="M147" s="9">
        <v>121906027351</v>
      </c>
    </row>
    <row r="148" spans="1:13" ht="21.75" customHeight="1" x14ac:dyDescent="0.2">
      <c r="A148" s="8" t="s">
        <v>132</v>
      </c>
      <c r="C148" s="9">
        <v>702295899</v>
      </c>
      <c r="E148" s="9">
        <v>0</v>
      </c>
      <c r="G148" s="9">
        <v>702295899</v>
      </c>
      <c r="I148" s="9">
        <v>5013419174</v>
      </c>
      <c r="K148" s="9">
        <v>0</v>
      </c>
      <c r="M148" s="9">
        <v>5013419174</v>
      </c>
    </row>
    <row r="149" spans="1:13" ht="21.75" customHeight="1" x14ac:dyDescent="0.2">
      <c r="A149" s="8" t="s">
        <v>132</v>
      </c>
      <c r="C149" s="9">
        <v>0</v>
      </c>
      <c r="E149" s="9">
        <v>-114606932</v>
      </c>
      <c r="G149" s="9">
        <v>114606932</v>
      </c>
      <c r="I149" s="9">
        <v>150136495863</v>
      </c>
      <c r="K149" s="9">
        <v>0</v>
      </c>
      <c r="M149" s="9">
        <v>150136495863</v>
      </c>
    </row>
    <row r="150" spans="1:13" ht="21.75" customHeight="1" x14ac:dyDescent="0.2">
      <c r="A150" s="8" t="s">
        <v>132</v>
      </c>
      <c r="C150" s="9">
        <v>12136684943</v>
      </c>
      <c r="E150" s="9">
        <v>-73649402</v>
      </c>
      <c r="G150" s="9">
        <v>12210334345</v>
      </c>
      <c r="I150" s="9">
        <v>89451862971</v>
      </c>
      <c r="K150" s="9">
        <v>0</v>
      </c>
      <c r="M150" s="9">
        <v>89451862971</v>
      </c>
    </row>
    <row r="151" spans="1:13" ht="21.75" customHeight="1" x14ac:dyDescent="0.2">
      <c r="A151" s="8" t="s">
        <v>132</v>
      </c>
      <c r="C151" s="9">
        <v>0</v>
      </c>
      <c r="E151" s="9">
        <v>-71601927</v>
      </c>
      <c r="G151" s="9">
        <v>71601927</v>
      </c>
      <c r="I151" s="9">
        <v>63418423554</v>
      </c>
      <c r="K151" s="9">
        <v>0</v>
      </c>
      <c r="M151" s="9">
        <v>63418423554</v>
      </c>
    </row>
    <row r="152" spans="1:13" ht="21.75" customHeight="1" x14ac:dyDescent="0.2">
      <c r="A152" s="8" t="s">
        <v>132</v>
      </c>
      <c r="C152" s="9">
        <v>0</v>
      </c>
      <c r="E152" s="9">
        <v>0</v>
      </c>
      <c r="G152" s="9">
        <v>0</v>
      </c>
      <c r="I152" s="9">
        <v>53710739173</v>
      </c>
      <c r="K152" s="9">
        <v>0</v>
      </c>
      <c r="M152" s="9">
        <v>53710739173</v>
      </c>
    </row>
    <row r="153" spans="1:13" ht="21.75" customHeight="1" x14ac:dyDescent="0.2">
      <c r="A153" s="8" t="s">
        <v>146</v>
      </c>
      <c r="C153" s="9">
        <v>0</v>
      </c>
      <c r="E153" s="9">
        <v>0</v>
      </c>
      <c r="G153" s="9">
        <v>0</v>
      </c>
      <c r="I153" s="9">
        <v>16168494952</v>
      </c>
      <c r="K153" s="9">
        <v>0</v>
      </c>
      <c r="M153" s="9">
        <v>16168494952</v>
      </c>
    </row>
    <row r="154" spans="1:13" ht="21.75" customHeight="1" x14ac:dyDescent="0.2">
      <c r="A154" s="8" t="s">
        <v>148</v>
      </c>
      <c r="C154" s="9">
        <v>0</v>
      </c>
      <c r="E154" s="9">
        <v>0</v>
      </c>
      <c r="G154" s="9">
        <v>0</v>
      </c>
      <c r="I154" s="9">
        <v>13996752707</v>
      </c>
      <c r="K154" s="9">
        <v>0</v>
      </c>
      <c r="M154" s="9">
        <v>13996752707</v>
      </c>
    </row>
    <row r="155" spans="1:13" ht="21.75" customHeight="1" x14ac:dyDescent="0.2">
      <c r="A155" s="8" t="s">
        <v>132</v>
      </c>
      <c r="C155" s="9">
        <v>0</v>
      </c>
      <c r="E155" s="9">
        <v>0</v>
      </c>
      <c r="G155" s="9">
        <v>0</v>
      </c>
      <c r="I155" s="9">
        <v>29636383552</v>
      </c>
      <c r="K155" s="9">
        <v>0</v>
      </c>
      <c r="M155" s="9">
        <v>29636383552</v>
      </c>
    </row>
    <row r="156" spans="1:13" ht="21.75" customHeight="1" x14ac:dyDescent="0.2">
      <c r="A156" s="8" t="s">
        <v>279</v>
      </c>
      <c r="C156" s="9">
        <v>0</v>
      </c>
      <c r="E156" s="9">
        <v>0</v>
      </c>
      <c r="G156" s="9">
        <v>0</v>
      </c>
      <c r="I156" s="9">
        <v>13292852436</v>
      </c>
      <c r="K156" s="9">
        <v>0</v>
      </c>
      <c r="M156" s="9">
        <v>13292852436</v>
      </c>
    </row>
    <row r="157" spans="1:13" ht="21.75" customHeight="1" x14ac:dyDescent="0.2">
      <c r="A157" s="8" t="s">
        <v>132</v>
      </c>
      <c r="C157" s="9">
        <v>0</v>
      </c>
      <c r="E157" s="9">
        <v>0</v>
      </c>
      <c r="G157" s="9">
        <v>0</v>
      </c>
      <c r="I157" s="9">
        <v>40862958896</v>
      </c>
      <c r="K157" s="9">
        <v>0</v>
      </c>
      <c r="M157" s="9">
        <v>40862958896</v>
      </c>
    </row>
    <row r="158" spans="1:13" ht="21.75" customHeight="1" x14ac:dyDescent="0.2">
      <c r="A158" s="8" t="s">
        <v>149</v>
      </c>
      <c r="C158" s="9">
        <v>0</v>
      </c>
      <c r="E158" s="9">
        <v>0</v>
      </c>
      <c r="G158" s="9">
        <v>0</v>
      </c>
      <c r="I158" s="9">
        <v>88056306068</v>
      </c>
      <c r="K158" s="9">
        <v>0</v>
      </c>
      <c r="M158" s="9">
        <v>88056306068</v>
      </c>
    </row>
    <row r="159" spans="1:13" ht="21.75" customHeight="1" x14ac:dyDescent="0.2">
      <c r="A159" s="8" t="s">
        <v>149</v>
      </c>
      <c r="C159" s="9">
        <v>0</v>
      </c>
      <c r="E159" s="9">
        <v>0</v>
      </c>
      <c r="G159" s="9">
        <v>0</v>
      </c>
      <c r="I159" s="9">
        <v>122540745191</v>
      </c>
      <c r="K159" s="9">
        <v>0</v>
      </c>
      <c r="M159" s="9">
        <v>122540745191</v>
      </c>
    </row>
    <row r="160" spans="1:13" ht="21.75" customHeight="1" x14ac:dyDescent="0.2">
      <c r="A160" s="8" t="s">
        <v>149</v>
      </c>
      <c r="C160" s="9">
        <v>0</v>
      </c>
      <c r="E160" s="9">
        <v>0</v>
      </c>
      <c r="G160" s="9">
        <v>0</v>
      </c>
      <c r="I160" s="9">
        <v>72898158902</v>
      </c>
      <c r="K160" s="9">
        <v>0</v>
      </c>
      <c r="M160" s="9">
        <v>72898158902</v>
      </c>
    </row>
    <row r="161" spans="1:13" ht="21.75" customHeight="1" x14ac:dyDescent="0.2">
      <c r="A161" s="8" t="s">
        <v>149</v>
      </c>
      <c r="C161" s="9">
        <v>0</v>
      </c>
      <c r="E161" s="9">
        <v>0</v>
      </c>
      <c r="G161" s="9">
        <v>0</v>
      </c>
      <c r="I161" s="9">
        <v>92325075968</v>
      </c>
      <c r="K161" s="9">
        <v>0</v>
      </c>
      <c r="M161" s="9">
        <v>92325075968</v>
      </c>
    </row>
    <row r="162" spans="1:13" ht="21.75" customHeight="1" x14ac:dyDescent="0.2">
      <c r="A162" s="8" t="s">
        <v>149</v>
      </c>
      <c r="C162" s="9">
        <v>0</v>
      </c>
      <c r="E162" s="9">
        <v>0</v>
      </c>
      <c r="G162" s="9">
        <v>0</v>
      </c>
      <c r="I162" s="9">
        <v>150438356162</v>
      </c>
      <c r="K162" s="9">
        <v>0</v>
      </c>
      <c r="M162" s="9">
        <v>150438356162</v>
      </c>
    </row>
    <row r="163" spans="1:13" ht="21.75" customHeight="1" x14ac:dyDescent="0.2">
      <c r="A163" s="8" t="s">
        <v>149</v>
      </c>
      <c r="C163" s="9">
        <v>0</v>
      </c>
      <c r="E163" s="9">
        <v>0</v>
      </c>
      <c r="G163" s="9">
        <v>0</v>
      </c>
      <c r="I163" s="9">
        <v>6017534243</v>
      </c>
      <c r="K163" s="9">
        <v>0</v>
      </c>
      <c r="M163" s="9">
        <v>6017534243</v>
      </c>
    </row>
    <row r="164" spans="1:13" ht="21.75" customHeight="1" x14ac:dyDescent="0.2">
      <c r="A164" s="8" t="s">
        <v>149</v>
      </c>
      <c r="C164" s="9">
        <v>0</v>
      </c>
      <c r="E164" s="9">
        <v>0</v>
      </c>
      <c r="G164" s="9">
        <v>0</v>
      </c>
      <c r="I164" s="9">
        <v>149194005475</v>
      </c>
      <c r="K164" s="9">
        <v>0</v>
      </c>
      <c r="M164" s="9">
        <v>149194005475</v>
      </c>
    </row>
    <row r="165" spans="1:13" ht="21.75" customHeight="1" x14ac:dyDescent="0.2">
      <c r="A165" s="8" t="s">
        <v>132</v>
      </c>
      <c r="C165" s="9">
        <v>0</v>
      </c>
      <c r="E165" s="9">
        <v>0</v>
      </c>
      <c r="G165" s="9">
        <v>0</v>
      </c>
      <c r="I165" s="9">
        <v>95233972596</v>
      </c>
      <c r="K165" s="9">
        <v>0</v>
      </c>
      <c r="M165" s="9">
        <v>95233972596</v>
      </c>
    </row>
    <row r="166" spans="1:13" ht="21.75" customHeight="1" x14ac:dyDescent="0.2">
      <c r="A166" s="8" t="s">
        <v>149</v>
      </c>
      <c r="C166" s="9">
        <v>6214668490</v>
      </c>
      <c r="E166" s="9">
        <v>-258657039</v>
      </c>
      <c r="G166" s="9">
        <v>6473325529</v>
      </c>
      <c r="I166" s="9">
        <v>82425378396</v>
      </c>
      <c r="K166" s="9">
        <v>0</v>
      </c>
      <c r="M166" s="9">
        <v>82425378396</v>
      </c>
    </row>
    <row r="167" spans="1:13" ht="21.75" customHeight="1" x14ac:dyDescent="0.2">
      <c r="A167" s="8" t="s">
        <v>150</v>
      </c>
      <c r="C167" s="9">
        <v>0</v>
      </c>
      <c r="E167" s="9">
        <v>-243403043</v>
      </c>
      <c r="G167" s="9">
        <v>243403043</v>
      </c>
      <c r="I167" s="9">
        <v>78299852047</v>
      </c>
      <c r="K167" s="9">
        <v>0</v>
      </c>
      <c r="M167" s="9">
        <v>78299852047</v>
      </c>
    </row>
    <row r="168" spans="1:13" ht="21.75" customHeight="1" x14ac:dyDescent="0.2">
      <c r="A168" s="8" t="s">
        <v>149</v>
      </c>
      <c r="C168" s="9">
        <v>0</v>
      </c>
      <c r="E168" s="9">
        <v>0</v>
      </c>
      <c r="G168" s="9">
        <v>0</v>
      </c>
      <c r="I168" s="9">
        <v>67211648217</v>
      </c>
      <c r="K168" s="9">
        <v>0</v>
      </c>
      <c r="M168" s="9">
        <v>67211648217</v>
      </c>
    </row>
    <row r="169" spans="1:13" ht="21.75" customHeight="1" x14ac:dyDescent="0.2">
      <c r="A169" s="8" t="s">
        <v>132</v>
      </c>
      <c r="C169" s="9">
        <v>0</v>
      </c>
      <c r="E169" s="9">
        <v>-30696824</v>
      </c>
      <c r="G169" s="9">
        <v>30696824</v>
      </c>
      <c r="I169" s="9">
        <v>62360547931</v>
      </c>
      <c r="K169" s="9">
        <v>0</v>
      </c>
      <c r="M169" s="9">
        <v>62360547931</v>
      </c>
    </row>
    <row r="170" spans="1:13" ht="21.75" customHeight="1" x14ac:dyDescent="0.2">
      <c r="A170" s="8" t="s">
        <v>149</v>
      </c>
      <c r="C170" s="9">
        <v>0</v>
      </c>
      <c r="E170" s="9">
        <v>0</v>
      </c>
      <c r="G170" s="9">
        <v>0</v>
      </c>
      <c r="I170" s="9">
        <v>10142547781</v>
      </c>
      <c r="K170" s="9">
        <v>0</v>
      </c>
      <c r="M170" s="9">
        <v>10142547781</v>
      </c>
    </row>
    <row r="171" spans="1:13" ht="21.75" customHeight="1" x14ac:dyDescent="0.2">
      <c r="A171" s="8" t="s">
        <v>149</v>
      </c>
      <c r="C171" s="9">
        <v>0</v>
      </c>
      <c r="E171" s="9">
        <v>0</v>
      </c>
      <c r="G171" s="9">
        <v>0</v>
      </c>
      <c r="I171" s="9">
        <v>3096134137</v>
      </c>
      <c r="K171" s="9">
        <v>0</v>
      </c>
      <c r="M171" s="9">
        <v>3096134137</v>
      </c>
    </row>
    <row r="172" spans="1:13" ht="21.75" customHeight="1" x14ac:dyDescent="0.2">
      <c r="A172" s="8" t="s">
        <v>149</v>
      </c>
      <c r="C172" s="9">
        <v>0</v>
      </c>
      <c r="E172" s="9">
        <v>0</v>
      </c>
      <c r="G172" s="9">
        <v>0</v>
      </c>
      <c r="I172" s="9">
        <v>30111410957</v>
      </c>
      <c r="K172" s="9">
        <v>0</v>
      </c>
      <c r="M172" s="9">
        <v>30111410957</v>
      </c>
    </row>
    <row r="173" spans="1:13" ht="21.75" customHeight="1" x14ac:dyDescent="0.2">
      <c r="A173" s="8" t="s">
        <v>132</v>
      </c>
      <c r="C173" s="9">
        <v>153041055</v>
      </c>
      <c r="E173" s="9">
        <v>-10647858</v>
      </c>
      <c r="G173" s="9">
        <v>163688913</v>
      </c>
      <c r="I173" s="9">
        <v>11959068435</v>
      </c>
      <c r="K173" s="9">
        <v>0</v>
      </c>
      <c r="M173" s="9">
        <v>11959068435</v>
      </c>
    </row>
    <row r="174" spans="1:13" ht="21.75" customHeight="1" x14ac:dyDescent="0.2">
      <c r="A174" s="8" t="s">
        <v>132</v>
      </c>
      <c r="C174" s="9">
        <v>0</v>
      </c>
      <c r="E174" s="9">
        <v>-150250639</v>
      </c>
      <c r="G174" s="9">
        <v>150250639</v>
      </c>
      <c r="I174" s="9">
        <v>39945205476</v>
      </c>
      <c r="K174" s="9">
        <v>0</v>
      </c>
      <c r="M174" s="9">
        <v>39945205476</v>
      </c>
    </row>
    <row r="175" spans="1:13" ht="21.75" customHeight="1" x14ac:dyDescent="0.2">
      <c r="A175" s="8" t="s">
        <v>149</v>
      </c>
      <c r="C175" s="9">
        <v>0</v>
      </c>
      <c r="E175" s="9">
        <v>0</v>
      </c>
      <c r="G175" s="9">
        <v>0</v>
      </c>
      <c r="I175" s="9">
        <v>117497472000</v>
      </c>
      <c r="K175" s="9">
        <v>0</v>
      </c>
      <c r="M175" s="9">
        <v>117497472000</v>
      </c>
    </row>
    <row r="176" spans="1:13" ht="21.75" customHeight="1" x14ac:dyDescent="0.2">
      <c r="A176" s="8" t="s">
        <v>149</v>
      </c>
      <c r="C176" s="9">
        <v>0</v>
      </c>
      <c r="E176" s="9">
        <v>0</v>
      </c>
      <c r="G176" s="9">
        <v>0</v>
      </c>
      <c r="I176" s="9">
        <v>10587147154</v>
      </c>
      <c r="K176" s="9">
        <v>0</v>
      </c>
      <c r="M176" s="9">
        <v>10587147154</v>
      </c>
    </row>
    <row r="177" spans="1:13" ht="21.75" customHeight="1" x14ac:dyDescent="0.2">
      <c r="A177" s="8" t="s">
        <v>149</v>
      </c>
      <c r="C177" s="9">
        <v>2343205494</v>
      </c>
      <c r="E177" s="9">
        <v>0</v>
      </c>
      <c r="G177" s="9">
        <v>2343205494</v>
      </c>
      <c r="I177" s="9">
        <v>8704849314</v>
      </c>
      <c r="K177" s="9">
        <v>0</v>
      </c>
      <c r="M177" s="9">
        <v>8704849314</v>
      </c>
    </row>
    <row r="178" spans="1:13" ht="21.75" customHeight="1" x14ac:dyDescent="0.2">
      <c r="A178" s="8" t="s">
        <v>149</v>
      </c>
      <c r="C178" s="9">
        <v>16125745220</v>
      </c>
      <c r="E178" s="9">
        <v>-33039375</v>
      </c>
      <c r="G178" s="9">
        <v>16158784595</v>
      </c>
      <c r="I178" s="9">
        <v>56356690408</v>
      </c>
      <c r="K178" s="9">
        <v>0</v>
      </c>
      <c r="M178" s="9">
        <v>56356690408</v>
      </c>
    </row>
    <row r="179" spans="1:13" ht="21.75" customHeight="1" x14ac:dyDescent="0.2">
      <c r="A179" s="8" t="s">
        <v>149</v>
      </c>
      <c r="C179" s="9">
        <v>26169117513</v>
      </c>
      <c r="E179" s="9">
        <v>-78712515</v>
      </c>
      <c r="G179" s="9">
        <v>26247830028</v>
      </c>
      <c r="I179" s="9">
        <v>74131276401</v>
      </c>
      <c r="K179" s="9">
        <v>0</v>
      </c>
      <c r="M179" s="9">
        <v>74131276401</v>
      </c>
    </row>
    <row r="180" spans="1:13" ht="21.75" customHeight="1" x14ac:dyDescent="0.2">
      <c r="A180" s="8" t="s">
        <v>149</v>
      </c>
      <c r="C180" s="9">
        <v>14023046816</v>
      </c>
      <c r="E180" s="9">
        <v>-55654948</v>
      </c>
      <c r="G180" s="9">
        <v>14078701764</v>
      </c>
      <c r="I180" s="9">
        <v>36649875284</v>
      </c>
      <c r="K180" s="9">
        <v>0</v>
      </c>
      <c r="M180" s="9">
        <v>36649875284</v>
      </c>
    </row>
    <row r="181" spans="1:13" ht="21.75" customHeight="1" x14ac:dyDescent="0.2">
      <c r="A181" s="8" t="s">
        <v>149</v>
      </c>
      <c r="C181" s="9">
        <v>13446575344</v>
      </c>
      <c r="E181" s="9">
        <v>-108141188</v>
      </c>
      <c r="G181" s="9">
        <v>13554716532</v>
      </c>
      <c r="I181" s="9">
        <v>32350684928</v>
      </c>
      <c r="K181" s="9">
        <v>0</v>
      </c>
      <c r="M181" s="9">
        <v>32350684928</v>
      </c>
    </row>
    <row r="182" spans="1:13" ht="21.75" customHeight="1" x14ac:dyDescent="0.2">
      <c r="A182" s="8" t="s">
        <v>149</v>
      </c>
      <c r="C182" s="9">
        <v>13446575344</v>
      </c>
      <c r="E182" s="9">
        <v>-108141188</v>
      </c>
      <c r="G182" s="9">
        <v>13554716532</v>
      </c>
      <c r="I182" s="9">
        <v>32350684928</v>
      </c>
      <c r="K182" s="9">
        <v>0</v>
      </c>
      <c r="M182" s="9">
        <v>32350684928</v>
      </c>
    </row>
    <row r="183" spans="1:13" ht="21.75" customHeight="1" x14ac:dyDescent="0.2">
      <c r="A183" s="8" t="s">
        <v>149</v>
      </c>
      <c r="C183" s="9">
        <v>13446575344</v>
      </c>
      <c r="E183" s="9">
        <v>-108141188</v>
      </c>
      <c r="G183" s="9">
        <v>13554716532</v>
      </c>
      <c r="I183" s="9">
        <v>32350684928</v>
      </c>
      <c r="K183" s="9">
        <v>0</v>
      </c>
      <c r="M183" s="9">
        <v>32350684928</v>
      </c>
    </row>
    <row r="184" spans="1:13" ht="21.75" customHeight="1" x14ac:dyDescent="0.2">
      <c r="A184" s="8" t="s">
        <v>149</v>
      </c>
      <c r="C184" s="9">
        <v>13446575344</v>
      </c>
      <c r="E184" s="9">
        <v>-108141188</v>
      </c>
      <c r="G184" s="9">
        <v>13554716532</v>
      </c>
      <c r="I184" s="9">
        <v>32350684928</v>
      </c>
      <c r="K184" s="9">
        <v>0</v>
      </c>
      <c r="M184" s="9">
        <v>32350684928</v>
      </c>
    </row>
    <row r="185" spans="1:13" ht="21.75" customHeight="1" x14ac:dyDescent="0.2">
      <c r="A185" s="8" t="s">
        <v>149</v>
      </c>
      <c r="C185" s="9">
        <v>13446575344</v>
      </c>
      <c r="E185" s="9">
        <v>-108141188</v>
      </c>
      <c r="G185" s="9">
        <v>13554716532</v>
      </c>
      <c r="I185" s="9">
        <v>32350684928</v>
      </c>
      <c r="K185" s="9">
        <v>0</v>
      </c>
      <c r="M185" s="9">
        <v>32350684928</v>
      </c>
    </row>
    <row r="186" spans="1:13" ht="21.75" customHeight="1" x14ac:dyDescent="0.2">
      <c r="A186" s="8" t="s">
        <v>149</v>
      </c>
      <c r="C186" s="9">
        <v>13446575344</v>
      </c>
      <c r="E186" s="9">
        <v>-108141188</v>
      </c>
      <c r="G186" s="9">
        <v>13554716532</v>
      </c>
      <c r="I186" s="9">
        <v>32350684928</v>
      </c>
      <c r="K186" s="9">
        <v>0</v>
      </c>
      <c r="M186" s="9">
        <v>32350684928</v>
      </c>
    </row>
    <row r="187" spans="1:13" ht="21.75" customHeight="1" x14ac:dyDescent="0.2">
      <c r="A187" s="8" t="s">
        <v>149</v>
      </c>
      <c r="C187" s="9">
        <v>13446575344</v>
      </c>
      <c r="E187" s="9">
        <v>-108141188</v>
      </c>
      <c r="G187" s="9">
        <v>13554716532</v>
      </c>
      <c r="I187" s="9">
        <v>32350684928</v>
      </c>
      <c r="K187" s="9">
        <v>0</v>
      </c>
      <c r="M187" s="9">
        <v>32350684928</v>
      </c>
    </row>
    <row r="188" spans="1:13" ht="21.75" customHeight="1" x14ac:dyDescent="0.2">
      <c r="A188" s="8" t="s">
        <v>149</v>
      </c>
      <c r="C188" s="9">
        <v>13446575344</v>
      </c>
      <c r="E188" s="9">
        <v>-108141188</v>
      </c>
      <c r="G188" s="9">
        <v>13554716532</v>
      </c>
      <c r="I188" s="9">
        <v>32350684928</v>
      </c>
      <c r="K188" s="9">
        <v>0</v>
      </c>
      <c r="M188" s="9">
        <v>32350684928</v>
      </c>
    </row>
    <row r="189" spans="1:13" ht="21.75" customHeight="1" x14ac:dyDescent="0.2">
      <c r="A189" s="8" t="s">
        <v>149</v>
      </c>
      <c r="C189" s="9">
        <v>6174902959</v>
      </c>
      <c r="E189" s="9">
        <v>-52061547</v>
      </c>
      <c r="G189" s="9">
        <v>6226964506</v>
      </c>
      <c r="I189" s="9">
        <v>15275757204</v>
      </c>
      <c r="K189" s="9">
        <v>0</v>
      </c>
      <c r="M189" s="9">
        <v>15275757204</v>
      </c>
    </row>
    <row r="190" spans="1:13" ht="21.75" customHeight="1" x14ac:dyDescent="0.2">
      <c r="A190" s="8" t="s">
        <v>149</v>
      </c>
      <c r="C190" s="9">
        <v>10257230150</v>
      </c>
      <c r="E190" s="9">
        <v>-93297022</v>
      </c>
      <c r="G190" s="9">
        <v>10350527172</v>
      </c>
      <c r="I190" s="9">
        <v>24539449310</v>
      </c>
      <c r="K190" s="9">
        <v>0</v>
      </c>
      <c r="M190" s="9">
        <v>24539449310</v>
      </c>
    </row>
    <row r="191" spans="1:13" ht="21.75" customHeight="1" x14ac:dyDescent="0.2">
      <c r="A191" s="8" t="s">
        <v>149</v>
      </c>
      <c r="C191" s="9">
        <v>14905479448</v>
      </c>
      <c r="E191" s="9">
        <v>-149601508</v>
      </c>
      <c r="G191" s="9">
        <v>15055080956</v>
      </c>
      <c r="I191" s="9">
        <v>28056164376</v>
      </c>
      <c r="K191" s="9">
        <v>0</v>
      </c>
      <c r="M191" s="9">
        <v>28056164376</v>
      </c>
    </row>
    <row r="192" spans="1:13" ht="21.75" customHeight="1" x14ac:dyDescent="0.2">
      <c r="A192" s="8" t="s">
        <v>149</v>
      </c>
      <c r="C192" s="9">
        <v>19323066022</v>
      </c>
      <c r="E192" s="9">
        <v>-130541257</v>
      </c>
      <c r="G192" s="9">
        <v>19453607279</v>
      </c>
      <c r="I192" s="9">
        <v>32473750950</v>
      </c>
      <c r="K192" s="9">
        <v>19060251</v>
      </c>
      <c r="M192" s="9">
        <v>32454690699</v>
      </c>
    </row>
    <row r="193" spans="1:13" ht="21.75" customHeight="1" x14ac:dyDescent="0.2">
      <c r="A193" s="8" t="s">
        <v>149</v>
      </c>
      <c r="C193" s="9">
        <v>18380131502</v>
      </c>
      <c r="E193" s="9">
        <v>-149601508</v>
      </c>
      <c r="G193" s="9">
        <v>18529733010</v>
      </c>
      <c r="I193" s="9">
        <v>31530816430</v>
      </c>
      <c r="K193" s="9">
        <v>0</v>
      </c>
      <c r="M193" s="9">
        <v>31530816430</v>
      </c>
    </row>
    <row r="194" spans="1:13" ht="21.75" customHeight="1" x14ac:dyDescent="0.2">
      <c r="A194" s="8" t="s">
        <v>149</v>
      </c>
      <c r="C194" s="9">
        <v>24657534240</v>
      </c>
      <c r="E194" s="9">
        <v>-28050283</v>
      </c>
      <c r="G194" s="9">
        <v>24685584523</v>
      </c>
      <c r="I194" s="9">
        <v>37808219168</v>
      </c>
      <c r="K194" s="9">
        <v>121551225</v>
      </c>
      <c r="M194" s="9">
        <v>37686667943</v>
      </c>
    </row>
    <row r="195" spans="1:13" ht="21.75" customHeight="1" x14ac:dyDescent="0.2">
      <c r="A195" s="8" t="s">
        <v>149</v>
      </c>
      <c r="C195" s="9">
        <v>3662158898</v>
      </c>
      <c r="E195" s="9">
        <v>-34109144</v>
      </c>
      <c r="G195" s="9">
        <v>3696268042</v>
      </c>
      <c r="I195" s="9">
        <v>6660515058</v>
      </c>
      <c r="K195" s="9">
        <v>0</v>
      </c>
      <c r="M195" s="9">
        <v>6660515058</v>
      </c>
    </row>
    <row r="196" spans="1:13" ht="21.75" customHeight="1" x14ac:dyDescent="0.2">
      <c r="A196" s="8" t="s">
        <v>132</v>
      </c>
      <c r="C196" s="9">
        <v>20884931509</v>
      </c>
      <c r="E196" s="9">
        <v>-104082154</v>
      </c>
      <c r="G196" s="9">
        <v>20989013663</v>
      </c>
      <c r="I196" s="9">
        <v>31956164374</v>
      </c>
      <c r="K196" s="9">
        <v>30750181</v>
      </c>
      <c r="M196" s="9">
        <v>31925414193</v>
      </c>
    </row>
    <row r="197" spans="1:13" ht="21.75" customHeight="1" x14ac:dyDescent="0.2">
      <c r="A197" s="8" t="s">
        <v>132</v>
      </c>
      <c r="C197" s="9">
        <v>24657534246</v>
      </c>
      <c r="E197" s="9">
        <v>-20019649</v>
      </c>
      <c r="G197" s="9">
        <v>24677553895</v>
      </c>
      <c r="I197" s="9">
        <v>36986301366</v>
      </c>
      <c r="K197" s="9">
        <v>130127718</v>
      </c>
      <c r="M197" s="9">
        <v>36856173648</v>
      </c>
    </row>
    <row r="198" spans="1:13" ht="21.75" customHeight="1" x14ac:dyDescent="0.2">
      <c r="A198" s="8" t="s">
        <v>132</v>
      </c>
      <c r="C198" s="9">
        <v>24657534246</v>
      </c>
      <c r="E198" s="9">
        <v>-20019649</v>
      </c>
      <c r="G198" s="9">
        <v>24677553895</v>
      </c>
      <c r="I198" s="9">
        <v>36986301366</v>
      </c>
      <c r="K198" s="9">
        <v>130127718</v>
      </c>
      <c r="M198" s="9">
        <v>36856173648</v>
      </c>
    </row>
    <row r="199" spans="1:13" ht="21.75" customHeight="1" x14ac:dyDescent="0.2">
      <c r="A199" s="8" t="s">
        <v>132</v>
      </c>
      <c r="C199" s="9">
        <v>24657534246</v>
      </c>
      <c r="E199" s="9">
        <v>-20019649</v>
      </c>
      <c r="G199" s="9">
        <v>24677553895</v>
      </c>
      <c r="I199" s="9">
        <v>36986301366</v>
      </c>
      <c r="K199" s="9">
        <v>130127718</v>
      </c>
      <c r="M199" s="9">
        <v>36856173648</v>
      </c>
    </row>
    <row r="200" spans="1:13" ht="21.75" customHeight="1" x14ac:dyDescent="0.2">
      <c r="A200" s="8" t="s">
        <v>149</v>
      </c>
      <c r="C200" s="9">
        <v>13522931490</v>
      </c>
      <c r="E200" s="9">
        <v>-23416962</v>
      </c>
      <c r="G200" s="9">
        <v>13546348452</v>
      </c>
      <c r="I200" s="9">
        <v>16678282171</v>
      </c>
      <c r="K200" s="9">
        <v>35125441</v>
      </c>
      <c r="M200" s="9">
        <v>16643156730</v>
      </c>
    </row>
    <row r="201" spans="1:13" ht="21.75" customHeight="1" x14ac:dyDescent="0.2">
      <c r="A201" s="8" t="s">
        <v>149</v>
      </c>
      <c r="C201" s="9">
        <v>148633670140</v>
      </c>
      <c r="E201" s="9">
        <v>-468616001</v>
      </c>
      <c r="G201" s="9">
        <v>149102286141</v>
      </c>
      <c r="I201" s="9">
        <v>178855867396</v>
      </c>
      <c r="K201" s="9">
        <v>116015434</v>
      </c>
      <c r="M201" s="9">
        <v>178739851962</v>
      </c>
    </row>
    <row r="202" spans="1:13" ht="21.75" customHeight="1" x14ac:dyDescent="0.2">
      <c r="A202" s="8" t="s">
        <v>132</v>
      </c>
      <c r="C202" s="9">
        <v>4767123269</v>
      </c>
      <c r="E202" s="9">
        <v>877492</v>
      </c>
      <c r="G202" s="9">
        <v>4766245777</v>
      </c>
      <c r="I202" s="9">
        <v>4767123269</v>
      </c>
      <c r="K202" s="9">
        <v>877492</v>
      </c>
      <c r="M202" s="9">
        <v>4766245777</v>
      </c>
    </row>
    <row r="203" spans="1:13" ht="21.75" customHeight="1" x14ac:dyDescent="0.2">
      <c r="A203" s="8" t="s">
        <v>150</v>
      </c>
      <c r="C203" s="9">
        <v>48101424644</v>
      </c>
      <c r="E203" s="9">
        <v>157623456</v>
      </c>
      <c r="G203" s="9">
        <v>47943801188</v>
      </c>
      <c r="I203" s="9">
        <v>48101424644</v>
      </c>
      <c r="K203" s="9">
        <v>157623456</v>
      </c>
      <c r="M203" s="9">
        <v>47943801188</v>
      </c>
    </row>
    <row r="204" spans="1:13" ht="21.75" customHeight="1" x14ac:dyDescent="0.2">
      <c r="A204" s="8" t="s">
        <v>132</v>
      </c>
      <c r="C204" s="9">
        <v>40532876700</v>
      </c>
      <c r="E204" s="9">
        <v>165891719</v>
      </c>
      <c r="G204" s="9">
        <v>40366984981</v>
      </c>
      <c r="I204" s="9">
        <v>40532876700</v>
      </c>
      <c r="K204" s="9">
        <v>165891719</v>
      </c>
      <c r="M204" s="9">
        <v>40366984981</v>
      </c>
    </row>
    <row r="205" spans="1:13" ht="21.75" customHeight="1" x14ac:dyDescent="0.2">
      <c r="A205" s="8" t="s">
        <v>132</v>
      </c>
      <c r="C205" s="9">
        <v>16619178072</v>
      </c>
      <c r="E205" s="9">
        <v>81555399</v>
      </c>
      <c r="G205" s="9">
        <v>16537622673</v>
      </c>
      <c r="I205" s="9">
        <v>16619178072</v>
      </c>
      <c r="K205" s="9">
        <v>81555399</v>
      </c>
      <c r="M205" s="9">
        <v>16537622673</v>
      </c>
    </row>
    <row r="206" spans="1:13" ht="21.75" customHeight="1" x14ac:dyDescent="0.2">
      <c r="A206" s="8" t="s">
        <v>132</v>
      </c>
      <c r="C206" s="9">
        <v>4121095886</v>
      </c>
      <c r="E206" s="9">
        <v>23574779</v>
      </c>
      <c r="G206" s="9">
        <v>4097521107</v>
      </c>
      <c r="I206" s="9">
        <v>4121095886</v>
      </c>
      <c r="K206" s="9">
        <v>23574779</v>
      </c>
      <c r="M206" s="9">
        <v>4097521107</v>
      </c>
    </row>
    <row r="207" spans="1:13" ht="21.75" customHeight="1" x14ac:dyDescent="0.2">
      <c r="A207" s="8" t="s">
        <v>162</v>
      </c>
      <c r="C207" s="9">
        <v>36164383552</v>
      </c>
      <c r="E207" s="9">
        <v>0</v>
      </c>
      <c r="G207" s="9">
        <v>36164383552</v>
      </c>
      <c r="I207" s="9">
        <v>36164383552</v>
      </c>
      <c r="K207" s="9">
        <v>0</v>
      </c>
      <c r="M207" s="9">
        <v>36164383552</v>
      </c>
    </row>
    <row r="208" spans="1:13" ht="21.75" customHeight="1" x14ac:dyDescent="0.2">
      <c r="A208" s="8" t="s">
        <v>132</v>
      </c>
      <c r="C208" s="9">
        <v>5565698622</v>
      </c>
      <c r="E208" s="9">
        <v>36357313</v>
      </c>
      <c r="G208" s="9">
        <v>5529341309</v>
      </c>
      <c r="I208" s="9">
        <v>5565698622</v>
      </c>
      <c r="K208" s="9">
        <v>36357313</v>
      </c>
      <c r="M208" s="9">
        <v>5529341309</v>
      </c>
    </row>
    <row r="209" spans="1:13" ht="21.75" customHeight="1" x14ac:dyDescent="0.2">
      <c r="A209" s="8" t="s">
        <v>132</v>
      </c>
      <c r="C209" s="9">
        <v>5191890396</v>
      </c>
      <c r="E209" s="9">
        <v>38123753</v>
      </c>
      <c r="G209" s="9">
        <v>5153766643</v>
      </c>
      <c r="I209" s="9">
        <v>5191890396</v>
      </c>
      <c r="K209" s="9">
        <v>38123753</v>
      </c>
      <c r="M209" s="9">
        <v>5153766643</v>
      </c>
    </row>
    <row r="210" spans="1:13" ht="21.75" customHeight="1" x14ac:dyDescent="0.2">
      <c r="A210" s="8" t="s">
        <v>166</v>
      </c>
      <c r="C210" s="9">
        <v>15616438352</v>
      </c>
      <c r="E210" s="9">
        <v>139924644</v>
      </c>
      <c r="G210" s="9">
        <v>15476513708</v>
      </c>
      <c r="I210" s="9">
        <v>15616438352</v>
      </c>
      <c r="K210" s="9">
        <v>139924644</v>
      </c>
      <c r="M210" s="9">
        <v>15476513708</v>
      </c>
    </row>
    <row r="211" spans="1:13" ht="21.75" customHeight="1" x14ac:dyDescent="0.2">
      <c r="A211" s="8" t="s">
        <v>166</v>
      </c>
      <c r="C211" s="9">
        <v>15616438352</v>
      </c>
      <c r="E211" s="9">
        <v>139924644</v>
      </c>
      <c r="G211" s="9">
        <v>15476513708</v>
      </c>
      <c r="I211" s="9">
        <v>15616438352</v>
      </c>
      <c r="K211" s="9">
        <v>139924644</v>
      </c>
      <c r="M211" s="9">
        <v>15476513708</v>
      </c>
    </row>
    <row r="212" spans="1:13" ht="21.75" customHeight="1" x14ac:dyDescent="0.2">
      <c r="A212" s="8" t="s">
        <v>166</v>
      </c>
      <c r="C212" s="9">
        <v>15616438352</v>
      </c>
      <c r="E212" s="9">
        <v>139924644</v>
      </c>
      <c r="G212" s="9">
        <v>15476513708</v>
      </c>
      <c r="I212" s="9">
        <v>15616438352</v>
      </c>
      <c r="K212" s="9">
        <v>139924644</v>
      </c>
      <c r="M212" s="9">
        <v>15476513708</v>
      </c>
    </row>
    <row r="213" spans="1:13" ht="21.75" customHeight="1" x14ac:dyDescent="0.2">
      <c r="A213" s="8" t="s">
        <v>166</v>
      </c>
      <c r="C213" s="9">
        <v>15616438352</v>
      </c>
      <c r="E213" s="9">
        <v>139924644</v>
      </c>
      <c r="G213" s="9">
        <v>15476513708</v>
      </c>
      <c r="I213" s="9">
        <v>15616438352</v>
      </c>
      <c r="K213" s="9">
        <v>139924644</v>
      </c>
      <c r="M213" s="9">
        <v>15476513708</v>
      </c>
    </row>
    <row r="214" spans="1:13" ht="21.75" customHeight="1" x14ac:dyDescent="0.2">
      <c r="A214" s="8" t="s">
        <v>166</v>
      </c>
      <c r="C214" s="9">
        <v>16147397247</v>
      </c>
      <c r="E214" s="9">
        <v>144682082</v>
      </c>
      <c r="G214" s="9">
        <v>16002715165</v>
      </c>
      <c r="I214" s="9">
        <v>16147397247</v>
      </c>
      <c r="K214" s="9">
        <v>144682082</v>
      </c>
      <c r="M214" s="9">
        <v>16002715165</v>
      </c>
    </row>
    <row r="215" spans="1:13" ht="21.75" customHeight="1" x14ac:dyDescent="0.2">
      <c r="A215" s="8" t="s">
        <v>162</v>
      </c>
      <c r="C215" s="9">
        <v>7397260272</v>
      </c>
      <c r="E215" s="9">
        <v>0</v>
      </c>
      <c r="G215" s="9">
        <v>7397260272</v>
      </c>
      <c r="I215" s="9">
        <v>7397260272</v>
      </c>
      <c r="K215" s="9">
        <v>0</v>
      </c>
      <c r="M215" s="9">
        <v>7397260272</v>
      </c>
    </row>
    <row r="216" spans="1:13" ht="21.75" customHeight="1" x14ac:dyDescent="0.2">
      <c r="A216" s="8" t="s">
        <v>162</v>
      </c>
      <c r="C216" s="9">
        <v>131016904104</v>
      </c>
      <c r="E216" s="9">
        <v>0</v>
      </c>
      <c r="G216" s="9">
        <v>131016904104</v>
      </c>
      <c r="I216" s="9">
        <v>131016904104</v>
      </c>
      <c r="K216" s="9">
        <v>0</v>
      </c>
      <c r="M216" s="9">
        <v>131016904104</v>
      </c>
    </row>
    <row r="217" spans="1:13" ht="21.75" customHeight="1" x14ac:dyDescent="0.2">
      <c r="A217" s="8" t="s">
        <v>172</v>
      </c>
      <c r="C217" s="9">
        <v>27945205472</v>
      </c>
      <c r="E217" s="9">
        <v>295435894</v>
      </c>
      <c r="G217" s="9">
        <v>27649769578</v>
      </c>
      <c r="I217" s="9">
        <v>27945205472</v>
      </c>
      <c r="K217" s="9">
        <v>295435894</v>
      </c>
      <c r="M217" s="9">
        <v>27649769578</v>
      </c>
    </row>
    <row r="218" spans="1:13" ht="21.75" customHeight="1" x14ac:dyDescent="0.2">
      <c r="A218" s="8" t="s">
        <v>172</v>
      </c>
      <c r="C218" s="9">
        <v>27945205472</v>
      </c>
      <c r="E218" s="9">
        <v>295435894</v>
      </c>
      <c r="G218" s="9">
        <v>27649769578</v>
      </c>
      <c r="I218" s="9">
        <v>27945205472</v>
      </c>
      <c r="K218" s="9">
        <v>295435894</v>
      </c>
      <c r="M218" s="9">
        <v>27649769578</v>
      </c>
    </row>
    <row r="219" spans="1:13" ht="21.75" customHeight="1" x14ac:dyDescent="0.2">
      <c r="A219" s="8" t="s">
        <v>172</v>
      </c>
      <c r="C219" s="9">
        <v>27945205472</v>
      </c>
      <c r="E219" s="9">
        <v>295435894</v>
      </c>
      <c r="G219" s="9">
        <v>27649769578</v>
      </c>
      <c r="I219" s="9">
        <v>27945205472</v>
      </c>
      <c r="K219" s="9">
        <v>295435894</v>
      </c>
      <c r="M219" s="9">
        <v>27649769578</v>
      </c>
    </row>
    <row r="220" spans="1:13" ht="21.75" customHeight="1" x14ac:dyDescent="0.2">
      <c r="A220" s="8" t="s">
        <v>172</v>
      </c>
      <c r="C220" s="9">
        <v>27945205472</v>
      </c>
      <c r="E220" s="9">
        <v>295435894</v>
      </c>
      <c r="G220" s="9">
        <v>27649769578</v>
      </c>
      <c r="I220" s="9">
        <v>27945205472</v>
      </c>
      <c r="K220" s="9">
        <v>295435894</v>
      </c>
      <c r="M220" s="9">
        <v>27649769578</v>
      </c>
    </row>
    <row r="221" spans="1:13" ht="21.75" customHeight="1" x14ac:dyDescent="0.2">
      <c r="A221" s="8" t="s">
        <v>172</v>
      </c>
      <c r="C221" s="9">
        <v>27945205472</v>
      </c>
      <c r="E221" s="9">
        <v>295435894</v>
      </c>
      <c r="G221" s="9">
        <v>27649769578</v>
      </c>
      <c r="I221" s="9">
        <v>27945205472</v>
      </c>
      <c r="K221" s="9">
        <v>295435894</v>
      </c>
      <c r="M221" s="9">
        <v>27649769578</v>
      </c>
    </row>
    <row r="222" spans="1:13" ht="21.75" customHeight="1" x14ac:dyDescent="0.2">
      <c r="A222" s="8" t="s">
        <v>166</v>
      </c>
      <c r="C222" s="9">
        <v>17526575336</v>
      </c>
      <c r="E222" s="9">
        <v>255517027</v>
      </c>
      <c r="G222" s="9">
        <v>17271058309</v>
      </c>
      <c r="I222" s="9">
        <v>17526575336</v>
      </c>
      <c r="K222" s="9">
        <v>255517027</v>
      </c>
      <c r="M222" s="9">
        <v>17271058309</v>
      </c>
    </row>
    <row r="223" spans="1:13" ht="21.75" customHeight="1" x14ac:dyDescent="0.2">
      <c r="A223" s="8" t="s">
        <v>137</v>
      </c>
      <c r="C223" s="9">
        <v>575342460</v>
      </c>
      <c r="E223" s="9">
        <v>9304730</v>
      </c>
      <c r="G223" s="9">
        <v>566037730</v>
      </c>
      <c r="I223" s="9">
        <v>575342460</v>
      </c>
      <c r="K223" s="9">
        <v>9304730</v>
      </c>
      <c r="M223" s="9">
        <v>566037730</v>
      </c>
    </row>
    <row r="224" spans="1:13" ht="21.75" customHeight="1" x14ac:dyDescent="0.2">
      <c r="A224" s="8" t="s">
        <v>166</v>
      </c>
      <c r="C224" s="9">
        <v>4109589040</v>
      </c>
      <c r="E224" s="9">
        <v>82743403</v>
      </c>
      <c r="G224" s="9">
        <v>4026845637</v>
      </c>
      <c r="I224" s="9">
        <v>4109589040</v>
      </c>
      <c r="K224" s="9">
        <v>82743403</v>
      </c>
      <c r="M224" s="9">
        <v>4026845637</v>
      </c>
    </row>
    <row r="225" spans="1:13" ht="21.75" customHeight="1" x14ac:dyDescent="0.2">
      <c r="A225" s="8" t="s">
        <v>166</v>
      </c>
      <c r="C225" s="9">
        <v>4109589040</v>
      </c>
      <c r="E225" s="9">
        <v>82743403</v>
      </c>
      <c r="G225" s="9">
        <v>4026845637</v>
      </c>
      <c r="I225" s="9">
        <v>4109589040</v>
      </c>
      <c r="K225" s="9">
        <v>82743403</v>
      </c>
      <c r="M225" s="9">
        <v>4026845637</v>
      </c>
    </row>
    <row r="226" spans="1:13" ht="21.75" customHeight="1" x14ac:dyDescent="0.2">
      <c r="A226" s="8" t="s">
        <v>166</v>
      </c>
      <c r="C226" s="9">
        <v>4109589040</v>
      </c>
      <c r="E226" s="9">
        <v>82743403</v>
      </c>
      <c r="G226" s="9">
        <v>4026845637</v>
      </c>
      <c r="I226" s="9">
        <v>4109589040</v>
      </c>
      <c r="K226" s="9">
        <v>82743403</v>
      </c>
      <c r="M226" s="9">
        <v>4026845637</v>
      </c>
    </row>
    <row r="227" spans="1:13" ht="21.75" customHeight="1" x14ac:dyDescent="0.2">
      <c r="A227" s="8" t="s">
        <v>166</v>
      </c>
      <c r="C227" s="9">
        <v>4109589040</v>
      </c>
      <c r="E227" s="9">
        <v>82743403</v>
      </c>
      <c r="G227" s="9">
        <v>4026845637</v>
      </c>
      <c r="I227" s="9">
        <v>4109589040</v>
      </c>
      <c r="K227" s="9">
        <v>82743403</v>
      </c>
      <c r="M227" s="9">
        <v>4026845637</v>
      </c>
    </row>
    <row r="228" spans="1:13" ht="21.75" customHeight="1" x14ac:dyDescent="0.2">
      <c r="A228" s="8" t="s">
        <v>166</v>
      </c>
      <c r="C228" s="9">
        <v>4109589040</v>
      </c>
      <c r="E228" s="9">
        <v>82743403</v>
      </c>
      <c r="G228" s="9">
        <v>4026845637</v>
      </c>
      <c r="I228" s="9">
        <v>4109589040</v>
      </c>
      <c r="K228" s="9">
        <v>82743403</v>
      </c>
      <c r="M228" s="9">
        <v>4026845637</v>
      </c>
    </row>
    <row r="229" spans="1:13" ht="21.75" customHeight="1" x14ac:dyDescent="0.2">
      <c r="A229" s="11" t="s">
        <v>166</v>
      </c>
      <c r="C229" s="13">
        <v>4925765750</v>
      </c>
      <c r="E229" s="13">
        <v>99176492</v>
      </c>
      <c r="G229" s="13">
        <v>4826589258</v>
      </c>
      <c r="I229" s="13">
        <v>4925765750</v>
      </c>
      <c r="K229" s="13">
        <v>99176492</v>
      </c>
      <c r="M229" s="13">
        <v>4826589258</v>
      </c>
    </row>
    <row r="230" spans="1:13" ht="21.75" customHeight="1" x14ac:dyDescent="0.2">
      <c r="A230" s="15" t="s">
        <v>22</v>
      </c>
      <c r="C230" s="16">
        <v>1315578004402</v>
      </c>
      <c r="E230" s="16">
        <v>-90664246</v>
      </c>
      <c r="G230" s="16">
        <v>1315668668648</v>
      </c>
      <c r="I230" s="16">
        <v>11440946867758</v>
      </c>
      <c r="K230" s="16">
        <v>4407613891</v>
      </c>
      <c r="M230" s="16">
        <v>11436539253867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06"/>
  <sheetViews>
    <sheetView rightToLeft="1" view="pageBreakPreview" zoomScale="40" zoomScaleNormal="40" zoomScaleSheetLayoutView="40" workbookViewId="0">
      <selection activeCell="A6" sqref="A6:A7"/>
    </sheetView>
  </sheetViews>
  <sheetFormatPr defaultRowHeight="12.75" x14ac:dyDescent="0.2"/>
  <cols>
    <col min="1" max="1" width="40.28515625" style="30" customWidth="1"/>
    <col min="2" max="2" width="1.28515625" style="30" customWidth="1"/>
    <col min="3" max="3" width="10.42578125" style="30" customWidth="1"/>
    <col min="4" max="4" width="1.28515625" style="30" customWidth="1"/>
    <col min="5" max="5" width="18.85546875" style="30" customWidth="1"/>
    <col min="6" max="6" width="1.28515625" style="30" customWidth="1"/>
    <col min="7" max="7" width="19.42578125" style="30" bestFit="1" customWidth="1"/>
    <col min="8" max="8" width="1.28515625" style="30" customWidth="1"/>
    <col min="9" max="9" width="22.85546875" style="30" customWidth="1"/>
    <col min="10" max="10" width="1.28515625" style="30" customWidth="1"/>
    <col min="11" max="11" width="22" style="30" customWidth="1"/>
    <col min="12" max="12" width="1.28515625" style="30" customWidth="1"/>
    <col min="13" max="13" width="27.42578125" style="30" customWidth="1"/>
    <col min="14" max="14" width="1.28515625" style="30" customWidth="1"/>
    <col min="15" max="15" width="21.5703125" style="30" customWidth="1"/>
    <col min="16" max="16" width="1.28515625" style="30" customWidth="1"/>
    <col min="17" max="17" width="33.7109375" style="30" customWidth="1"/>
    <col min="18" max="18" width="33.7109375" style="59" customWidth="1"/>
    <col min="19" max="19" width="20.5703125" style="30" customWidth="1"/>
    <col min="20" max="21" width="17.28515625" style="30" customWidth="1"/>
    <col min="22" max="22" width="16" style="30" bestFit="1" customWidth="1"/>
    <col min="23" max="24" width="9.140625" style="30"/>
    <col min="25" max="25" width="16.5703125" style="30" bestFit="1" customWidth="1"/>
    <col min="26" max="16384" width="9.140625" style="30"/>
  </cols>
  <sheetData>
    <row r="1" spans="1:44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140"/>
    </row>
    <row r="2" spans="1:44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140"/>
    </row>
    <row r="3" spans="1:44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140"/>
    </row>
    <row r="4" spans="1:44" ht="14.45" customHeight="1" x14ac:dyDescent="0.2"/>
    <row r="5" spans="1:44" ht="37.5" customHeight="1" x14ac:dyDescent="0.2">
      <c r="A5" s="260" t="s">
        <v>306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37"/>
    </row>
    <row r="6" spans="1:44" ht="37.5" customHeight="1" x14ac:dyDescent="0.2">
      <c r="A6" s="265" t="s">
        <v>177</v>
      </c>
      <c r="C6" s="267" t="s">
        <v>193</v>
      </c>
      <c r="D6" s="267"/>
      <c r="E6" s="267"/>
      <c r="F6" s="267"/>
      <c r="G6" s="267"/>
      <c r="H6" s="267"/>
      <c r="I6" s="267"/>
      <c r="J6" s="34"/>
      <c r="K6" s="267" t="s">
        <v>194</v>
      </c>
      <c r="L6" s="267"/>
      <c r="M6" s="267"/>
      <c r="N6" s="267"/>
      <c r="O6" s="267"/>
      <c r="P6" s="267"/>
      <c r="Q6" s="267"/>
      <c r="R6" s="37"/>
    </row>
    <row r="7" spans="1:44" ht="37.5" customHeight="1" x14ac:dyDescent="0.2">
      <c r="A7" s="267"/>
      <c r="C7" s="20" t="s">
        <v>12</v>
      </c>
      <c r="D7" s="35"/>
      <c r="E7" s="20" t="s">
        <v>307</v>
      </c>
      <c r="F7" s="35"/>
      <c r="G7" s="20" t="s">
        <v>308</v>
      </c>
      <c r="H7" s="35"/>
      <c r="I7" s="20" t="s">
        <v>309</v>
      </c>
      <c r="J7" s="34"/>
      <c r="K7" s="20" t="s">
        <v>12</v>
      </c>
      <c r="L7" s="35"/>
      <c r="M7" s="20" t="s">
        <v>307</v>
      </c>
      <c r="N7" s="35"/>
      <c r="O7" s="20" t="s">
        <v>308</v>
      </c>
      <c r="P7" s="35"/>
      <c r="Q7" s="55" t="s">
        <v>309</v>
      </c>
      <c r="R7" s="37"/>
      <c r="T7" s="37"/>
      <c r="U7" s="37"/>
    </row>
    <row r="8" spans="1:44" ht="21.75" customHeight="1" x14ac:dyDescent="0.2">
      <c r="A8" s="167" t="s">
        <v>199</v>
      </c>
      <c r="B8" s="59"/>
      <c r="C8" s="168">
        <v>0</v>
      </c>
      <c r="D8" s="58"/>
      <c r="E8" s="168">
        <v>0</v>
      </c>
      <c r="F8" s="58"/>
      <c r="G8" s="168">
        <v>0</v>
      </c>
      <c r="H8" s="58"/>
      <c r="I8" s="170">
        <f t="shared" ref="I8:I31" si="0">E8-G8</f>
        <v>0</v>
      </c>
      <c r="J8" s="58"/>
      <c r="K8" s="168">
        <v>128068177</v>
      </c>
      <c r="L8" s="58"/>
      <c r="M8" s="168">
        <v>83385544289</v>
      </c>
      <c r="N8" s="58"/>
      <c r="O8" s="168">
        <v>67599575404</v>
      </c>
      <c r="P8" s="58"/>
      <c r="Q8" s="170">
        <f t="shared" ref="Q8:Q31" si="1">M8-O8</f>
        <v>15785968885</v>
      </c>
      <c r="R8" s="170"/>
      <c r="S8" s="170"/>
      <c r="T8" s="170"/>
      <c r="U8" s="170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</row>
    <row r="9" spans="1:44" ht="21.75" customHeight="1" x14ac:dyDescent="0.2">
      <c r="A9" s="163" t="s">
        <v>200</v>
      </c>
      <c r="B9" s="59"/>
      <c r="C9" s="170">
        <v>0</v>
      </c>
      <c r="D9" s="58"/>
      <c r="E9" s="170">
        <v>0</v>
      </c>
      <c r="F9" s="58"/>
      <c r="G9" s="170">
        <v>0</v>
      </c>
      <c r="H9" s="58"/>
      <c r="I9" s="170">
        <f t="shared" si="0"/>
        <v>0</v>
      </c>
      <c r="J9" s="58"/>
      <c r="K9" s="170">
        <v>52256000</v>
      </c>
      <c r="L9" s="58"/>
      <c r="M9" s="170">
        <v>190866908372</v>
      </c>
      <c r="N9" s="58"/>
      <c r="O9" s="170">
        <v>179989691112</v>
      </c>
      <c r="P9" s="58"/>
      <c r="Q9" s="170">
        <f t="shared" si="1"/>
        <v>10877217260</v>
      </c>
      <c r="S9" s="170"/>
      <c r="T9" s="170"/>
      <c r="U9" s="170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</row>
    <row r="10" spans="1:44" ht="21.75" customHeight="1" x14ac:dyDescent="0.2">
      <c r="A10" s="163" t="s">
        <v>201</v>
      </c>
      <c r="B10" s="59"/>
      <c r="C10" s="170">
        <v>0</v>
      </c>
      <c r="D10" s="58"/>
      <c r="E10" s="170">
        <v>0</v>
      </c>
      <c r="F10" s="58"/>
      <c r="G10" s="170">
        <v>0</v>
      </c>
      <c r="H10" s="58"/>
      <c r="I10" s="170">
        <f t="shared" si="0"/>
        <v>0</v>
      </c>
      <c r="J10" s="58"/>
      <c r="K10" s="170">
        <v>16000000</v>
      </c>
      <c r="L10" s="58"/>
      <c r="M10" s="170">
        <v>158654398049</v>
      </c>
      <c r="N10" s="58"/>
      <c r="O10" s="170">
        <v>148073688000</v>
      </c>
      <c r="P10" s="58"/>
      <c r="Q10" s="170">
        <f t="shared" si="1"/>
        <v>10580710049</v>
      </c>
      <c r="S10" s="170"/>
      <c r="T10" s="170"/>
      <c r="U10" s="170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</row>
    <row r="11" spans="1:44" ht="21.75" customHeight="1" x14ac:dyDescent="0.2">
      <c r="A11" s="163" t="s">
        <v>203</v>
      </c>
      <c r="B11" s="59"/>
      <c r="C11" s="170">
        <v>0</v>
      </c>
      <c r="D11" s="58"/>
      <c r="E11" s="170">
        <v>0</v>
      </c>
      <c r="F11" s="58"/>
      <c r="G11" s="170">
        <v>0</v>
      </c>
      <c r="H11" s="58"/>
      <c r="I11" s="170">
        <f t="shared" si="0"/>
        <v>0</v>
      </c>
      <c r="J11" s="58"/>
      <c r="K11" s="170">
        <v>21126761</v>
      </c>
      <c r="L11" s="58"/>
      <c r="M11" s="170">
        <v>47772596084</v>
      </c>
      <c r="N11" s="58"/>
      <c r="O11" s="170">
        <v>45425285797</v>
      </c>
      <c r="P11" s="58"/>
      <c r="Q11" s="170">
        <f t="shared" si="1"/>
        <v>2347310287</v>
      </c>
      <c r="R11" s="170"/>
      <c r="S11" s="170"/>
      <c r="T11" s="59"/>
      <c r="U11" s="170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</row>
    <row r="12" spans="1:44" ht="21" x14ac:dyDescent="0.2">
      <c r="A12" s="163" t="s">
        <v>204</v>
      </c>
      <c r="B12" s="59"/>
      <c r="C12" s="170">
        <v>0</v>
      </c>
      <c r="D12" s="58"/>
      <c r="E12" s="170">
        <v>0</v>
      </c>
      <c r="F12" s="58"/>
      <c r="G12" s="170">
        <v>0</v>
      </c>
      <c r="H12" s="58"/>
      <c r="I12" s="170">
        <f t="shared" si="0"/>
        <v>0</v>
      </c>
      <c r="J12" s="58"/>
      <c r="K12" s="170">
        <v>258366694</v>
      </c>
      <c r="L12" s="58"/>
      <c r="M12" s="170">
        <v>172349568993</v>
      </c>
      <c r="N12" s="58"/>
      <c r="O12" s="170">
        <v>116706241440</v>
      </c>
      <c r="P12" s="58"/>
      <c r="Q12" s="170">
        <f t="shared" si="1"/>
        <v>55643327553</v>
      </c>
      <c r="R12" s="170"/>
      <c r="S12" s="170"/>
      <c r="T12" s="59"/>
      <c r="U12" s="170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</row>
    <row r="13" spans="1:44" ht="21.75" customHeight="1" x14ac:dyDescent="0.2">
      <c r="A13" s="163" t="s">
        <v>205</v>
      </c>
      <c r="B13" s="59"/>
      <c r="C13" s="170">
        <v>0</v>
      </c>
      <c r="D13" s="58"/>
      <c r="E13" s="170">
        <v>0</v>
      </c>
      <c r="F13" s="58"/>
      <c r="G13" s="170">
        <v>0</v>
      </c>
      <c r="H13" s="58"/>
      <c r="I13" s="170">
        <f t="shared" si="0"/>
        <v>0</v>
      </c>
      <c r="J13" s="58"/>
      <c r="K13" s="170">
        <v>20000000</v>
      </c>
      <c r="L13" s="58"/>
      <c r="M13" s="170">
        <v>145804515473</v>
      </c>
      <c r="N13" s="58"/>
      <c r="O13" s="170">
        <v>143580582000</v>
      </c>
      <c r="P13" s="58"/>
      <c r="Q13" s="170">
        <f t="shared" si="1"/>
        <v>2223933473</v>
      </c>
      <c r="R13" s="170"/>
      <c r="S13" s="170"/>
      <c r="T13" s="59"/>
      <c r="U13" s="170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</row>
    <row r="14" spans="1:44" ht="21.75" customHeight="1" x14ac:dyDescent="0.2">
      <c r="A14" s="163" t="s">
        <v>206</v>
      </c>
      <c r="B14" s="59"/>
      <c r="C14" s="170">
        <v>0</v>
      </c>
      <c r="D14" s="58"/>
      <c r="E14" s="170">
        <v>0</v>
      </c>
      <c r="F14" s="58"/>
      <c r="G14" s="170">
        <v>0</v>
      </c>
      <c r="H14" s="58"/>
      <c r="I14" s="170">
        <f t="shared" si="0"/>
        <v>0</v>
      </c>
      <c r="J14" s="58"/>
      <c r="K14" s="170">
        <v>32222222</v>
      </c>
      <c r="L14" s="58"/>
      <c r="M14" s="170">
        <v>100574755397</v>
      </c>
      <c r="N14" s="58"/>
      <c r="O14" s="170">
        <v>126520474127</v>
      </c>
      <c r="P14" s="58"/>
      <c r="Q14" s="170">
        <f t="shared" si="1"/>
        <v>-25945718730</v>
      </c>
      <c r="R14" s="170"/>
      <c r="S14" s="170"/>
      <c r="T14" s="59"/>
      <c r="U14" s="170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</row>
    <row r="15" spans="1:44" ht="21.75" customHeight="1" x14ac:dyDescent="0.2">
      <c r="A15" s="163" t="s">
        <v>207</v>
      </c>
      <c r="B15" s="59"/>
      <c r="C15" s="170">
        <v>0</v>
      </c>
      <c r="D15" s="58"/>
      <c r="E15" s="170">
        <v>0</v>
      </c>
      <c r="F15" s="58"/>
      <c r="G15" s="170">
        <v>0</v>
      </c>
      <c r="H15" s="58"/>
      <c r="I15" s="170">
        <f t="shared" si="0"/>
        <v>0</v>
      </c>
      <c r="J15" s="58"/>
      <c r="K15" s="170">
        <v>8500000</v>
      </c>
      <c r="L15" s="58"/>
      <c r="M15" s="170">
        <v>128831862650</v>
      </c>
      <c r="N15" s="58"/>
      <c r="O15" s="170">
        <v>148456397250</v>
      </c>
      <c r="P15" s="58"/>
      <c r="Q15" s="170">
        <f t="shared" si="1"/>
        <v>-19624534600</v>
      </c>
      <c r="R15" s="170"/>
      <c r="S15" s="170"/>
      <c r="T15" s="59"/>
      <c r="U15" s="170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</row>
    <row r="16" spans="1:44" ht="21.75" customHeight="1" x14ac:dyDescent="0.2">
      <c r="A16" s="163" t="s">
        <v>208</v>
      </c>
      <c r="B16" s="59"/>
      <c r="C16" s="170">
        <v>0</v>
      </c>
      <c r="D16" s="58"/>
      <c r="E16" s="170">
        <v>0</v>
      </c>
      <c r="F16" s="58"/>
      <c r="G16" s="170">
        <v>0</v>
      </c>
      <c r="H16" s="58"/>
      <c r="I16" s="170">
        <f t="shared" si="0"/>
        <v>0</v>
      </c>
      <c r="J16" s="58"/>
      <c r="K16" s="170">
        <v>67180</v>
      </c>
      <c r="L16" s="58"/>
      <c r="M16" s="170">
        <v>19406349106</v>
      </c>
      <c r="N16" s="58"/>
      <c r="O16" s="170">
        <v>18161484394</v>
      </c>
      <c r="P16" s="58"/>
      <c r="Q16" s="170">
        <f t="shared" si="1"/>
        <v>1244864712</v>
      </c>
      <c r="R16" s="170"/>
      <c r="S16" s="170"/>
      <c r="T16" s="59"/>
      <c r="U16" s="170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</row>
    <row r="17" spans="1:44" ht="21" customHeight="1" x14ac:dyDescent="0.2">
      <c r="A17" s="163" t="s">
        <v>18</v>
      </c>
      <c r="B17" s="59"/>
      <c r="C17" s="170">
        <v>0</v>
      </c>
      <c r="D17" s="58"/>
      <c r="E17" s="170">
        <v>0</v>
      </c>
      <c r="F17" s="58"/>
      <c r="G17" s="170">
        <v>0</v>
      </c>
      <c r="H17" s="58"/>
      <c r="I17" s="170">
        <f t="shared" si="0"/>
        <v>0</v>
      </c>
      <c r="J17" s="58"/>
      <c r="K17" s="170">
        <v>76000000</v>
      </c>
      <c r="L17" s="58"/>
      <c r="M17" s="170">
        <v>147059304600</v>
      </c>
      <c r="N17" s="58"/>
      <c r="O17" s="170">
        <v>208875355883</v>
      </c>
      <c r="P17" s="58"/>
      <c r="Q17" s="170">
        <f t="shared" si="1"/>
        <v>-61816051283</v>
      </c>
      <c r="R17" s="170"/>
      <c r="S17" s="59"/>
      <c r="T17" s="59"/>
      <c r="U17" s="170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</row>
    <row r="18" spans="1:44" ht="21.75" customHeight="1" x14ac:dyDescent="0.2">
      <c r="A18" s="163" t="s">
        <v>209</v>
      </c>
      <c r="B18" s="59"/>
      <c r="C18" s="170">
        <v>0</v>
      </c>
      <c r="D18" s="58"/>
      <c r="E18" s="170">
        <v>0</v>
      </c>
      <c r="F18" s="58"/>
      <c r="G18" s="170">
        <v>0</v>
      </c>
      <c r="H18" s="58"/>
      <c r="I18" s="170">
        <f t="shared" si="0"/>
        <v>0</v>
      </c>
      <c r="J18" s="58"/>
      <c r="K18" s="170">
        <v>15000000</v>
      </c>
      <c r="L18" s="58"/>
      <c r="M18" s="170">
        <v>156926519787</v>
      </c>
      <c r="N18" s="58"/>
      <c r="O18" s="170">
        <v>190857600000</v>
      </c>
      <c r="P18" s="58"/>
      <c r="Q18" s="170">
        <f t="shared" si="1"/>
        <v>-33931080213</v>
      </c>
      <c r="R18" s="170"/>
      <c r="S18" s="59"/>
      <c r="T18" s="59"/>
      <c r="U18" s="170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</row>
    <row r="19" spans="1:44" ht="21.75" customHeight="1" x14ac:dyDescent="0.2">
      <c r="A19" s="163" t="s">
        <v>21</v>
      </c>
      <c r="B19" s="59"/>
      <c r="C19" s="170">
        <v>0</v>
      </c>
      <c r="D19" s="58"/>
      <c r="E19" s="170">
        <v>0</v>
      </c>
      <c r="F19" s="58"/>
      <c r="G19" s="170">
        <v>0</v>
      </c>
      <c r="H19" s="58"/>
      <c r="I19" s="170">
        <f t="shared" si="0"/>
        <v>0</v>
      </c>
      <c r="J19" s="58"/>
      <c r="K19" s="170">
        <v>5400000</v>
      </c>
      <c r="L19" s="58"/>
      <c r="M19" s="170">
        <v>42589543217</v>
      </c>
      <c r="N19" s="58"/>
      <c r="O19" s="170">
        <v>53958348820</v>
      </c>
      <c r="P19" s="58"/>
      <c r="Q19" s="170">
        <f t="shared" si="1"/>
        <v>-11368805603</v>
      </c>
      <c r="R19" s="170"/>
      <c r="S19" s="59"/>
      <c r="T19" s="59"/>
      <c r="U19" s="170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</row>
    <row r="20" spans="1:44" ht="21.75" customHeight="1" x14ac:dyDescent="0.2">
      <c r="A20" s="163" t="s">
        <v>210</v>
      </c>
      <c r="B20" s="59"/>
      <c r="C20" s="170">
        <v>0</v>
      </c>
      <c r="D20" s="58"/>
      <c r="E20" s="170">
        <v>0</v>
      </c>
      <c r="F20" s="58"/>
      <c r="G20" s="170">
        <v>0</v>
      </c>
      <c r="H20" s="58"/>
      <c r="I20" s="170">
        <f t="shared" si="0"/>
        <v>0</v>
      </c>
      <c r="J20" s="58"/>
      <c r="K20" s="170">
        <v>83553333</v>
      </c>
      <c r="L20" s="58"/>
      <c r="M20" s="170">
        <v>193822425536</v>
      </c>
      <c r="N20" s="58"/>
      <c r="O20" s="170">
        <v>198919576651</v>
      </c>
      <c r="P20" s="58"/>
      <c r="Q20" s="170">
        <f t="shared" si="1"/>
        <v>-5097151115</v>
      </c>
      <c r="R20" s="170"/>
      <c r="S20" s="59"/>
      <c r="T20" s="59"/>
      <c r="U20" s="170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</row>
    <row r="21" spans="1:44" ht="21.75" customHeight="1" x14ac:dyDescent="0.2">
      <c r="A21" s="163" t="s">
        <v>211</v>
      </c>
      <c r="B21" s="59"/>
      <c r="C21" s="170">
        <v>0</v>
      </c>
      <c r="D21" s="58"/>
      <c r="E21" s="170">
        <v>0</v>
      </c>
      <c r="F21" s="58"/>
      <c r="G21" s="170">
        <v>0</v>
      </c>
      <c r="H21" s="58"/>
      <c r="I21" s="170">
        <f t="shared" si="0"/>
        <v>0</v>
      </c>
      <c r="J21" s="58"/>
      <c r="K21" s="170">
        <v>62400000</v>
      </c>
      <c r="L21" s="58"/>
      <c r="M21" s="170">
        <v>189931941771</v>
      </c>
      <c r="N21" s="58"/>
      <c r="O21" s="170">
        <v>175851421200</v>
      </c>
      <c r="P21" s="58"/>
      <c r="Q21" s="170">
        <f t="shared" si="1"/>
        <v>14080520571</v>
      </c>
      <c r="R21" s="170"/>
      <c r="S21" s="59"/>
      <c r="T21" s="59"/>
      <c r="U21" s="170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</row>
    <row r="22" spans="1:44" ht="21.75" customHeight="1" x14ac:dyDescent="0.2">
      <c r="A22" s="163" t="s">
        <v>212</v>
      </c>
      <c r="B22" s="59"/>
      <c r="C22" s="170">
        <v>0</v>
      </c>
      <c r="D22" s="58"/>
      <c r="E22" s="170">
        <v>0</v>
      </c>
      <c r="F22" s="58"/>
      <c r="G22" s="170">
        <v>0</v>
      </c>
      <c r="H22" s="58"/>
      <c r="I22" s="170">
        <f t="shared" si="0"/>
        <v>0</v>
      </c>
      <c r="J22" s="58"/>
      <c r="K22" s="170">
        <v>5000000</v>
      </c>
      <c r="L22" s="58"/>
      <c r="M22" s="170">
        <v>54772155318</v>
      </c>
      <c r="N22" s="58"/>
      <c r="O22" s="170">
        <v>46123920000</v>
      </c>
      <c r="P22" s="58"/>
      <c r="Q22" s="170">
        <f t="shared" si="1"/>
        <v>8648235318</v>
      </c>
      <c r="R22" s="170"/>
      <c r="S22" s="59"/>
      <c r="T22" s="59"/>
      <c r="U22" s="170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</row>
    <row r="23" spans="1:44" ht="21.75" customHeight="1" x14ac:dyDescent="0.2">
      <c r="A23" s="163" t="s">
        <v>213</v>
      </c>
      <c r="B23" s="59"/>
      <c r="C23" s="170">
        <v>0</v>
      </c>
      <c r="D23" s="58"/>
      <c r="E23" s="170">
        <v>0</v>
      </c>
      <c r="F23" s="58"/>
      <c r="G23" s="170">
        <v>0</v>
      </c>
      <c r="H23" s="58"/>
      <c r="I23" s="170">
        <f t="shared" ref="I23" si="2">E23-G23</f>
        <v>0</v>
      </c>
      <c r="J23" s="58"/>
      <c r="K23" s="170">
        <v>151604</v>
      </c>
      <c r="L23" s="58"/>
      <c r="M23" s="170">
        <v>2619563908450</v>
      </c>
      <c r="N23" s="58"/>
      <c r="O23" s="170">
        <v>2312036855650</v>
      </c>
      <c r="P23" s="58"/>
      <c r="Q23" s="170">
        <f>M23-O23</f>
        <v>307527052800</v>
      </c>
      <c r="R23" s="170"/>
      <c r="S23" s="59"/>
      <c r="T23" s="59"/>
      <c r="U23" s="170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</row>
    <row r="24" spans="1:44" ht="21.75" customHeight="1" x14ac:dyDescent="0.2">
      <c r="A24" s="163" t="s">
        <v>50</v>
      </c>
      <c r="B24" s="59"/>
      <c r="C24" s="170">
        <v>0</v>
      </c>
      <c r="D24" s="58"/>
      <c r="E24" s="170">
        <v>0</v>
      </c>
      <c r="F24" s="58"/>
      <c r="G24" s="170">
        <v>0</v>
      </c>
      <c r="H24" s="58"/>
      <c r="I24" s="170">
        <f t="shared" si="0"/>
        <v>0</v>
      </c>
      <c r="J24" s="58"/>
      <c r="K24" s="170">
        <v>437301</v>
      </c>
      <c r="L24" s="58"/>
      <c r="M24" s="170">
        <v>4212387699</v>
      </c>
      <c r="N24" s="58"/>
      <c r="O24" s="170">
        <v>4367817059</v>
      </c>
      <c r="P24" s="58"/>
      <c r="Q24" s="170">
        <f>M24-O24</f>
        <v>-155429360</v>
      </c>
      <c r="R24" s="170"/>
      <c r="S24" s="170"/>
      <c r="T24" s="59"/>
      <c r="U24" s="170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</row>
    <row r="25" spans="1:44" ht="21.75" customHeight="1" x14ac:dyDescent="0.2">
      <c r="A25" s="163" t="s">
        <v>49</v>
      </c>
      <c r="B25" s="59"/>
      <c r="C25" s="170">
        <v>0</v>
      </c>
      <c r="D25" s="58"/>
      <c r="E25" s="170">
        <v>0</v>
      </c>
      <c r="F25" s="58"/>
      <c r="G25" s="170">
        <v>0</v>
      </c>
      <c r="H25" s="58"/>
      <c r="I25" s="170">
        <f t="shared" si="0"/>
        <v>0</v>
      </c>
      <c r="J25" s="58"/>
      <c r="K25" s="170">
        <v>49373572</v>
      </c>
      <c r="L25" s="58"/>
      <c r="M25" s="170">
        <v>800732197189</v>
      </c>
      <c r="N25" s="58"/>
      <c r="O25" s="170">
        <v>739479658154</v>
      </c>
      <c r="P25" s="58"/>
      <c r="Q25" s="170">
        <f t="shared" si="1"/>
        <v>61252539035</v>
      </c>
      <c r="R25" s="170"/>
      <c r="S25" s="170"/>
      <c r="T25" s="59"/>
      <c r="U25" s="170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</row>
    <row r="26" spans="1:44" ht="21.75" customHeight="1" x14ac:dyDescent="0.2">
      <c r="A26" s="163" t="s">
        <v>52</v>
      </c>
      <c r="B26" s="59"/>
      <c r="C26" s="170">
        <v>0</v>
      </c>
      <c r="D26" s="58"/>
      <c r="E26" s="170">
        <v>0</v>
      </c>
      <c r="F26" s="58"/>
      <c r="G26" s="170">
        <v>0</v>
      </c>
      <c r="H26" s="58"/>
      <c r="I26" s="170">
        <f t="shared" si="0"/>
        <v>0</v>
      </c>
      <c r="J26" s="58"/>
      <c r="K26" s="170">
        <v>893216</v>
      </c>
      <c r="L26" s="58"/>
      <c r="M26" s="170">
        <v>49999385900</v>
      </c>
      <c r="N26" s="58"/>
      <c r="O26" s="170">
        <v>45128400741</v>
      </c>
      <c r="P26" s="58"/>
      <c r="Q26" s="170">
        <f t="shared" si="1"/>
        <v>4870985159</v>
      </c>
      <c r="R26" s="170"/>
      <c r="S26" s="170"/>
      <c r="T26" s="59"/>
      <c r="U26" s="170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</row>
    <row r="27" spans="1:44" ht="21.75" customHeight="1" x14ac:dyDescent="0.2">
      <c r="A27" s="163" t="s">
        <v>53</v>
      </c>
      <c r="B27" s="59"/>
      <c r="C27" s="170">
        <v>0</v>
      </c>
      <c r="D27" s="58"/>
      <c r="E27" s="170">
        <v>0</v>
      </c>
      <c r="F27" s="58"/>
      <c r="G27" s="170">
        <v>0</v>
      </c>
      <c r="H27" s="58"/>
      <c r="I27" s="170">
        <f t="shared" si="0"/>
        <v>0</v>
      </c>
      <c r="J27" s="58"/>
      <c r="K27" s="170">
        <v>15839233</v>
      </c>
      <c r="L27" s="58"/>
      <c r="M27" s="170">
        <v>309621180803</v>
      </c>
      <c r="N27" s="58"/>
      <c r="O27" s="170">
        <v>158582400796</v>
      </c>
      <c r="P27" s="58"/>
      <c r="Q27" s="170">
        <f t="shared" si="1"/>
        <v>151038780007</v>
      </c>
      <c r="R27" s="170"/>
      <c r="S27" s="170"/>
      <c r="T27" s="59"/>
      <c r="U27" s="170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</row>
    <row r="28" spans="1:44" ht="21.75" customHeight="1" x14ac:dyDescent="0.2">
      <c r="A28" s="163" t="s">
        <v>54</v>
      </c>
      <c r="B28" s="59"/>
      <c r="C28" s="170">
        <v>0</v>
      </c>
      <c r="D28" s="58"/>
      <c r="E28" s="170">
        <v>0</v>
      </c>
      <c r="F28" s="58"/>
      <c r="G28" s="170">
        <v>0</v>
      </c>
      <c r="H28" s="58"/>
      <c r="I28" s="170">
        <f t="shared" si="0"/>
        <v>0</v>
      </c>
      <c r="J28" s="58"/>
      <c r="K28" s="170">
        <v>1666639</v>
      </c>
      <c r="L28" s="58"/>
      <c r="M28" s="170">
        <v>45999833454</v>
      </c>
      <c r="N28" s="58"/>
      <c r="O28" s="170">
        <v>39628503409</v>
      </c>
      <c r="P28" s="58"/>
      <c r="Q28" s="170">
        <f t="shared" si="1"/>
        <v>6371330045</v>
      </c>
      <c r="R28" s="170"/>
      <c r="S28" s="170"/>
      <c r="T28" s="59"/>
      <c r="U28" s="170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</row>
    <row r="29" spans="1:44" ht="21.75" customHeight="1" x14ac:dyDescent="0.2">
      <c r="A29" s="163" t="s">
        <v>55</v>
      </c>
      <c r="B29" s="59"/>
      <c r="C29" s="170">
        <v>0</v>
      </c>
      <c r="D29" s="58"/>
      <c r="E29" s="170">
        <v>0</v>
      </c>
      <c r="F29" s="58"/>
      <c r="G29" s="170">
        <v>0</v>
      </c>
      <c r="H29" s="58"/>
      <c r="I29" s="170">
        <f t="shared" si="0"/>
        <v>0</v>
      </c>
      <c r="J29" s="58"/>
      <c r="K29" s="170">
        <v>164986322</v>
      </c>
      <c r="L29" s="58"/>
      <c r="M29" s="170">
        <v>3494870888370</v>
      </c>
      <c r="N29" s="58"/>
      <c r="O29" s="170">
        <v>2863995380345</v>
      </c>
      <c r="P29" s="58"/>
      <c r="Q29" s="170">
        <f t="shared" si="1"/>
        <v>630875508025</v>
      </c>
      <c r="R29" s="170"/>
      <c r="S29" s="170"/>
      <c r="T29" s="59"/>
      <c r="U29" s="170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</row>
    <row r="30" spans="1:44" ht="21.75" customHeight="1" x14ac:dyDescent="0.2">
      <c r="A30" s="163" t="s">
        <v>51</v>
      </c>
      <c r="B30" s="59"/>
      <c r="C30" s="170">
        <v>0</v>
      </c>
      <c r="D30" s="58"/>
      <c r="E30" s="170">
        <v>0</v>
      </c>
      <c r="F30" s="58"/>
      <c r="G30" s="170">
        <v>0</v>
      </c>
      <c r="H30" s="58"/>
      <c r="I30" s="170">
        <f t="shared" si="0"/>
        <v>0</v>
      </c>
      <c r="J30" s="58"/>
      <c r="K30" s="170">
        <v>9854271</v>
      </c>
      <c r="L30" s="58"/>
      <c r="M30" s="170">
        <v>109929453662</v>
      </c>
      <c r="N30" s="58"/>
      <c r="O30" s="170">
        <v>94667337144</v>
      </c>
      <c r="P30" s="58"/>
      <c r="Q30" s="170">
        <f t="shared" si="1"/>
        <v>15262116518</v>
      </c>
      <c r="R30" s="170"/>
      <c r="S30" s="170"/>
      <c r="T30" s="59"/>
      <c r="U30" s="170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</row>
    <row r="31" spans="1:44" ht="21.75" customHeight="1" x14ac:dyDescent="0.2">
      <c r="A31" s="163" t="s">
        <v>217</v>
      </c>
      <c r="B31" s="59"/>
      <c r="C31" s="170">
        <v>0</v>
      </c>
      <c r="D31" s="58"/>
      <c r="E31" s="170">
        <v>0</v>
      </c>
      <c r="F31" s="58"/>
      <c r="G31" s="170">
        <v>0</v>
      </c>
      <c r="H31" s="58"/>
      <c r="I31" s="170">
        <f t="shared" si="0"/>
        <v>0</v>
      </c>
      <c r="J31" s="58"/>
      <c r="K31" s="170">
        <v>38305370</v>
      </c>
      <c r="L31" s="58"/>
      <c r="M31" s="170">
        <v>634757903216</v>
      </c>
      <c r="N31" s="58"/>
      <c r="O31" s="170">
        <v>624840642923</v>
      </c>
      <c r="P31" s="58"/>
      <c r="Q31" s="170">
        <f t="shared" si="1"/>
        <v>9917260293</v>
      </c>
      <c r="R31" s="170"/>
      <c r="S31" s="170"/>
      <c r="T31" s="59"/>
      <c r="U31" s="170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</row>
    <row r="32" spans="1:44" ht="21.75" customHeight="1" x14ac:dyDescent="0.2">
      <c r="A32" s="163" t="s">
        <v>218</v>
      </c>
      <c r="B32" s="59"/>
      <c r="C32" s="170">
        <v>0</v>
      </c>
      <c r="D32" s="58"/>
      <c r="E32" s="170">
        <v>0</v>
      </c>
      <c r="F32" s="58"/>
      <c r="G32" s="170">
        <v>0</v>
      </c>
      <c r="H32" s="58"/>
      <c r="I32" s="170">
        <f t="shared" ref="I32:I52" si="3">E32-G32</f>
        <v>0</v>
      </c>
      <c r="J32" s="58"/>
      <c r="K32" s="170">
        <v>138434563</v>
      </c>
      <c r="L32" s="58"/>
      <c r="M32" s="170">
        <v>1820844878150</v>
      </c>
      <c r="N32" s="58"/>
      <c r="O32" s="170">
        <v>1730440343573</v>
      </c>
      <c r="P32" s="58"/>
      <c r="Q32" s="170">
        <f t="shared" ref="Q32:Q52" si="4">M32-O32</f>
        <v>90404534577</v>
      </c>
      <c r="R32" s="170"/>
      <c r="S32" s="170"/>
      <c r="T32" s="59"/>
      <c r="U32" s="170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</row>
    <row r="33" spans="1:44" ht="21.75" customHeight="1" x14ac:dyDescent="0.2">
      <c r="A33" s="163" t="s">
        <v>219</v>
      </c>
      <c r="B33" s="59"/>
      <c r="C33" s="170">
        <v>0</v>
      </c>
      <c r="D33" s="58"/>
      <c r="E33" s="170">
        <v>0</v>
      </c>
      <c r="F33" s="58"/>
      <c r="G33" s="170">
        <v>0</v>
      </c>
      <c r="H33" s="58"/>
      <c r="I33" s="170">
        <f t="shared" si="3"/>
        <v>0</v>
      </c>
      <c r="J33" s="58"/>
      <c r="K33" s="170">
        <v>5945462</v>
      </c>
      <c r="L33" s="58"/>
      <c r="M33" s="170">
        <v>106861428219</v>
      </c>
      <c r="N33" s="58"/>
      <c r="O33" s="170">
        <v>96380260627</v>
      </c>
      <c r="P33" s="58"/>
      <c r="Q33" s="170">
        <f t="shared" si="4"/>
        <v>10481167592</v>
      </c>
      <c r="R33" s="170"/>
      <c r="S33" s="170"/>
      <c r="T33" s="59"/>
      <c r="U33" s="170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</row>
    <row r="34" spans="1:44" ht="21.75" customHeight="1" x14ac:dyDescent="0.2">
      <c r="A34" s="163" t="s">
        <v>220</v>
      </c>
      <c r="B34" s="59"/>
      <c r="C34" s="170">
        <v>0</v>
      </c>
      <c r="D34" s="58"/>
      <c r="E34" s="170">
        <v>0</v>
      </c>
      <c r="F34" s="58"/>
      <c r="G34" s="170">
        <v>0</v>
      </c>
      <c r="H34" s="58"/>
      <c r="I34" s="170">
        <f t="shared" si="3"/>
        <v>0</v>
      </c>
      <c r="J34" s="58"/>
      <c r="K34" s="170">
        <v>10000000</v>
      </c>
      <c r="L34" s="58"/>
      <c r="M34" s="170">
        <v>125598085702</v>
      </c>
      <c r="N34" s="58"/>
      <c r="O34" s="170">
        <v>100120000000</v>
      </c>
      <c r="P34" s="58"/>
      <c r="Q34" s="170">
        <f t="shared" si="4"/>
        <v>25478085702</v>
      </c>
      <c r="R34" s="170"/>
      <c r="S34" s="170"/>
      <c r="T34" s="59"/>
      <c r="U34" s="170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</row>
    <row r="35" spans="1:44" ht="21.75" customHeight="1" x14ac:dyDescent="0.2">
      <c r="A35" s="163" t="s">
        <v>221</v>
      </c>
      <c r="B35" s="59"/>
      <c r="C35" s="170">
        <v>0</v>
      </c>
      <c r="D35" s="58"/>
      <c r="E35" s="170">
        <v>0</v>
      </c>
      <c r="F35" s="58"/>
      <c r="G35" s="170">
        <v>0</v>
      </c>
      <c r="H35" s="58"/>
      <c r="I35" s="170">
        <f t="shared" si="3"/>
        <v>0</v>
      </c>
      <c r="J35" s="58"/>
      <c r="K35" s="170">
        <v>18535242</v>
      </c>
      <c r="L35" s="58"/>
      <c r="M35" s="170">
        <v>275847148957</v>
      </c>
      <c r="N35" s="58"/>
      <c r="O35" s="170">
        <v>236413964979</v>
      </c>
      <c r="P35" s="58"/>
      <c r="Q35" s="170">
        <f t="shared" si="4"/>
        <v>39433183978</v>
      </c>
      <c r="R35" s="170"/>
      <c r="S35" s="170"/>
      <c r="T35" s="59"/>
      <c r="U35" s="170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</row>
    <row r="36" spans="1:44" ht="21.75" customHeight="1" x14ac:dyDescent="0.2">
      <c r="A36" s="163" t="s">
        <v>222</v>
      </c>
      <c r="B36" s="59"/>
      <c r="C36" s="170">
        <v>0</v>
      </c>
      <c r="D36" s="58"/>
      <c r="E36" s="170">
        <v>0</v>
      </c>
      <c r="F36" s="58"/>
      <c r="G36" s="170">
        <v>0</v>
      </c>
      <c r="H36" s="58"/>
      <c r="I36" s="170">
        <f t="shared" si="3"/>
        <v>0</v>
      </c>
      <c r="J36" s="58"/>
      <c r="K36" s="170">
        <v>2000000</v>
      </c>
      <c r="L36" s="58"/>
      <c r="M36" s="170">
        <v>20395751250</v>
      </c>
      <c r="N36" s="58"/>
      <c r="O36" s="170">
        <v>20023200000</v>
      </c>
      <c r="P36" s="58"/>
      <c r="Q36" s="170">
        <f t="shared" si="4"/>
        <v>372551250</v>
      </c>
      <c r="R36" s="170"/>
      <c r="S36" s="170"/>
      <c r="T36" s="59"/>
      <c r="U36" s="170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</row>
    <row r="37" spans="1:44" ht="21.75" customHeight="1" x14ac:dyDescent="0.2">
      <c r="A37" s="163" t="s">
        <v>223</v>
      </c>
      <c r="B37" s="59"/>
      <c r="C37" s="170">
        <v>0</v>
      </c>
      <c r="D37" s="58"/>
      <c r="E37" s="170">
        <v>0</v>
      </c>
      <c r="F37" s="58"/>
      <c r="G37" s="170">
        <v>0</v>
      </c>
      <c r="H37" s="58"/>
      <c r="I37" s="170">
        <f t="shared" si="3"/>
        <v>0</v>
      </c>
      <c r="J37" s="58"/>
      <c r="K37" s="170">
        <v>9545620</v>
      </c>
      <c r="L37" s="58"/>
      <c r="M37" s="170">
        <v>181888010372</v>
      </c>
      <c r="N37" s="58"/>
      <c r="O37" s="170">
        <v>159031866731</v>
      </c>
      <c r="P37" s="58"/>
      <c r="Q37" s="170">
        <f t="shared" si="4"/>
        <v>22856143641</v>
      </c>
      <c r="R37" s="170"/>
      <c r="S37" s="170"/>
      <c r="T37" s="59"/>
      <c r="U37" s="170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</row>
    <row r="38" spans="1:44" ht="21.75" customHeight="1" x14ac:dyDescent="0.2">
      <c r="A38" s="163" t="s">
        <v>224</v>
      </c>
      <c r="B38" s="59"/>
      <c r="C38" s="170">
        <v>0</v>
      </c>
      <c r="D38" s="58"/>
      <c r="E38" s="170">
        <v>0</v>
      </c>
      <c r="F38" s="58"/>
      <c r="G38" s="170">
        <v>0</v>
      </c>
      <c r="H38" s="58"/>
      <c r="I38" s="170">
        <f t="shared" si="3"/>
        <v>0</v>
      </c>
      <c r="J38" s="58"/>
      <c r="K38" s="170">
        <v>10000000</v>
      </c>
      <c r="L38" s="58"/>
      <c r="M38" s="170">
        <v>125849788745</v>
      </c>
      <c r="N38" s="58"/>
      <c r="O38" s="170">
        <v>100120000000</v>
      </c>
      <c r="P38" s="58"/>
      <c r="Q38" s="170">
        <f t="shared" si="4"/>
        <v>25729788745</v>
      </c>
      <c r="R38" s="170"/>
      <c r="S38" s="170"/>
      <c r="T38" s="59"/>
      <c r="U38" s="170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</row>
    <row r="39" spans="1:44" ht="21.75" customHeight="1" x14ac:dyDescent="0.2">
      <c r="A39" s="163" t="s">
        <v>225</v>
      </c>
      <c r="B39" s="59"/>
      <c r="C39" s="170">
        <v>0</v>
      </c>
      <c r="D39" s="58"/>
      <c r="E39" s="170">
        <v>0</v>
      </c>
      <c r="F39" s="58"/>
      <c r="G39" s="170">
        <v>0</v>
      </c>
      <c r="H39" s="58"/>
      <c r="I39" s="170">
        <f t="shared" si="3"/>
        <v>0</v>
      </c>
      <c r="J39" s="58"/>
      <c r="K39" s="170">
        <v>66757635</v>
      </c>
      <c r="L39" s="58"/>
      <c r="M39" s="170">
        <v>1087788291695</v>
      </c>
      <c r="N39" s="58"/>
      <c r="O39" s="170">
        <v>1071411308676</v>
      </c>
      <c r="P39" s="58"/>
      <c r="Q39" s="170">
        <f t="shared" si="4"/>
        <v>16376983019</v>
      </c>
      <c r="R39" s="170"/>
      <c r="S39" s="170"/>
      <c r="T39" s="59"/>
      <c r="U39" s="170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</row>
    <row r="40" spans="1:44" ht="21.75" customHeight="1" x14ac:dyDescent="0.2">
      <c r="A40" s="163" t="s">
        <v>226</v>
      </c>
      <c r="B40" s="59"/>
      <c r="C40" s="170">
        <v>0</v>
      </c>
      <c r="D40" s="58"/>
      <c r="E40" s="170">
        <v>0</v>
      </c>
      <c r="F40" s="58"/>
      <c r="G40" s="170">
        <v>0</v>
      </c>
      <c r="H40" s="58"/>
      <c r="I40" s="170">
        <f t="shared" si="3"/>
        <v>0</v>
      </c>
      <c r="J40" s="58"/>
      <c r="K40" s="170">
        <v>20000000</v>
      </c>
      <c r="L40" s="58"/>
      <c r="M40" s="170">
        <v>272628977305</v>
      </c>
      <c r="N40" s="58"/>
      <c r="O40" s="170">
        <v>200240000000</v>
      </c>
      <c r="P40" s="58"/>
      <c r="Q40" s="170">
        <f t="shared" si="4"/>
        <v>72388977305</v>
      </c>
      <c r="R40" s="170"/>
      <c r="S40" s="170"/>
      <c r="T40" s="59"/>
      <c r="U40" s="170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</row>
    <row r="41" spans="1:44" ht="21.75" customHeight="1" x14ac:dyDescent="0.2">
      <c r="A41" s="163" t="s">
        <v>227</v>
      </c>
      <c r="B41" s="59"/>
      <c r="C41" s="170">
        <v>0</v>
      </c>
      <c r="D41" s="58"/>
      <c r="E41" s="170">
        <v>0</v>
      </c>
      <c r="F41" s="58"/>
      <c r="G41" s="170">
        <v>0</v>
      </c>
      <c r="H41" s="58"/>
      <c r="I41" s="170">
        <f t="shared" si="3"/>
        <v>0</v>
      </c>
      <c r="J41" s="58"/>
      <c r="K41" s="170">
        <v>12400000</v>
      </c>
      <c r="L41" s="58"/>
      <c r="M41" s="170">
        <v>276287866626</v>
      </c>
      <c r="N41" s="58"/>
      <c r="O41" s="170">
        <v>130356239995</v>
      </c>
      <c r="P41" s="58"/>
      <c r="Q41" s="170">
        <f t="shared" si="4"/>
        <v>145931626631</v>
      </c>
      <c r="R41" s="170"/>
      <c r="S41" s="170"/>
      <c r="T41" s="59"/>
      <c r="U41" s="170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</row>
    <row r="42" spans="1:44" ht="21.75" customHeight="1" x14ac:dyDescent="0.2">
      <c r="A42" s="163" t="s">
        <v>228</v>
      </c>
      <c r="B42" s="59"/>
      <c r="C42" s="170">
        <v>0</v>
      </c>
      <c r="D42" s="58"/>
      <c r="E42" s="170">
        <v>0</v>
      </c>
      <c r="F42" s="58"/>
      <c r="G42" s="170">
        <v>0</v>
      </c>
      <c r="H42" s="58"/>
      <c r="I42" s="170">
        <f t="shared" si="3"/>
        <v>0</v>
      </c>
      <c r="J42" s="58"/>
      <c r="K42" s="170">
        <v>27990000</v>
      </c>
      <c r="L42" s="58"/>
      <c r="M42" s="170">
        <v>914326792612</v>
      </c>
      <c r="N42" s="58"/>
      <c r="O42" s="170">
        <v>745999681305</v>
      </c>
      <c r="P42" s="58"/>
      <c r="Q42" s="170">
        <f t="shared" si="4"/>
        <v>168327111307</v>
      </c>
      <c r="R42" s="170"/>
      <c r="S42" s="170"/>
      <c r="T42" s="59"/>
      <c r="U42" s="170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</row>
    <row r="43" spans="1:44" ht="21.75" customHeight="1" x14ac:dyDescent="0.2">
      <c r="A43" s="163" t="s">
        <v>229</v>
      </c>
      <c r="B43" s="59"/>
      <c r="C43" s="170">
        <v>0</v>
      </c>
      <c r="D43" s="58"/>
      <c r="E43" s="170">
        <v>0</v>
      </c>
      <c r="F43" s="58"/>
      <c r="G43" s="170">
        <v>0</v>
      </c>
      <c r="H43" s="58"/>
      <c r="I43" s="170">
        <f t="shared" si="3"/>
        <v>0</v>
      </c>
      <c r="J43" s="58"/>
      <c r="K43" s="170">
        <v>5289682</v>
      </c>
      <c r="L43" s="58"/>
      <c r="M43" s="170">
        <v>566809508046</v>
      </c>
      <c r="N43" s="58"/>
      <c r="O43" s="170">
        <v>280066267824</v>
      </c>
      <c r="P43" s="58"/>
      <c r="Q43" s="170">
        <f t="shared" si="4"/>
        <v>286743240222</v>
      </c>
      <c r="R43" s="170"/>
      <c r="S43" s="170"/>
      <c r="T43" s="59"/>
      <c r="U43" s="170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</row>
    <row r="44" spans="1:44" ht="21.75" customHeight="1" x14ac:dyDescent="0.2">
      <c r="A44" s="163" t="s">
        <v>230</v>
      </c>
      <c r="B44" s="59"/>
      <c r="C44" s="170">
        <v>0</v>
      </c>
      <c r="D44" s="58"/>
      <c r="E44" s="170">
        <v>0</v>
      </c>
      <c r="F44" s="58"/>
      <c r="G44" s="170">
        <v>0</v>
      </c>
      <c r="H44" s="58"/>
      <c r="I44" s="170">
        <f t="shared" si="3"/>
        <v>0</v>
      </c>
      <c r="J44" s="58"/>
      <c r="K44" s="170">
        <v>11141705</v>
      </c>
      <c r="L44" s="58"/>
      <c r="M44" s="170">
        <v>211859860400</v>
      </c>
      <c r="N44" s="58"/>
      <c r="O44" s="170">
        <v>183128232335</v>
      </c>
      <c r="P44" s="58"/>
      <c r="Q44" s="170">
        <f t="shared" si="4"/>
        <v>28731628065</v>
      </c>
      <c r="R44" s="170"/>
      <c r="S44" s="170"/>
      <c r="T44" s="59"/>
      <c r="U44" s="170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</row>
    <row r="45" spans="1:44" ht="21.75" customHeight="1" x14ac:dyDescent="0.2">
      <c r="A45" s="163" t="s">
        <v>79</v>
      </c>
      <c r="B45" s="59"/>
      <c r="C45" s="170">
        <v>150000</v>
      </c>
      <c r="D45" s="58"/>
      <c r="E45" s="170">
        <v>150000000000</v>
      </c>
      <c r="F45" s="58"/>
      <c r="G45" s="170">
        <v>140720989696</v>
      </c>
      <c r="H45" s="58"/>
      <c r="I45" s="170">
        <f t="shared" si="3"/>
        <v>9279010304</v>
      </c>
      <c r="J45" s="58"/>
      <c r="K45" s="170">
        <v>150000</v>
      </c>
      <c r="L45" s="58"/>
      <c r="M45" s="170">
        <v>150000000000</v>
      </c>
      <c r="N45" s="58"/>
      <c r="O45" s="170">
        <v>140720989696</v>
      </c>
      <c r="P45" s="58"/>
      <c r="Q45" s="170">
        <f t="shared" si="4"/>
        <v>9279010304</v>
      </c>
      <c r="R45" s="170"/>
      <c r="S45" s="170"/>
      <c r="T45" s="59"/>
      <c r="U45" s="170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</row>
    <row r="46" spans="1:44" ht="21.75" customHeight="1" x14ac:dyDescent="0.2">
      <c r="A46" s="163" t="s">
        <v>235</v>
      </c>
      <c r="B46" s="59"/>
      <c r="C46" s="170">
        <v>0</v>
      </c>
      <c r="D46" s="58"/>
      <c r="E46" s="170">
        <v>0</v>
      </c>
      <c r="F46" s="58"/>
      <c r="G46" s="170">
        <v>0</v>
      </c>
      <c r="H46" s="58"/>
      <c r="I46" s="170">
        <f t="shared" si="3"/>
        <v>0</v>
      </c>
      <c r="J46" s="58"/>
      <c r="K46" s="170">
        <v>550000</v>
      </c>
      <c r="L46" s="58"/>
      <c r="M46" s="170">
        <v>550000000000</v>
      </c>
      <c r="N46" s="58"/>
      <c r="O46" s="170">
        <v>511759226825</v>
      </c>
      <c r="P46" s="58"/>
      <c r="Q46" s="170">
        <f t="shared" si="4"/>
        <v>38240773175</v>
      </c>
      <c r="R46" s="170"/>
      <c r="S46" s="170"/>
      <c r="T46" s="59"/>
      <c r="U46" s="170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</row>
    <row r="47" spans="1:44" ht="21.75" customHeight="1" x14ac:dyDescent="0.2">
      <c r="A47" s="163" t="s">
        <v>236</v>
      </c>
      <c r="B47" s="59"/>
      <c r="C47" s="170">
        <v>0</v>
      </c>
      <c r="D47" s="58"/>
      <c r="E47" s="170">
        <v>0</v>
      </c>
      <c r="F47" s="58"/>
      <c r="G47" s="170">
        <v>0</v>
      </c>
      <c r="H47" s="58"/>
      <c r="I47" s="170">
        <f t="shared" si="3"/>
        <v>0</v>
      </c>
      <c r="J47" s="58"/>
      <c r="K47" s="170">
        <v>3200000</v>
      </c>
      <c r="L47" s="58"/>
      <c r="M47" s="170">
        <v>2730501600338</v>
      </c>
      <c r="N47" s="58"/>
      <c r="O47" s="170">
        <v>2973348982800</v>
      </c>
      <c r="P47" s="58"/>
      <c r="Q47" s="170">
        <f t="shared" si="4"/>
        <v>-242847382462</v>
      </c>
      <c r="R47" s="170"/>
      <c r="S47" s="170"/>
      <c r="T47" s="59"/>
      <c r="U47" s="170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</row>
    <row r="48" spans="1:44" ht="21.75" customHeight="1" x14ac:dyDescent="0.2">
      <c r="A48" s="163" t="s">
        <v>237</v>
      </c>
      <c r="B48" s="59"/>
      <c r="C48" s="170">
        <v>0</v>
      </c>
      <c r="D48" s="58"/>
      <c r="E48" s="170">
        <v>0</v>
      </c>
      <c r="F48" s="58"/>
      <c r="G48" s="170">
        <v>0</v>
      </c>
      <c r="H48" s="58"/>
      <c r="I48" s="170">
        <f t="shared" si="3"/>
        <v>0</v>
      </c>
      <c r="J48" s="58"/>
      <c r="K48" s="170">
        <v>5000000</v>
      </c>
      <c r="L48" s="58"/>
      <c r="M48" s="170">
        <v>5000000000000</v>
      </c>
      <c r="N48" s="58"/>
      <c r="O48" s="170">
        <v>4693649121875</v>
      </c>
      <c r="P48" s="58"/>
      <c r="Q48" s="170">
        <f t="shared" si="4"/>
        <v>306350878125</v>
      </c>
      <c r="R48" s="170"/>
      <c r="S48" s="170"/>
      <c r="T48" s="59"/>
      <c r="U48" s="170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</row>
    <row r="49" spans="1:44" ht="21.75" customHeight="1" x14ac:dyDescent="0.2">
      <c r="A49" s="163" t="s">
        <v>238</v>
      </c>
      <c r="B49" s="59"/>
      <c r="C49" s="170">
        <v>0</v>
      </c>
      <c r="D49" s="58"/>
      <c r="E49" s="170">
        <v>0</v>
      </c>
      <c r="F49" s="58"/>
      <c r="G49" s="170">
        <v>0</v>
      </c>
      <c r="H49" s="58"/>
      <c r="I49" s="170">
        <f t="shared" si="3"/>
        <v>0</v>
      </c>
      <c r="J49" s="58"/>
      <c r="K49" s="170">
        <v>3091657</v>
      </c>
      <c r="L49" s="58"/>
      <c r="M49" s="170">
        <v>2649786365553</v>
      </c>
      <c r="N49" s="58"/>
      <c r="O49" s="170">
        <v>2905630838938</v>
      </c>
      <c r="P49" s="58"/>
      <c r="Q49" s="170">
        <f t="shared" si="4"/>
        <v>-255844473385</v>
      </c>
      <c r="R49" s="170"/>
      <c r="S49" s="170"/>
      <c r="T49" s="59"/>
      <c r="U49" s="170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</row>
    <row r="50" spans="1:44" ht="21.75" customHeight="1" x14ac:dyDescent="0.2">
      <c r="A50" s="163" t="s">
        <v>62</v>
      </c>
      <c r="B50" s="59"/>
      <c r="C50" s="170">
        <v>0</v>
      </c>
      <c r="D50" s="58"/>
      <c r="E50" s="170">
        <v>0</v>
      </c>
      <c r="F50" s="58"/>
      <c r="G50" s="170">
        <v>0</v>
      </c>
      <c r="H50" s="58"/>
      <c r="I50" s="170">
        <f t="shared" si="3"/>
        <v>0</v>
      </c>
      <c r="J50" s="58"/>
      <c r="K50" s="170">
        <v>331286</v>
      </c>
      <c r="L50" s="58"/>
      <c r="M50" s="170">
        <v>2271951105270</v>
      </c>
      <c r="N50" s="58"/>
      <c r="O50" s="170">
        <v>2255130691430</v>
      </c>
      <c r="P50" s="58"/>
      <c r="Q50" s="170">
        <f t="shared" si="4"/>
        <v>16820413840</v>
      </c>
      <c r="R50" s="170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</row>
    <row r="51" spans="1:44" ht="21.75" customHeight="1" x14ac:dyDescent="0.2">
      <c r="A51" s="163" t="s">
        <v>95</v>
      </c>
      <c r="B51" s="59"/>
      <c r="C51" s="170">
        <v>0</v>
      </c>
      <c r="D51" s="58"/>
      <c r="E51" s="170">
        <v>0</v>
      </c>
      <c r="F51" s="58"/>
      <c r="G51" s="170">
        <v>0</v>
      </c>
      <c r="H51" s="58"/>
      <c r="I51" s="170">
        <f t="shared" si="3"/>
        <v>0</v>
      </c>
      <c r="J51" s="58"/>
      <c r="K51" s="170">
        <v>97</v>
      </c>
      <c r="L51" s="58"/>
      <c r="M51" s="170">
        <v>98969682</v>
      </c>
      <c r="N51" s="58"/>
      <c r="O51" s="170">
        <v>97000000</v>
      </c>
      <c r="P51" s="58"/>
      <c r="Q51" s="170">
        <f t="shared" si="4"/>
        <v>1969682</v>
      </c>
      <c r="R51" s="170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</row>
    <row r="52" spans="1:44" ht="21.75" customHeight="1" x14ac:dyDescent="0.2">
      <c r="A52" s="161" t="s">
        <v>82</v>
      </c>
      <c r="B52" s="59"/>
      <c r="C52" s="60">
        <v>0</v>
      </c>
      <c r="D52" s="58"/>
      <c r="E52" s="38">
        <v>0</v>
      </c>
      <c r="F52" s="58"/>
      <c r="G52" s="38">
        <v>0</v>
      </c>
      <c r="H52" s="58"/>
      <c r="I52" s="170">
        <f t="shared" si="3"/>
        <v>0</v>
      </c>
      <c r="J52" s="58"/>
      <c r="K52" s="60">
        <v>3800000</v>
      </c>
      <c r="L52" s="58"/>
      <c r="M52" s="38">
        <v>3002591047875</v>
      </c>
      <c r="N52" s="58"/>
      <c r="O52" s="38">
        <v>2980973423136</v>
      </c>
      <c r="P52" s="58"/>
      <c r="Q52" s="170">
        <f t="shared" si="4"/>
        <v>21617624739</v>
      </c>
      <c r="R52" s="170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</row>
    <row r="53" spans="1:44" ht="21.75" customHeight="1" thickBot="1" x14ac:dyDescent="0.25">
      <c r="A53" s="162" t="s">
        <v>22</v>
      </c>
      <c r="B53" s="59"/>
      <c r="C53" s="60"/>
      <c r="D53" s="58"/>
      <c r="E53" s="50">
        <f>SUM(E8:E52)</f>
        <v>150000000000</v>
      </c>
      <c r="F53" s="58"/>
      <c r="G53" s="50">
        <f>SUM(G8:G52)</f>
        <v>140720989696</v>
      </c>
      <c r="H53" s="58"/>
      <c r="I53" s="50">
        <f>SUM(I8:I52)</f>
        <v>9279010304</v>
      </c>
      <c r="J53" s="58"/>
      <c r="K53" s="60"/>
      <c r="L53" s="58"/>
      <c r="M53" s="50">
        <f>SUM(M8:M52)</f>
        <v>32244351004182</v>
      </c>
      <c r="N53" s="58"/>
      <c r="O53" s="50">
        <f>SUM(O8:O52)</f>
        <v>30266868279044</v>
      </c>
      <c r="P53" s="58"/>
      <c r="Q53" s="50">
        <f>SUM(Q8:Q52)</f>
        <v>1977482725138</v>
      </c>
      <c r="S53" s="59"/>
      <c r="T53" s="170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</row>
    <row r="54" spans="1:44" ht="13.5" thickTop="1" x14ac:dyDescent="0.2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</row>
    <row r="55" spans="1:44" x14ac:dyDescent="0.2">
      <c r="A55" s="59"/>
      <c r="B55" s="59"/>
      <c r="C55" s="59"/>
      <c r="D55" s="59"/>
      <c r="E55" s="223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</row>
    <row r="56" spans="1:44" x14ac:dyDescent="0.2">
      <c r="A56" s="59"/>
      <c r="B56" s="59"/>
      <c r="C56" s="59"/>
      <c r="D56" s="59"/>
      <c r="E56" s="223"/>
      <c r="F56" s="59"/>
      <c r="G56" s="59"/>
      <c r="H56" s="59"/>
      <c r="I56" s="223"/>
      <c r="J56" s="59"/>
      <c r="K56" s="59"/>
      <c r="L56" s="59"/>
      <c r="M56" s="59"/>
      <c r="N56" s="59"/>
      <c r="O56" s="59"/>
      <c r="P56" s="59"/>
      <c r="Q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</row>
    <row r="57" spans="1:44" x14ac:dyDescent="0.2">
      <c r="A57" s="59"/>
      <c r="B57" s="59"/>
      <c r="C57" s="59"/>
      <c r="D57" s="59"/>
      <c r="E57" s="59"/>
      <c r="F57" s="59"/>
      <c r="G57" s="59"/>
      <c r="H57" s="59"/>
      <c r="I57" s="223"/>
      <c r="J57" s="59"/>
      <c r="K57" s="59"/>
      <c r="L57" s="59"/>
      <c r="M57" s="59"/>
      <c r="N57" s="59"/>
      <c r="O57" s="59"/>
      <c r="P57" s="59"/>
      <c r="Q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</row>
    <row r="58" spans="1:44" x14ac:dyDescent="0.2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</row>
    <row r="59" spans="1:44" x14ac:dyDescent="0.2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</row>
    <row r="60" spans="1:44" x14ac:dyDescent="0.2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</row>
    <row r="61" spans="1:44" x14ac:dyDescent="0.2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</row>
    <row r="62" spans="1:44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</row>
    <row r="63" spans="1:44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</row>
    <row r="64" spans="1:44" x14ac:dyDescent="0.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</row>
    <row r="65" spans="1:44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</row>
    <row r="66" spans="1:44" x14ac:dyDescent="0.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</row>
    <row r="67" spans="1:44" x14ac:dyDescent="0.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</row>
    <row r="68" spans="1:44" x14ac:dyDescent="0.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</row>
    <row r="69" spans="1:44" x14ac:dyDescent="0.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</row>
    <row r="70" spans="1:44" x14ac:dyDescent="0.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</row>
    <row r="71" spans="1:44" x14ac:dyDescent="0.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</row>
    <row r="72" spans="1:44" x14ac:dyDescent="0.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</row>
    <row r="73" spans="1:44" x14ac:dyDescent="0.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</row>
    <row r="74" spans="1:44" x14ac:dyDescent="0.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</row>
    <row r="75" spans="1:44" x14ac:dyDescent="0.2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</row>
    <row r="76" spans="1:44" x14ac:dyDescent="0.2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</row>
    <row r="77" spans="1:44" x14ac:dyDescent="0.2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</row>
    <row r="78" spans="1:44" x14ac:dyDescent="0.2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</row>
    <row r="79" spans="1:44" x14ac:dyDescent="0.2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</row>
    <row r="80" spans="1:44" x14ac:dyDescent="0.2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</row>
    <row r="81" spans="1:44" x14ac:dyDescent="0.2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</row>
    <row r="82" spans="1:44" x14ac:dyDescent="0.2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</row>
    <row r="83" spans="1:44" x14ac:dyDescent="0.2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</row>
    <row r="84" spans="1:44" x14ac:dyDescent="0.2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</row>
    <row r="85" spans="1:44" x14ac:dyDescent="0.2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</row>
    <row r="86" spans="1:44" x14ac:dyDescent="0.2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</row>
    <row r="87" spans="1:44" x14ac:dyDescent="0.2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</row>
    <row r="88" spans="1:44" x14ac:dyDescent="0.2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</row>
    <row r="89" spans="1:44" x14ac:dyDescent="0.2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</row>
    <row r="90" spans="1:44" x14ac:dyDescent="0.2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</row>
    <row r="91" spans="1:44" x14ac:dyDescent="0.2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</row>
    <row r="92" spans="1:44" x14ac:dyDescent="0.2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</row>
    <row r="93" spans="1:44" x14ac:dyDescent="0.2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</row>
    <row r="94" spans="1:44" x14ac:dyDescent="0.2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</row>
    <row r="95" spans="1:44" x14ac:dyDescent="0.2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</row>
    <row r="96" spans="1:44" x14ac:dyDescent="0.2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</row>
    <row r="97" spans="1:44" x14ac:dyDescent="0.2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</row>
    <row r="98" spans="1:44" x14ac:dyDescent="0.2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</row>
    <row r="99" spans="1:44" x14ac:dyDescent="0.2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</row>
    <row r="100" spans="1:44" x14ac:dyDescent="0.2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</row>
    <row r="101" spans="1:44" x14ac:dyDescent="0.2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</row>
    <row r="102" spans="1:44" x14ac:dyDescent="0.2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</row>
    <row r="103" spans="1:44" x14ac:dyDescent="0.2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</row>
    <row r="104" spans="1:44" x14ac:dyDescent="0.2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</row>
    <row r="105" spans="1:44" x14ac:dyDescent="0.2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</row>
    <row r="106" spans="1:44" x14ac:dyDescent="0.2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</row>
  </sheetData>
  <mergeCells count="7">
    <mergeCell ref="K6:Q6"/>
    <mergeCell ref="A1:Q1"/>
    <mergeCell ref="A2:Q2"/>
    <mergeCell ref="A3:Q3"/>
    <mergeCell ref="A5:Q5"/>
    <mergeCell ref="A6:A7"/>
    <mergeCell ref="C6:I6"/>
  </mergeCells>
  <conditionalFormatting sqref="B1:R1 M2:M1048576">
    <cfRule type="duplicateValues" dxfId="0" priority="17"/>
  </conditionalFormatting>
  <pageMargins left="0.39" right="0.39" top="0.39" bottom="0.39" header="0" footer="0"/>
  <pageSetup paperSize="9" scale="62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50"/>
  <sheetViews>
    <sheetView rightToLeft="1" tabSelected="1" view="pageBreakPreview" zoomScale="55" zoomScaleNormal="55" zoomScaleSheetLayoutView="55" workbookViewId="0">
      <selection activeCell="A7" sqref="A7:A8"/>
    </sheetView>
  </sheetViews>
  <sheetFormatPr defaultRowHeight="12.75" x14ac:dyDescent="0.2"/>
  <cols>
    <col min="1" max="1" width="40.28515625" style="59" customWidth="1"/>
    <col min="2" max="2" width="1.28515625" style="59" customWidth="1"/>
    <col min="3" max="3" width="13.85546875" style="59" bestFit="1" customWidth="1"/>
    <col min="4" max="4" width="1.28515625" style="59" customWidth="1"/>
    <col min="5" max="5" width="33.7109375" style="59" bestFit="1" customWidth="1"/>
    <col min="6" max="6" width="1.28515625" style="59" customWidth="1"/>
    <col min="7" max="7" width="19.5703125" style="59" bestFit="1" customWidth="1"/>
    <col min="8" max="8" width="1.28515625" style="59" customWidth="1"/>
    <col min="9" max="9" width="27" style="59" bestFit="1" customWidth="1"/>
    <col min="10" max="10" width="1.28515625" style="59" customWidth="1"/>
    <col min="11" max="11" width="13.85546875" style="59" bestFit="1" customWidth="1"/>
    <col min="12" max="12" width="1.28515625" style="59" customWidth="1"/>
    <col min="13" max="13" width="20.28515625" style="59" bestFit="1" customWidth="1"/>
    <col min="14" max="14" width="1.28515625" style="59" customWidth="1"/>
    <col min="15" max="15" width="20.42578125" style="59" bestFit="1" customWidth="1"/>
    <col min="16" max="16" width="1.5703125" style="59" customWidth="1"/>
    <col min="17" max="17" width="28.5703125" style="59" customWidth="1"/>
    <col min="18" max="18" width="23.5703125" style="59" customWidth="1"/>
    <col min="19" max="19" width="23.140625" style="59" customWidth="1"/>
    <col min="20" max="16384" width="9.140625" style="59"/>
  </cols>
  <sheetData>
    <row r="1" spans="1:18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8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8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</row>
    <row r="4" spans="1:18" ht="14.45" customHeight="1" x14ac:dyDescent="0.2"/>
    <row r="5" spans="1:18" ht="30" customHeight="1" x14ac:dyDescent="0.2">
      <c r="A5" s="260" t="s">
        <v>322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1:18" ht="30" customHeight="1" x14ac:dyDescent="0.2">
      <c r="A6" s="164"/>
      <c r="B6" s="164"/>
      <c r="C6" s="164"/>
      <c r="D6" s="164"/>
      <c r="E6" s="164"/>
      <c r="F6" s="164"/>
      <c r="G6" s="164"/>
      <c r="H6" s="164"/>
      <c r="I6" s="56"/>
      <c r="J6" s="164"/>
      <c r="K6" s="56"/>
      <c r="L6" s="164"/>
      <c r="M6" s="164"/>
      <c r="N6" s="164"/>
      <c r="O6" s="164"/>
      <c r="P6" s="164"/>
      <c r="Q6" s="164"/>
    </row>
    <row r="7" spans="1:18" ht="30.75" customHeight="1" x14ac:dyDescent="0.2">
      <c r="A7" s="261" t="s">
        <v>177</v>
      </c>
      <c r="C7" s="261" t="s">
        <v>193</v>
      </c>
      <c r="D7" s="261"/>
      <c r="E7" s="261"/>
      <c r="F7" s="261"/>
      <c r="G7" s="261"/>
      <c r="H7" s="261"/>
      <c r="I7" s="261"/>
      <c r="J7" s="58"/>
      <c r="K7" s="267" t="s">
        <v>194</v>
      </c>
      <c r="L7" s="267"/>
      <c r="M7" s="267"/>
      <c r="N7" s="267"/>
      <c r="O7" s="267"/>
      <c r="P7" s="267"/>
      <c r="Q7" s="267"/>
      <c r="R7" s="58"/>
    </row>
    <row r="8" spans="1:18" ht="29.1" customHeight="1" x14ac:dyDescent="0.2">
      <c r="A8" s="261"/>
      <c r="C8" s="171" t="s">
        <v>12</v>
      </c>
      <c r="D8" s="195"/>
      <c r="E8" s="171" t="s">
        <v>14</v>
      </c>
      <c r="F8" s="195"/>
      <c r="G8" s="171" t="s">
        <v>308</v>
      </c>
      <c r="H8" s="195"/>
      <c r="I8" s="171" t="s">
        <v>323</v>
      </c>
      <c r="J8" s="58"/>
      <c r="K8" s="171" t="s">
        <v>12</v>
      </c>
      <c r="L8" s="195"/>
      <c r="M8" s="171" t="s">
        <v>14</v>
      </c>
      <c r="N8" s="195"/>
      <c r="O8" s="171" t="s">
        <v>308</v>
      </c>
      <c r="P8" s="195"/>
      <c r="Q8" s="171" t="s">
        <v>323</v>
      </c>
      <c r="R8" s="58"/>
    </row>
    <row r="9" spans="1:18" ht="21.75" customHeight="1" x14ac:dyDescent="0.2">
      <c r="A9" s="167" t="s">
        <v>21</v>
      </c>
      <c r="C9" s="168">
        <v>4000000</v>
      </c>
      <c r="D9" s="58"/>
      <c r="E9" s="168">
        <v>25163967200</v>
      </c>
      <c r="F9" s="58"/>
      <c r="G9" s="168">
        <v>29371192000</v>
      </c>
      <c r="H9" s="58"/>
      <c r="I9" s="217">
        <f t="shared" ref="I9:I19" si="0">E9-G9</f>
        <v>-4207224800</v>
      </c>
      <c r="J9" s="58"/>
      <c r="K9" s="168">
        <v>4000000</v>
      </c>
      <c r="L9" s="58"/>
      <c r="M9" s="168">
        <v>25163967200</v>
      </c>
      <c r="N9" s="58"/>
      <c r="O9" s="168">
        <v>40249738725</v>
      </c>
      <c r="P9" s="58"/>
      <c r="Q9" s="228">
        <f>M9-O9</f>
        <v>-15085771525</v>
      </c>
      <c r="R9" s="247"/>
    </row>
    <row r="10" spans="1:18" ht="21.75" customHeight="1" x14ac:dyDescent="0.2">
      <c r="A10" s="163" t="s">
        <v>20</v>
      </c>
      <c r="C10" s="170">
        <v>13333333</v>
      </c>
      <c r="D10" s="58"/>
      <c r="E10" s="170">
        <v>77397058065</v>
      </c>
      <c r="F10" s="58"/>
      <c r="G10" s="170">
        <v>77926268718</v>
      </c>
      <c r="H10" s="58"/>
      <c r="I10" s="228">
        <f t="shared" si="0"/>
        <v>-529210653</v>
      </c>
      <c r="J10" s="58"/>
      <c r="K10" s="170">
        <v>13333333</v>
      </c>
      <c r="L10" s="58"/>
      <c r="M10" s="170">
        <v>77397058065</v>
      </c>
      <c r="N10" s="58"/>
      <c r="O10" s="170">
        <v>65624146007</v>
      </c>
      <c r="P10" s="58"/>
      <c r="Q10" s="228">
        <f t="shared" ref="Q10:Q32" si="1">M10-O10</f>
        <v>11772912058</v>
      </c>
      <c r="R10" s="247"/>
    </row>
    <row r="11" spans="1:18" ht="21.75" customHeight="1" x14ac:dyDescent="0.2">
      <c r="A11" s="163" t="s">
        <v>19</v>
      </c>
      <c r="C11" s="170">
        <v>564334087</v>
      </c>
      <c r="D11" s="58"/>
      <c r="E11" s="170">
        <v>1053866898443</v>
      </c>
      <c r="F11" s="58"/>
      <c r="G11" s="170">
        <v>1035387829554</v>
      </c>
      <c r="H11" s="58"/>
      <c r="I11" s="228">
        <f t="shared" si="0"/>
        <v>18479068889</v>
      </c>
      <c r="J11" s="58"/>
      <c r="K11" s="170">
        <v>564334087</v>
      </c>
      <c r="L11" s="58"/>
      <c r="M11" s="170">
        <v>1053866898443</v>
      </c>
      <c r="N11" s="58"/>
      <c r="O11" s="170">
        <v>1000203930206</v>
      </c>
      <c r="P11" s="58"/>
      <c r="Q11" s="228">
        <f t="shared" si="1"/>
        <v>53662968237</v>
      </c>
      <c r="R11" s="247"/>
    </row>
    <row r="12" spans="1:18" ht="21.75" customHeight="1" x14ac:dyDescent="0.2">
      <c r="A12" s="163" t="s">
        <v>18</v>
      </c>
      <c r="C12" s="170">
        <v>160000000</v>
      </c>
      <c r="D12" s="58"/>
      <c r="E12" s="170">
        <v>190992129600</v>
      </c>
      <c r="F12" s="58"/>
      <c r="G12" s="170">
        <v>264817017600</v>
      </c>
      <c r="H12" s="58"/>
      <c r="I12" s="228">
        <f t="shared" si="0"/>
        <v>-73824888000</v>
      </c>
      <c r="J12" s="58"/>
      <c r="K12" s="170">
        <v>160000000</v>
      </c>
      <c r="L12" s="58"/>
      <c r="M12" s="170">
        <v>190992129600</v>
      </c>
      <c r="N12" s="58"/>
      <c r="O12" s="170">
        <v>439737591333</v>
      </c>
      <c r="P12" s="58"/>
      <c r="Q12" s="228">
        <f t="shared" si="1"/>
        <v>-248745461733</v>
      </c>
      <c r="R12" s="247"/>
    </row>
    <row r="13" spans="1:18" ht="21.75" customHeight="1" x14ac:dyDescent="0.2">
      <c r="A13" s="163" t="s">
        <v>48</v>
      </c>
      <c r="C13" s="170">
        <v>3340000</v>
      </c>
      <c r="D13" s="58"/>
      <c r="E13" s="170">
        <v>105534511060</v>
      </c>
      <c r="F13" s="58"/>
      <c r="G13" s="170">
        <v>120796527500</v>
      </c>
      <c r="H13" s="58"/>
      <c r="I13" s="228">
        <f t="shared" si="0"/>
        <v>-15262016440</v>
      </c>
      <c r="J13" s="58"/>
      <c r="K13" s="170">
        <v>3340000</v>
      </c>
      <c r="L13" s="58"/>
      <c r="M13" s="170">
        <v>105534511060</v>
      </c>
      <c r="N13" s="58"/>
      <c r="O13" s="170">
        <v>70313319261</v>
      </c>
      <c r="P13" s="58"/>
      <c r="Q13" s="228">
        <f t="shared" si="1"/>
        <v>35221191799</v>
      </c>
      <c r="R13" s="58"/>
    </row>
    <row r="14" spans="1:18" ht="21.75" customHeight="1" x14ac:dyDescent="0.2">
      <c r="A14" s="163" t="s">
        <v>49</v>
      </c>
      <c r="C14" s="170">
        <v>184181489</v>
      </c>
      <c r="D14" s="58"/>
      <c r="E14" s="170">
        <v>3062230905152</v>
      </c>
      <c r="F14" s="58"/>
      <c r="G14" s="170">
        <v>2987024077748</v>
      </c>
      <c r="H14" s="58"/>
      <c r="I14" s="228">
        <f t="shared" si="0"/>
        <v>75206827404</v>
      </c>
      <c r="J14" s="58"/>
      <c r="K14" s="170">
        <v>184181489</v>
      </c>
      <c r="L14" s="58"/>
      <c r="M14" s="170">
        <v>3062230905152</v>
      </c>
      <c r="N14" s="58"/>
      <c r="O14" s="170">
        <v>2758529695281</v>
      </c>
      <c r="P14" s="58"/>
      <c r="Q14" s="228">
        <f t="shared" si="1"/>
        <v>303701209871</v>
      </c>
      <c r="R14" s="247"/>
    </row>
    <row r="15" spans="1:18" ht="21.75" customHeight="1" x14ac:dyDescent="0.2">
      <c r="A15" s="163" t="s">
        <v>50</v>
      </c>
      <c r="C15" s="170">
        <v>1562699</v>
      </c>
      <c r="D15" s="58"/>
      <c r="E15" s="170">
        <v>17399609482</v>
      </c>
      <c r="F15" s="58"/>
      <c r="G15" s="170">
        <v>22232834338</v>
      </c>
      <c r="H15" s="58"/>
      <c r="I15" s="228">
        <f t="shared" si="0"/>
        <v>-4833224856</v>
      </c>
      <c r="J15" s="58"/>
      <c r="K15" s="170">
        <v>1562699</v>
      </c>
      <c r="L15" s="58"/>
      <c r="M15" s="170">
        <v>17399609482</v>
      </c>
      <c r="N15" s="58"/>
      <c r="O15" s="170">
        <v>15608432941</v>
      </c>
      <c r="P15" s="58"/>
      <c r="Q15" s="228">
        <f t="shared" si="1"/>
        <v>1791176541</v>
      </c>
      <c r="R15" s="248"/>
    </row>
    <row r="16" spans="1:18" ht="21.75" customHeight="1" x14ac:dyDescent="0.2">
      <c r="A16" s="163" t="s">
        <v>51</v>
      </c>
      <c r="C16" s="170">
        <v>19003685</v>
      </c>
      <c r="D16" s="58"/>
      <c r="E16" s="170">
        <v>195192958320</v>
      </c>
      <c r="F16" s="58"/>
      <c r="G16" s="170">
        <v>236866986720</v>
      </c>
      <c r="H16" s="58"/>
      <c r="I16" s="228">
        <f t="shared" si="0"/>
        <v>-41674028400</v>
      </c>
      <c r="J16" s="58"/>
      <c r="K16" s="170">
        <v>19003685</v>
      </c>
      <c r="L16" s="58"/>
      <c r="M16" s="170">
        <v>195192958320</v>
      </c>
      <c r="N16" s="58"/>
      <c r="O16" s="170">
        <v>200969011326</v>
      </c>
      <c r="P16" s="58"/>
      <c r="Q16" s="228">
        <f t="shared" si="1"/>
        <v>-5776053006</v>
      </c>
      <c r="R16" s="247"/>
    </row>
    <row r="17" spans="1:18" ht="21.75" customHeight="1" x14ac:dyDescent="0.2">
      <c r="A17" s="163" t="s">
        <v>52</v>
      </c>
      <c r="C17" s="170">
        <v>10828676</v>
      </c>
      <c r="D17" s="58"/>
      <c r="E17" s="170">
        <v>754382975137</v>
      </c>
      <c r="F17" s="58"/>
      <c r="G17" s="170">
        <v>611583531120</v>
      </c>
      <c r="H17" s="58"/>
      <c r="I17" s="228">
        <f t="shared" si="0"/>
        <v>142799444017</v>
      </c>
      <c r="J17" s="58"/>
      <c r="K17" s="170">
        <v>10828676</v>
      </c>
      <c r="L17" s="58"/>
      <c r="M17" s="170">
        <v>754382975137</v>
      </c>
      <c r="N17" s="58"/>
      <c r="O17" s="170">
        <v>547102638143</v>
      </c>
      <c r="P17" s="58"/>
      <c r="Q17" s="228">
        <f t="shared" si="1"/>
        <v>207280336994</v>
      </c>
      <c r="R17" s="58"/>
    </row>
    <row r="18" spans="1:18" ht="21.75" customHeight="1" x14ac:dyDescent="0.2">
      <c r="A18" s="163" t="s">
        <v>53</v>
      </c>
      <c r="C18" s="170">
        <v>14160767</v>
      </c>
      <c r="D18" s="58"/>
      <c r="E18" s="170">
        <v>340044616421</v>
      </c>
      <c r="F18" s="58"/>
      <c r="G18" s="170">
        <v>275633869263</v>
      </c>
      <c r="H18" s="58"/>
      <c r="I18" s="228">
        <f t="shared" si="0"/>
        <v>64410747158</v>
      </c>
      <c r="J18" s="58"/>
      <c r="K18" s="170">
        <v>14160767</v>
      </c>
      <c r="L18" s="58"/>
      <c r="M18" s="170">
        <v>340044616421</v>
      </c>
      <c r="N18" s="58"/>
      <c r="O18" s="170">
        <v>141777599204</v>
      </c>
      <c r="P18" s="58"/>
      <c r="Q18" s="228">
        <f t="shared" si="1"/>
        <v>198267017217</v>
      </c>
      <c r="R18" s="58"/>
    </row>
    <row r="19" spans="1:18" ht="21.75" customHeight="1" x14ac:dyDescent="0.2">
      <c r="A19" s="163" t="s">
        <v>54</v>
      </c>
      <c r="C19" s="170">
        <v>10850331</v>
      </c>
      <c r="D19" s="58"/>
      <c r="E19" s="170">
        <v>376033003295</v>
      </c>
      <c r="F19" s="58"/>
      <c r="G19" s="170">
        <v>300746206538</v>
      </c>
      <c r="H19" s="58"/>
      <c r="I19" s="228">
        <f t="shared" si="0"/>
        <v>75286796757</v>
      </c>
      <c r="J19" s="58"/>
      <c r="K19" s="170">
        <v>10850331</v>
      </c>
      <c r="L19" s="58"/>
      <c r="M19" s="170">
        <v>376033003295</v>
      </c>
      <c r="N19" s="58"/>
      <c r="O19" s="170">
        <v>257993710097</v>
      </c>
      <c r="P19" s="58"/>
      <c r="Q19" s="228">
        <f t="shared" si="1"/>
        <v>118039293198</v>
      </c>
      <c r="R19" s="58"/>
    </row>
    <row r="20" spans="1:18" ht="21.75" customHeight="1" x14ac:dyDescent="0.2">
      <c r="A20" s="163" t="s">
        <v>55</v>
      </c>
      <c r="C20" s="170">
        <v>3000000</v>
      </c>
      <c r="D20" s="58"/>
      <c r="E20" s="170">
        <v>105173640000</v>
      </c>
      <c r="F20" s="58"/>
      <c r="G20" s="170">
        <v>94012679995</v>
      </c>
      <c r="H20" s="58"/>
      <c r="I20" s="228">
        <f t="shared" ref="I20:I32" si="2">E20-G20</f>
        <v>11160960005</v>
      </c>
      <c r="J20" s="58"/>
      <c r="K20" s="170">
        <v>3000000</v>
      </c>
      <c r="L20" s="58"/>
      <c r="M20" s="170">
        <v>105173640000</v>
      </c>
      <c r="N20" s="58"/>
      <c r="O20" s="170">
        <v>94012679995</v>
      </c>
      <c r="P20" s="58"/>
      <c r="Q20" s="228">
        <f t="shared" si="1"/>
        <v>11160960005</v>
      </c>
      <c r="R20" s="58"/>
    </row>
    <row r="21" spans="1:18" ht="21.75" customHeight="1" x14ac:dyDescent="0.2">
      <c r="A21" s="163" t="s">
        <v>68</v>
      </c>
      <c r="C21" s="170">
        <v>9086</v>
      </c>
      <c r="D21" s="58"/>
      <c r="E21" s="170">
        <v>7164865125</v>
      </c>
      <c r="F21" s="58"/>
      <c r="G21" s="170">
        <v>7169496465</v>
      </c>
      <c r="H21" s="58"/>
      <c r="I21" s="228">
        <v>-4631339</v>
      </c>
      <c r="J21" s="58"/>
      <c r="K21" s="170">
        <v>9086</v>
      </c>
      <c r="L21" s="58"/>
      <c r="M21" s="170">
        <v>7164865125</v>
      </c>
      <c r="N21" s="58"/>
      <c r="O21" s="170">
        <v>5514202369</v>
      </c>
      <c r="P21" s="58"/>
      <c r="Q21" s="228">
        <f t="shared" si="1"/>
        <v>1650662756</v>
      </c>
      <c r="R21" s="247"/>
    </row>
    <row r="22" spans="1:18" ht="21.75" customHeight="1" x14ac:dyDescent="0.2">
      <c r="A22" s="163" t="s">
        <v>76</v>
      </c>
      <c r="C22" s="170">
        <v>750000</v>
      </c>
      <c r="D22" s="58"/>
      <c r="E22" s="170">
        <v>749592187500</v>
      </c>
      <c r="F22" s="58"/>
      <c r="G22" s="170">
        <v>749592187500</v>
      </c>
      <c r="H22" s="58"/>
      <c r="I22" s="228">
        <f t="shared" si="2"/>
        <v>0</v>
      </c>
      <c r="J22" s="58"/>
      <c r="K22" s="170">
        <v>750000</v>
      </c>
      <c r="L22" s="58"/>
      <c r="M22" s="170">
        <v>749592187500</v>
      </c>
      <c r="N22" s="58"/>
      <c r="O22" s="170">
        <v>749864062500</v>
      </c>
      <c r="P22" s="58"/>
      <c r="Q22" s="228">
        <f t="shared" si="1"/>
        <v>-271875000</v>
      </c>
      <c r="R22" s="248"/>
    </row>
    <row r="23" spans="1:18" ht="21.75" customHeight="1" x14ac:dyDescent="0.2">
      <c r="A23" s="163" t="s">
        <v>70</v>
      </c>
      <c r="C23" s="170">
        <v>1500000</v>
      </c>
      <c r="D23" s="58"/>
      <c r="E23" s="170">
        <v>1499184375000</v>
      </c>
      <c r="F23" s="58"/>
      <c r="G23" s="170">
        <v>1499184375000</v>
      </c>
      <c r="H23" s="58"/>
      <c r="I23" s="228">
        <f t="shared" si="2"/>
        <v>0</v>
      </c>
      <c r="J23" s="58"/>
      <c r="K23" s="170">
        <v>1500000</v>
      </c>
      <c r="L23" s="58"/>
      <c r="M23" s="170">
        <v>1499184375000</v>
      </c>
      <c r="N23" s="58"/>
      <c r="O23" s="170">
        <v>1499728125000</v>
      </c>
      <c r="P23" s="58"/>
      <c r="Q23" s="228">
        <f t="shared" si="1"/>
        <v>-543750000</v>
      </c>
      <c r="R23" s="58"/>
    </row>
    <row r="24" spans="1:18" ht="21.75" customHeight="1" x14ac:dyDescent="0.2">
      <c r="A24" s="163" t="s">
        <v>62</v>
      </c>
      <c r="C24" s="170">
        <v>2191189</v>
      </c>
      <c r="D24" s="58"/>
      <c r="E24" s="170">
        <v>16842123404680</v>
      </c>
      <c r="F24" s="58"/>
      <c r="G24" s="170">
        <v>16842123404680</v>
      </c>
      <c r="H24" s="58"/>
      <c r="I24" s="228">
        <f t="shared" si="2"/>
        <v>0</v>
      </c>
      <c r="J24" s="58"/>
      <c r="K24" s="170">
        <v>2191189</v>
      </c>
      <c r="L24" s="58"/>
      <c r="M24" s="170">
        <v>16842123404680</v>
      </c>
      <c r="N24" s="58"/>
      <c r="O24" s="170">
        <v>14922802375090</v>
      </c>
      <c r="P24" s="58"/>
      <c r="Q24" s="228">
        <f t="shared" si="1"/>
        <v>1919321029590</v>
      </c>
      <c r="R24" s="58"/>
    </row>
    <row r="25" spans="1:18" ht="21.75" customHeight="1" x14ac:dyDescent="0.2">
      <c r="A25" s="163" t="s">
        <v>65</v>
      </c>
      <c r="C25" s="170">
        <v>1335900</v>
      </c>
      <c r="D25" s="58"/>
      <c r="E25" s="170">
        <v>5857236415514</v>
      </c>
      <c r="F25" s="58"/>
      <c r="G25" s="170">
        <v>5763757195663</v>
      </c>
      <c r="H25" s="58"/>
      <c r="I25" s="228">
        <f t="shared" si="2"/>
        <v>93479219851</v>
      </c>
      <c r="J25" s="58"/>
      <c r="K25" s="170">
        <v>1335900</v>
      </c>
      <c r="L25" s="58"/>
      <c r="M25" s="170">
        <v>5857236415514</v>
      </c>
      <c r="N25" s="58"/>
      <c r="O25" s="170">
        <v>4999848883800</v>
      </c>
      <c r="P25" s="58"/>
      <c r="Q25" s="228">
        <f t="shared" si="1"/>
        <v>857387531714</v>
      </c>
      <c r="R25" s="58"/>
    </row>
    <row r="26" spans="1:18" ht="21.75" customHeight="1" x14ac:dyDescent="0.2">
      <c r="A26" s="163" t="s">
        <v>95</v>
      </c>
      <c r="C26" s="170">
        <v>2997903</v>
      </c>
      <c r="D26" s="58"/>
      <c r="E26" s="170">
        <v>3085852460843</v>
      </c>
      <c r="F26" s="58"/>
      <c r="G26" s="170">
        <v>3085852460843</v>
      </c>
      <c r="H26" s="58"/>
      <c r="I26" s="228">
        <f t="shared" si="2"/>
        <v>0</v>
      </c>
      <c r="J26" s="58"/>
      <c r="K26" s="170">
        <v>2997903</v>
      </c>
      <c r="L26" s="58"/>
      <c r="M26" s="170">
        <v>3085852460843</v>
      </c>
      <c r="N26" s="58"/>
      <c r="O26" s="170">
        <v>2997903000000</v>
      </c>
      <c r="P26" s="58"/>
      <c r="Q26" s="228">
        <f t="shared" si="1"/>
        <v>87949460843</v>
      </c>
      <c r="R26" s="58"/>
    </row>
    <row r="27" spans="1:18" ht="21.75" customHeight="1" x14ac:dyDescent="0.2">
      <c r="A27" s="163" t="s">
        <v>73</v>
      </c>
      <c r="C27" s="170">
        <v>2500000</v>
      </c>
      <c r="D27" s="58"/>
      <c r="E27" s="170">
        <v>2498640625000</v>
      </c>
      <c r="F27" s="58"/>
      <c r="G27" s="170">
        <v>2498640625000</v>
      </c>
      <c r="H27" s="58"/>
      <c r="I27" s="228">
        <f t="shared" si="2"/>
        <v>0</v>
      </c>
      <c r="J27" s="58"/>
      <c r="K27" s="170">
        <v>2500000</v>
      </c>
      <c r="L27" s="58"/>
      <c r="M27" s="170">
        <v>2498640625000</v>
      </c>
      <c r="N27" s="58"/>
      <c r="O27" s="170">
        <v>2500000000000</v>
      </c>
      <c r="P27" s="58"/>
      <c r="Q27" s="228">
        <f t="shared" si="1"/>
        <v>-1359375000</v>
      </c>
      <c r="R27" s="58"/>
    </row>
    <row r="28" spans="1:18" ht="21.75" customHeight="1" x14ac:dyDescent="0.2">
      <c r="A28" s="163" t="s">
        <v>85</v>
      </c>
      <c r="C28" s="170">
        <v>624417</v>
      </c>
      <c r="D28" s="58"/>
      <c r="E28" s="170">
        <v>512473698713</v>
      </c>
      <c r="F28" s="58"/>
      <c r="G28" s="170">
        <v>495829552502</v>
      </c>
      <c r="H28" s="58"/>
      <c r="I28" s="228">
        <f t="shared" si="2"/>
        <v>16644146211</v>
      </c>
      <c r="J28" s="58"/>
      <c r="K28" s="170">
        <v>624417</v>
      </c>
      <c r="L28" s="58"/>
      <c r="M28" s="170">
        <v>512473698713</v>
      </c>
      <c r="N28" s="58"/>
      <c r="O28" s="170">
        <v>543197775920</v>
      </c>
      <c r="P28" s="58"/>
      <c r="Q28" s="228">
        <f t="shared" si="1"/>
        <v>-30724077207</v>
      </c>
      <c r="R28" s="58"/>
    </row>
    <row r="29" spans="1:18" ht="21.75" customHeight="1" x14ac:dyDescent="0.2">
      <c r="A29" s="163" t="s">
        <v>82</v>
      </c>
      <c r="C29" s="170">
        <v>2474661</v>
      </c>
      <c r="D29" s="58"/>
      <c r="E29" s="170">
        <v>1976436231863</v>
      </c>
      <c r="F29" s="58"/>
      <c r="G29" s="170">
        <v>2097297262350</v>
      </c>
      <c r="H29" s="58"/>
      <c r="I29" s="228">
        <f t="shared" si="2"/>
        <v>-120861030487</v>
      </c>
      <c r="J29" s="58"/>
      <c r="K29" s="170">
        <v>2474661</v>
      </c>
      <c r="L29" s="58"/>
      <c r="M29" s="170">
        <v>1976436231863</v>
      </c>
      <c r="N29" s="58"/>
      <c r="O29" s="170">
        <v>1941289124284</v>
      </c>
      <c r="P29" s="58"/>
      <c r="Q29" s="228">
        <f t="shared" si="1"/>
        <v>35147107579</v>
      </c>
      <c r="R29" s="58"/>
    </row>
    <row r="30" spans="1:18" ht="21.75" customHeight="1" x14ac:dyDescent="0.2">
      <c r="A30" s="163" t="s">
        <v>87</v>
      </c>
      <c r="C30" s="170">
        <v>1900000</v>
      </c>
      <c r="D30" s="58"/>
      <c r="E30" s="170">
        <v>1514843855525</v>
      </c>
      <c r="F30" s="58"/>
      <c r="G30" s="170">
        <v>1498664657750</v>
      </c>
      <c r="H30" s="58"/>
      <c r="I30" s="228">
        <f t="shared" si="2"/>
        <v>16179197775</v>
      </c>
      <c r="J30" s="58"/>
      <c r="K30" s="170">
        <v>1900000</v>
      </c>
      <c r="L30" s="58"/>
      <c r="M30" s="170">
        <v>1514843855525</v>
      </c>
      <c r="N30" s="58"/>
      <c r="O30" s="170">
        <v>1492190000000</v>
      </c>
      <c r="P30" s="58"/>
      <c r="Q30" s="228">
        <f t="shared" si="1"/>
        <v>22653855525</v>
      </c>
      <c r="R30" s="58"/>
    </row>
    <row r="31" spans="1:18" ht="21.75" customHeight="1" x14ac:dyDescent="0.2">
      <c r="A31" s="163" t="s">
        <v>90</v>
      </c>
      <c r="C31" s="170">
        <v>12300000</v>
      </c>
      <c r="D31" s="58"/>
      <c r="E31" s="170">
        <v>9789778911656</v>
      </c>
      <c r="F31" s="58"/>
      <c r="G31" s="170">
        <v>9834649500000</v>
      </c>
      <c r="H31" s="58"/>
      <c r="I31" s="228">
        <f t="shared" si="2"/>
        <v>-44870588344</v>
      </c>
      <c r="J31" s="58"/>
      <c r="K31" s="170">
        <v>12300000</v>
      </c>
      <c r="L31" s="58"/>
      <c r="M31" s="170">
        <v>9789778911656</v>
      </c>
      <c r="N31" s="58"/>
      <c r="O31" s="170">
        <v>9826073986500</v>
      </c>
      <c r="P31" s="58"/>
      <c r="Q31" s="228">
        <f t="shared" si="1"/>
        <v>-36295074844</v>
      </c>
      <c r="R31" s="58"/>
    </row>
    <row r="32" spans="1:18" ht="21.75" customHeight="1" x14ac:dyDescent="0.2">
      <c r="A32" s="163" t="s">
        <v>93</v>
      </c>
      <c r="C32" s="170">
        <v>10691200</v>
      </c>
      <c r="D32" s="58"/>
      <c r="E32" s="170">
        <v>9347309115501</v>
      </c>
      <c r="F32" s="58"/>
      <c r="G32" s="170">
        <v>9689936038754</v>
      </c>
      <c r="H32" s="58"/>
      <c r="I32" s="228">
        <f t="shared" si="2"/>
        <v>-342626923253</v>
      </c>
      <c r="J32" s="58"/>
      <c r="K32" s="170">
        <v>10691200</v>
      </c>
      <c r="L32" s="58"/>
      <c r="M32" s="170">
        <v>9347309115501</v>
      </c>
      <c r="N32" s="58"/>
      <c r="O32" s="170">
        <v>10000013920000</v>
      </c>
      <c r="P32" s="58"/>
      <c r="Q32" s="228">
        <f t="shared" si="1"/>
        <v>-652704804499</v>
      </c>
      <c r="R32" s="58"/>
    </row>
    <row r="33" spans="1:24" ht="21.75" customHeight="1" x14ac:dyDescent="0.2">
      <c r="A33" s="161" t="s">
        <v>324</v>
      </c>
      <c r="C33" s="60">
        <v>564334087</v>
      </c>
      <c r="D33" s="58"/>
      <c r="E33" s="38">
        <v>563906603</v>
      </c>
      <c r="F33" s="58"/>
      <c r="G33" s="38">
        <v>563906603</v>
      </c>
      <c r="H33" s="58"/>
      <c r="I33" s="228">
        <f>E33-G33</f>
        <v>0</v>
      </c>
      <c r="J33" s="58"/>
      <c r="K33" s="60">
        <f>C33</f>
        <v>564334087</v>
      </c>
      <c r="L33" s="58"/>
      <c r="M33" s="38">
        <f>E33</f>
        <v>563906603</v>
      </c>
      <c r="N33" s="58"/>
      <c r="O33" s="38">
        <f>G33</f>
        <v>563906603</v>
      </c>
      <c r="P33" s="58"/>
      <c r="Q33" s="228">
        <f>M33-O33</f>
        <v>0</v>
      </c>
      <c r="R33" s="58"/>
    </row>
    <row r="34" spans="1:24" ht="21.75" customHeight="1" thickBot="1" x14ac:dyDescent="0.25">
      <c r="A34" s="162" t="s">
        <v>22</v>
      </c>
      <c r="C34" s="60"/>
      <c r="D34" s="58"/>
      <c r="E34" s="50">
        <f>SUM(E9:E33)</f>
        <v>59984612325698</v>
      </c>
      <c r="F34" s="58"/>
      <c r="G34" s="50">
        <f>SUM(G9:G33)</f>
        <v>60119659684204</v>
      </c>
      <c r="H34" s="58"/>
      <c r="I34" s="50">
        <f>SUM(I9:I33)</f>
        <v>-135047358505</v>
      </c>
      <c r="J34" s="58"/>
      <c r="K34" s="60"/>
      <c r="L34" s="58"/>
      <c r="M34" s="50">
        <f>SUM(M9:M33)</f>
        <v>59984612325698</v>
      </c>
      <c r="N34" s="58"/>
      <c r="O34" s="50">
        <f>SUM(O9:O33)</f>
        <v>57111111854585</v>
      </c>
      <c r="P34" s="58"/>
      <c r="Q34" s="50">
        <f>SUM(Q9:Q33)</f>
        <v>2873500471113</v>
      </c>
      <c r="R34" s="58"/>
    </row>
    <row r="35" spans="1:24" ht="13.5" thickTop="1" x14ac:dyDescent="0.2">
      <c r="C35" s="24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 spans="1:24" x14ac:dyDescent="0.2">
      <c r="C36" s="248"/>
      <c r="D36" s="58"/>
      <c r="E36" s="248"/>
      <c r="F36" s="58"/>
      <c r="G36" s="58"/>
      <c r="H36" s="58"/>
      <c r="I36" s="223"/>
      <c r="J36" s="58"/>
      <c r="K36" s="58"/>
      <c r="L36" s="58"/>
      <c r="M36" s="58"/>
      <c r="N36" s="58"/>
      <c r="O36" s="58"/>
      <c r="P36" s="58"/>
      <c r="Q36" s="58"/>
      <c r="R36" s="58"/>
    </row>
    <row r="37" spans="1:24" ht="22.5" customHeight="1" x14ac:dyDescent="0.2">
      <c r="C37" s="248"/>
      <c r="D37" s="58"/>
      <c r="E37" s="60"/>
      <c r="F37" s="20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199"/>
      <c r="S37" s="199"/>
      <c r="T37" s="199"/>
      <c r="U37" s="199"/>
      <c r="V37" s="199"/>
      <c r="W37" s="199"/>
      <c r="X37" s="199"/>
    </row>
    <row r="38" spans="1:24" ht="21" x14ac:dyDescent="0.2">
      <c r="E38" s="60"/>
      <c r="F38" s="199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199"/>
      <c r="T38" s="199"/>
      <c r="U38" s="199"/>
      <c r="V38" s="199"/>
      <c r="W38" s="199"/>
      <c r="X38" s="199"/>
    </row>
    <row r="39" spans="1:24" ht="21" x14ac:dyDescent="0.2">
      <c r="E39" s="60"/>
      <c r="F39" s="19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199"/>
      <c r="T39" s="199"/>
      <c r="U39" s="199"/>
      <c r="V39" s="199"/>
      <c r="W39" s="199"/>
      <c r="X39" s="199"/>
    </row>
    <row r="40" spans="1:24" ht="21" x14ac:dyDescent="0.2">
      <c r="E40" s="60"/>
      <c r="F40" s="199"/>
      <c r="G40" s="60"/>
      <c r="H40" s="60"/>
      <c r="I40" s="60"/>
      <c r="J40" s="60"/>
      <c r="K40" s="60"/>
      <c r="L40" s="60"/>
      <c r="M40" s="60"/>
      <c r="N40" s="60"/>
      <c r="O40" s="249"/>
      <c r="P40" s="60"/>
      <c r="Q40" s="60"/>
      <c r="R40" s="60"/>
      <c r="S40" s="199"/>
      <c r="T40" s="199"/>
      <c r="U40" s="199"/>
      <c r="V40" s="199"/>
      <c r="W40" s="199"/>
      <c r="X40" s="199"/>
    </row>
    <row r="41" spans="1:24" ht="21" x14ac:dyDescent="0.2">
      <c r="E41" s="60"/>
      <c r="F41" s="199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199"/>
      <c r="T41" s="199"/>
      <c r="U41" s="199"/>
      <c r="V41" s="199"/>
      <c r="W41" s="199"/>
      <c r="X41" s="199"/>
    </row>
    <row r="42" spans="1:24" ht="21" x14ac:dyDescent="0.2">
      <c r="E42" s="199"/>
      <c r="F42" s="199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199"/>
      <c r="T42" s="199"/>
      <c r="U42" s="199"/>
      <c r="V42" s="199"/>
      <c r="W42" s="199"/>
      <c r="X42" s="199"/>
    </row>
    <row r="43" spans="1:24" ht="21" x14ac:dyDescent="0.2">
      <c r="E43" s="199"/>
      <c r="F43" s="19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199"/>
      <c r="T43" s="199"/>
      <c r="U43" s="199"/>
      <c r="V43" s="199"/>
      <c r="W43" s="199"/>
      <c r="X43" s="199"/>
    </row>
    <row r="44" spans="1:24" ht="21" x14ac:dyDescent="0.2">
      <c r="E44" s="199"/>
      <c r="F44" s="19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199"/>
      <c r="T44" s="199"/>
      <c r="U44" s="199"/>
      <c r="V44" s="199"/>
      <c r="W44" s="199"/>
      <c r="X44" s="199"/>
    </row>
    <row r="45" spans="1:24" ht="21" x14ac:dyDescent="0.2">
      <c r="E45" s="199"/>
      <c r="F45" s="19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199"/>
      <c r="T45" s="199"/>
      <c r="U45" s="199"/>
      <c r="V45" s="199"/>
      <c r="W45" s="199"/>
      <c r="X45" s="199"/>
    </row>
    <row r="46" spans="1:24" ht="21" x14ac:dyDescent="0.2">
      <c r="E46" s="199"/>
      <c r="F46" s="199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199"/>
      <c r="T46" s="199"/>
      <c r="U46" s="199"/>
      <c r="V46" s="199"/>
      <c r="W46" s="199"/>
      <c r="X46" s="199"/>
    </row>
    <row r="47" spans="1:24" x14ac:dyDescent="0.2"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</row>
    <row r="48" spans="1:24" x14ac:dyDescent="0.2"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</row>
    <row r="49" spans="5:24" x14ac:dyDescent="0.2"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</row>
    <row r="50" spans="5:24" x14ac:dyDescent="0.2"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</row>
  </sheetData>
  <mergeCells count="7">
    <mergeCell ref="K7:Q7"/>
    <mergeCell ref="A1:Q1"/>
    <mergeCell ref="A2:Q2"/>
    <mergeCell ref="A3:Q3"/>
    <mergeCell ref="A5:Q5"/>
    <mergeCell ref="A7:A8"/>
    <mergeCell ref="C7:I7"/>
  </mergeCells>
  <pageMargins left="0.39" right="0.39" top="0.39" bottom="0.39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2"/>
  <sheetViews>
    <sheetView rightToLeft="1" view="pageBreakPreview" zoomScale="70" zoomScaleNormal="85" zoomScaleSheetLayoutView="70" workbookViewId="0">
      <selection activeCell="C9" sqref="C9"/>
    </sheetView>
  </sheetViews>
  <sheetFormatPr defaultRowHeight="12.75" x14ac:dyDescent="0.2"/>
  <cols>
    <col min="1" max="2" width="2.5703125" style="30" customWidth="1"/>
    <col min="3" max="3" width="23.42578125" style="30" customWidth="1"/>
    <col min="4" max="5" width="1.28515625" style="30" customWidth="1"/>
    <col min="6" max="6" width="12.42578125" style="30" bestFit="1" customWidth="1"/>
    <col min="7" max="7" width="1.28515625" style="30" customWidth="1"/>
    <col min="8" max="8" width="24.5703125" style="30" customWidth="1"/>
    <col min="9" max="9" width="1.28515625" style="30" customWidth="1"/>
    <col min="10" max="10" width="19.28515625" style="30" bestFit="1" customWidth="1"/>
    <col min="11" max="11" width="1.28515625" style="30" customWidth="1"/>
    <col min="12" max="12" width="14.28515625" style="30" customWidth="1"/>
    <col min="13" max="13" width="1.28515625" style="30" customWidth="1"/>
    <col min="14" max="14" width="14.28515625" style="30" customWidth="1"/>
    <col min="15" max="15" width="1.28515625" style="30" customWidth="1"/>
    <col min="16" max="16" width="14.28515625" style="30" customWidth="1"/>
    <col min="17" max="17" width="1.28515625" style="30" customWidth="1"/>
    <col min="18" max="18" width="14.28515625" style="30" customWidth="1"/>
    <col min="19" max="19" width="1.28515625" style="30" customWidth="1"/>
    <col min="20" max="20" width="15.5703125" style="30" customWidth="1"/>
    <col min="21" max="21" width="1.28515625" style="30" customWidth="1"/>
    <col min="22" max="22" width="16.42578125" style="30" bestFit="1" customWidth="1"/>
    <col min="23" max="23" width="1.28515625" style="30" customWidth="1"/>
    <col min="24" max="24" width="18.28515625" style="30" bestFit="1" customWidth="1"/>
    <col min="25" max="25" width="1.28515625" style="30" customWidth="1"/>
    <col min="26" max="26" width="19" style="30" bestFit="1" customWidth="1"/>
    <col min="27" max="27" width="1.28515625" style="30" customWidth="1"/>
    <col min="28" max="28" width="19.140625" style="30" bestFit="1" customWidth="1"/>
    <col min="29" max="29" width="0.28515625" style="30" customWidth="1"/>
    <col min="30" max="30" width="39.140625" style="30" bestFit="1" customWidth="1"/>
    <col min="31" max="16384" width="9.140625" style="30"/>
  </cols>
  <sheetData>
    <row r="1" spans="1:30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</row>
    <row r="2" spans="1:30" ht="21.75" customHeight="1" x14ac:dyDescent="0.2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</row>
    <row r="3" spans="1:30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</row>
    <row r="4" spans="1:30" ht="14.45" customHeight="1" x14ac:dyDescent="0.2">
      <c r="A4" s="1" t="s">
        <v>3</v>
      </c>
      <c r="B4" s="260" t="s">
        <v>4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</row>
    <row r="5" spans="1:30" ht="14.45" customHeight="1" x14ac:dyDescent="0.2">
      <c r="A5" s="260" t="s">
        <v>5</v>
      </c>
      <c r="B5" s="260"/>
      <c r="C5" s="260" t="s">
        <v>328</v>
      </c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</row>
    <row r="6" spans="1:30" ht="14.4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0" ht="14.4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0" ht="27" customHeight="1" x14ac:dyDescent="0.2">
      <c r="E8" s="34"/>
      <c r="F8" s="261" t="s">
        <v>6</v>
      </c>
      <c r="G8" s="261"/>
      <c r="H8" s="261"/>
      <c r="I8" s="261"/>
      <c r="J8" s="261"/>
      <c r="K8" s="34"/>
      <c r="L8" s="261" t="s">
        <v>7</v>
      </c>
      <c r="M8" s="261"/>
      <c r="N8" s="261"/>
      <c r="O8" s="261"/>
      <c r="P8" s="261"/>
      <c r="Q8" s="261"/>
      <c r="R8" s="261"/>
      <c r="S8" s="34"/>
      <c r="T8" s="261" t="s">
        <v>8</v>
      </c>
      <c r="U8" s="261"/>
      <c r="V8" s="261"/>
      <c r="W8" s="261"/>
      <c r="X8" s="261"/>
      <c r="Y8" s="261"/>
      <c r="Z8" s="261"/>
      <c r="AA8" s="261"/>
      <c r="AB8" s="261"/>
      <c r="AD8" s="191"/>
    </row>
    <row r="9" spans="1:30" ht="30.75" customHeight="1" x14ac:dyDescent="0.2">
      <c r="E9" s="34"/>
      <c r="F9" s="35"/>
      <c r="G9" s="35"/>
      <c r="H9" s="35"/>
      <c r="I9" s="35"/>
      <c r="J9" s="35"/>
      <c r="K9" s="34"/>
      <c r="L9" s="262" t="s">
        <v>9</v>
      </c>
      <c r="M9" s="262"/>
      <c r="N9" s="262"/>
      <c r="O9" s="35"/>
      <c r="P9" s="262" t="s">
        <v>10</v>
      </c>
      <c r="Q9" s="262"/>
      <c r="R9" s="262"/>
      <c r="S9" s="34"/>
      <c r="T9" s="35"/>
      <c r="U9" s="35"/>
      <c r="V9" s="35"/>
      <c r="W9" s="35"/>
      <c r="X9" s="35"/>
      <c r="Y9" s="35"/>
      <c r="Z9" s="35"/>
      <c r="AA9" s="35"/>
      <c r="AB9" s="35"/>
      <c r="AD9" s="192" t="s">
        <v>329</v>
      </c>
    </row>
    <row r="10" spans="1:30" ht="30.75" customHeight="1" x14ac:dyDescent="0.2">
      <c r="A10" s="261" t="s">
        <v>11</v>
      </c>
      <c r="B10" s="261"/>
      <c r="C10" s="261"/>
      <c r="E10" s="261" t="s">
        <v>12</v>
      </c>
      <c r="F10" s="261"/>
      <c r="G10" s="34"/>
      <c r="H10" s="2" t="s">
        <v>13</v>
      </c>
      <c r="I10" s="34"/>
      <c r="J10" s="2" t="s">
        <v>14</v>
      </c>
      <c r="K10" s="34"/>
      <c r="L10" s="4" t="s">
        <v>12</v>
      </c>
      <c r="M10" s="35"/>
      <c r="N10" s="4" t="s">
        <v>13</v>
      </c>
      <c r="O10" s="34"/>
      <c r="P10" s="4" t="s">
        <v>12</v>
      </c>
      <c r="Q10" s="35"/>
      <c r="R10" s="4" t="s">
        <v>15</v>
      </c>
      <c r="S10" s="34"/>
      <c r="T10" s="2" t="s">
        <v>12</v>
      </c>
      <c r="U10" s="34"/>
      <c r="V10" s="2" t="s">
        <v>16</v>
      </c>
      <c r="W10" s="34"/>
      <c r="X10" s="2" t="s">
        <v>13</v>
      </c>
      <c r="Y10" s="34"/>
      <c r="Z10" s="2" t="s">
        <v>14</v>
      </c>
      <c r="AA10" s="34"/>
      <c r="AB10" s="2" t="s">
        <v>17</v>
      </c>
      <c r="AD10" s="193">
        <v>114299953819654</v>
      </c>
    </row>
    <row r="11" spans="1:30" s="59" customFormat="1" ht="30.75" customHeight="1" x14ac:dyDescent="0.2">
      <c r="A11" s="263" t="s">
        <v>18</v>
      </c>
      <c r="B11" s="263"/>
      <c r="C11" s="263"/>
      <c r="E11" s="258">
        <v>160000000</v>
      </c>
      <c r="F11" s="258"/>
      <c r="G11" s="58"/>
      <c r="H11" s="168">
        <v>439737591333</v>
      </c>
      <c r="I11" s="58"/>
      <c r="J11" s="168">
        <v>264817017600</v>
      </c>
      <c r="K11" s="58"/>
      <c r="L11" s="168">
        <v>0</v>
      </c>
      <c r="M11" s="58"/>
      <c r="N11" s="168">
        <v>0</v>
      </c>
      <c r="O11" s="58"/>
      <c r="P11" s="168">
        <v>0</v>
      </c>
      <c r="Q11" s="58"/>
      <c r="R11" s="168">
        <v>0</v>
      </c>
      <c r="S11" s="58"/>
      <c r="T11" s="168">
        <v>160000000</v>
      </c>
      <c r="U11" s="58"/>
      <c r="V11" s="168">
        <v>1203</v>
      </c>
      <c r="W11" s="58"/>
      <c r="X11" s="168">
        <v>439737591333</v>
      </c>
      <c r="Y11" s="58"/>
      <c r="Z11" s="168">
        <v>190992129600</v>
      </c>
      <c r="AA11" s="58"/>
      <c r="AB11" s="182">
        <f>Z11/$AD$10</f>
        <v>1.6709729375862503E-3</v>
      </c>
      <c r="AD11" s="194"/>
    </row>
    <row r="12" spans="1:30" s="59" customFormat="1" ht="30.75" customHeight="1" x14ac:dyDescent="0.2">
      <c r="A12" s="259" t="s">
        <v>19</v>
      </c>
      <c r="B12" s="259"/>
      <c r="C12" s="259"/>
      <c r="E12" s="255">
        <v>564334087</v>
      </c>
      <c r="F12" s="255"/>
      <c r="G12" s="58"/>
      <c r="H12" s="170">
        <v>1000203930206</v>
      </c>
      <c r="I12" s="58"/>
      <c r="J12" s="170">
        <v>1035387829554.35</v>
      </c>
      <c r="K12" s="58"/>
      <c r="L12" s="170">
        <v>0</v>
      </c>
      <c r="M12" s="58"/>
      <c r="N12" s="170">
        <v>0</v>
      </c>
      <c r="O12" s="58"/>
      <c r="P12" s="170">
        <v>0</v>
      </c>
      <c r="Q12" s="58"/>
      <c r="R12" s="170">
        <v>0</v>
      </c>
      <c r="S12" s="58"/>
      <c r="T12" s="170">
        <v>564334087</v>
      </c>
      <c r="U12" s="58"/>
      <c r="V12" s="170">
        <v>1882</v>
      </c>
      <c r="W12" s="58"/>
      <c r="X12" s="170">
        <v>1000203930206</v>
      </c>
      <c r="Y12" s="58"/>
      <c r="Z12" s="170">
        <v>1053866898443.1</v>
      </c>
      <c r="AA12" s="58"/>
      <c r="AB12" s="182">
        <f>Z12/$AD$10</f>
        <v>9.2201865637314574E-3</v>
      </c>
      <c r="AD12" s="194"/>
    </row>
    <row r="13" spans="1:30" s="59" customFormat="1" ht="30.75" customHeight="1" x14ac:dyDescent="0.2">
      <c r="A13" s="259" t="s">
        <v>20</v>
      </c>
      <c r="B13" s="259"/>
      <c r="C13" s="259"/>
      <c r="E13" s="255">
        <v>13333333</v>
      </c>
      <c r="F13" s="255"/>
      <c r="G13" s="58"/>
      <c r="H13" s="170">
        <v>65039249489</v>
      </c>
      <c r="I13" s="58"/>
      <c r="J13" s="170">
        <v>77926268718.509903</v>
      </c>
      <c r="K13" s="58"/>
      <c r="L13" s="170">
        <v>0</v>
      </c>
      <c r="M13" s="58"/>
      <c r="N13" s="170">
        <v>0</v>
      </c>
      <c r="O13" s="58"/>
      <c r="P13" s="170">
        <v>0</v>
      </c>
      <c r="Q13" s="58"/>
      <c r="R13" s="170">
        <v>0</v>
      </c>
      <c r="S13" s="58"/>
      <c r="T13" s="170">
        <v>13333333</v>
      </c>
      <c r="U13" s="58"/>
      <c r="V13" s="170">
        <v>5850</v>
      </c>
      <c r="W13" s="58"/>
      <c r="X13" s="170">
        <v>65039249489</v>
      </c>
      <c r="Y13" s="58"/>
      <c r="Z13" s="170">
        <v>77397058065.073502</v>
      </c>
      <c r="AA13" s="58"/>
      <c r="AB13" s="182">
        <f>Z13/$AD$10</f>
        <v>6.771398892005938E-4</v>
      </c>
      <c r="AD13" s="194"/>
    </row>
    <row r="14" spans="1:30" s="59" customFormat="1" ht="30.75" customHeight="1" x14ac:dyDescent="0.2">
      <c r="A14" s="254" t="s">
        <v>21</v>
      </c>
      <c r="B14" s="254"/>
      <c r="C14" s="254"/>
      <c r="D14" s="183"/>
      <c r="E14" s="255">
        <v>4000000</v>
      </c>
      <c r="F14" s="256"/>
      <c r="G14" s="58"/>
      <c r="H14" s="38">
        <v>45267019120</v>
      </c>
      <c r="I14" s="58"/>
      <c r="J14" s="38">
        <v>29371192000</v>
      </c>
      <c r="K14" s="58"/>
      <c r="L14" s="38">
        <v>0</v>
      </c>
      <c r="M14" s="58"/>
      <c r="N14" s="38">
        <v>0</v>
      </c>
      <c r="O14" s="58"/>
      <c r="P14" s="38">
        <v>0</v>
      </c>
      <c r="Q14" s="58"/>
      <c r="R14" s="38">
        <v>0</v>
      </c>
      <c r="S14" s="58"/>
      <c r="T14" s="60">
        <v>4000000</v>
      </c>
      <c r="U14" s="58"/>
      <c r="V14" s="60">
        <v>6340</v>
      </c>
      <c r="W14" s="58"/>
      <c r="X14" s="38">
        <v>45267019120</v>
      </c>
      <c r="Y14" s="58"/>
      <c r="Z14" s="38">
        <v>25163967200</v>
      </c>
      <c r="AA14" s="58"/>
      <c r="AB14" s="182">
        <f>Z14/$AD$10</f>
        <v>2.2015728230043283E-4</v>
      </c>
    </row>
    <row r="15" spans="1:30" s="59" customFormat="1" ht="30.75" customHeight="1" thickBot="1" x14ac:dyDescent="0.25">
      <c r="A15" s="257" t="s">
        <v>22</v>
      </c>
      <c r="B15" s="257"/>
      <c r="C15" s="257"/>
      <c r="D15" s="257"/>
      <c r="E15" s="58"/>
      <c r="F15" s="60"/>
      <c r="G15" s="58"/>
      <c r="H15" s="50">
        <f>SUM(H11:H14)</f>
        <v>1550247790148</v>
      </c>
      <c r="I15" s="58"/>
      <c r="J15" s="50">
        <f>SUM(J11:J14)</f>
        <v>1407502307872.8601</v>
      </c>
      <c r="K15" s="58"/>
      <c r="L15" s="50">
        <f>SUM(L11:L14)</f>
        <v>0</v>
      </c>
      <c r="M15" s="58"/>
      <c r="N15" s="50">
        <f>SUM(N11:N14)</f>
        <v>0</v>
      </c>
      <c r="O15" s="58"/>
      <c r="P15" s="50">
        <f>SUM(P11:P14)</f>
        <v>0</v>
      </c>
      <c r="Q15" s="58"/>
      <c r="R15" s="50">
        <f>SUM(R11:R14)</f>
        <v>0</v>
      </c>
      <c r="S15" s="58"/>
      <c r="T15" s="60"/>
      <c r="U15" s="58"/>
      <c r="V15" s="60"/>
      <c r="W15" s="58"/>
      <c r="X15" s="50">
        <f>SUM(X11:X14)</f>
        <v>1550247790148</v>
      </c>
      <c r="Y15" s="58"/>
      <c r="Z15" s="50">
        <f>SUM(Z11:Z14)</f>
        <v>1347420053308.1736</v>
      </c>
      <c r="AA15" s="58"/>
      <c r="AB15" s="184">
        <f>SUM(AB11:AB14)</f>
        <v>1.1788456672818734E-2</v>
      </c>
    </row>
    <row r="16" spans="1:30" s="59" customFormat="1" ht="13.5" thickTop="1" x14ac:dyDescent="0.2"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</row>
    <row r="17" spans="7:26" s="59" customFormat="1" x14ac:dyDescent="0.2"/>
    <row r="18" spans="7:26" s="185" customFormat="1" ht="21" x14ac:dyDescent="0.4">
      <c r="G18" s="186"/>
      <c r="H18" s="186"/>
      <c r="I18" s="186"/>
      <c r="K18" s="186"/>
      <c r="L18" s="186"/>
      <c r="M18" s="186"/>
      <c r="N18" s="186"/>
      <c r="O18" s="186"/>
      <c r="P18" s="186"/>
      <c r="Q18" s="186"/>
      <c r="R18" s="186"/>
      <c r="S18" s="186"/>
      <c r="X18" s="170"/>
      <c r="Z18" s="170"/>
    </row>
    <row r="19" spans="7:26" s="185" customFormat="1" ht="21" x14ac:dyDescent="0.4">
      <c r="X19" s="170"/>
      <c r="Y19" s="59"/>
    </row>
    <row r="20" spans="7:26" s="185" customFormat="1" ht="15.75" x14ac:dyDescent="0.4">
      <c r="Y20" s="187"/>
    </row>
    <row r="21" spans="7:26" s="64" customFormat="1" ht="15.75" x14ac:dyDescent="0.4">
      <c r="Y21" s="66"/>
    </row>
    <row r="22" spans="7:26" s="64" customFormat="1" ht="15.75" x14ac:dyDescent="0.4">
      <c r="Y22" s="66"/>
    </row>
  </sheetData>
  <mergeCells count="22">
    <mergeCell ref="A10:C10"/>
    <mergeCell ref="E10:F10"/>
    <mergeCell ref="A11:C11"/>
    <mergeCell ref="F8:J8"/>
    <mergeCell ref="L8:R8"/>
    <mergeCell ref="T8:AB8"/>
    <mergeCell ref="L9:N9"/>
    <mergeCell ref="P9:R9"/>
    <mergeCell ref="A1:AB1"/>
    <mergeCell ref="A2:AB2"/>
    <mergeCell ref="A3:AB3"/>
    <mergeCell ref="B4:AB4"/>
    <mergeCell ref="A5:B5"/>
    <mergeCell ref="C5:AB5"/>
    <mergeCell ref="A14:C14"/>
    <mergeCell ref="E14:F14"/>
    <mergeCell ref="A15:D15"/>
    <mergeCell ref="E11:F11"/>
    <mergeCell ref="A12:C12"/>
    <mergeCell ref="E12:F12"/>
    <mergeCell ref="A13:C13"/>
    <mergeCell ref="E13:F13"/>
  </mergeCells>
  <conditionalFormatting sqref="G18">
    <cfRule type="duplicateValues" dxfId="22" priority="6"/>
  </conditionalFormatting>
  <conditionalFormatting sqref="K18">
    <cfRule type="duplicateValues" dxfId="21" priority="5"/>
  </conditionalFormatting>
  <conditionalFormatting sqref="X18">
    <cfRule type="duplicateValues" dxfId="20" priority="4"/>
  </conditionalFormatting>
  <conditionalFormatting sqref="X18:X19">
    <cfRule type="duplicateValues" dxfId="19" priority="3"/>
  </conditionalFormatting>
  <conditionalFormatting sqref="Z18">
    <cfRule type="duplicateValues" dxfId="18" priority="2"/>
  </conditionalFormatting>
  <conditionalFormatting sqref="Z18">
    <cfRule type="duplicateValues" dxfId="17" priority="1"/>
  </conditionalFormatting>
  <pageMargins left="0.39" right="0.39" top="0.39" bottom="0.39" header="0" footer="0"/>
  <pageSetup paperSize="9" scale="57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</row>
    <row r="2" spans="1:25" ht="21.75" customHeight="1" x14ac:dyDescent="0.2">
      <c r="A2" s="252" t="s">
        <v>174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</row>
    <row r="3" spans="1:25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</row>
    <row r="4" spans="1:25" ht="7.35" customHeight="1" x14ac:dyDescent="0.2"/>
    <row r="5" spans="1:25" ht="14.45" customHeight="1" x14ac:dyDescent="0.2">
      <c r="A5" s="260" t="s">
        <v>310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</row>
    <row r="6" spans="1:25" ht="7.35" customHeight="1" x14ac:dyDescent="0.2"/>
    <row r="7" spans="1:25" ht="14.45" customHeight="1" x14ac:dyDescent="0.2">
      <c r="E7" s="261" t="s">
        <v>193</v>
      </c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Y7" s="2" t="s">
        <v>194</v>
      </c>
    </row>
    <row r="8" spans="1:25" ht="29.1" customHeight="1" x14ac:dyDescent="0.2">
      <c r="A8" s="2" t="s">
        <v>311</v>
      </c>
      <c r="C8" s="2" t="s">
        <v>312</v>
      </c>
      <c r="E8" s="20" t="s">
        <v>27</v>
      </c>
      <c r="F8" s="3"/>
      <c r="G8" s="20" t="s">
        <v>12</v>
      </c>
      <c r="H8" s="3"/>
      <c r="I8" s="20" t="s">
        <v>26</v>
      </c>
      <c r="J8" s="3"/>
      <c r="K8" s="20" t="s">
        <v>313</v>
      </c>
      <c r="L8" s="3"/>
      <c r="M8" s="20" t="s">
        <v>314</v>
      </c>
      <c r="N8" s="3"/>
      <c r="O8" s="20" t="s">
        <v>315</v>
      </c>
      <c r="P8" s="3"/>
      <c r="Q8" s="20" t="s">
        <v>316</v>
      </c>
      <c r="R8" s="3"/>
      <c r="S8" s="20" t="s">
        <v>317</v>
      </c>
      <c r="T8" s="3"/>
      <c r="U8" s="20" t="s">
        <v>318</v>
      </c>
      <c r="V8" s="3"/>
      <c r="W8" s="20" t="s">
        <v>319</v>
      </c>
      <c r="Y8" s="20" t="s">
        <v>319</v>
      </c>
    </row>
    <row r="9" spans="1:25" ht="21.75" customHeight="1" x14ac:dyDescent="0.2">
      <c r="A9" s="21" t="s">
        <v>320</v>
      </c>
      <c r="B9" s="12"/>
      <c r="C9" s="21" t="s">
        <v>321</v>
      </c>
      <c r="E9" s="22"/>
      <c r="G9" s="23">
        <v>0</v>
      </c>
      <c r="I9" s="23">
        <v>0</v>
      </c>
      <c r="K9" s="23">
        <v>0</v>
      </c>
      <c r="M9" s="23">
        <v>0</v>
      </c>
      <c r="O9" s="23">
        <v>0</v>
      </c>
      <c r="Q9" s="23">
        <v>0</v>
      </c>
      <c r="S9" s="23">
        <v>0</v>
      </c>
      <c r="U9" s="23">
        <v>0</v>
      </c>
      <c r="W9" s="23">
        <v>0</v>
      </c>
      <c r="Y9" s="23">
        <v>1</v>
      </c>
    </row>
    <row r="10" spans="1:25" ht="21.75" customHeight="1" x14ac:dyDescent="0.2">
      <c r="A10" s="257" t="s">
        <v>22</v>
      </c>
      <c r="B10" s="257"/>
      <c r="C10" s="257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1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8"/>
  <sheetViews>
    <sheetView rightToLeft="1" view="pageBreakPreview" zoomScale="70" zoomScaleNormal="100" zoomScaleSheetLayoutView="70" workbookViewId="0">
      <selection activeCell="A6" sqref="A6"/>
    </sheetView>
  </sheetViews>
  <sheetFormatPr defaultRowHeight="12.75" x14ac:dyDescent="0.2"/>
  <cols>
    <col min="1" max="1" width="28.7109375" style="30" bestFit="1" customWidth="1"/>
    <col min="2" max="2" width="1.28515625" style="30" customWidth="1"/>
    <col min="3" max="3" width="10.85546875" style="30" bestFit="1" customWidth="1"/>
    <col min="4" max="4" width="1.28515625" style="30" customWidth="1"/>
    <col min="5" max="5" width="12.5703125" style="30" bestFit="1" customWidth="1"/>
    <col min="6" max="6" width="1.28515625" style="30" customWidth="1"/>
    <col min="7" max="7" width="6.42578125" style="30" customWidth="1"/>
    <col min="8" max="8" width="1.28515625" style="30" customWidth="1"/>
    <col min="9" max="9" width="5.140625" style="30" customWidth="1"/>
    <col min="10" max="10" width="1.28515625" style="30" customWidth="1"/>
    <col min="11" max="11" width="12" style="30" customWidth="1"/>
    <col min="12" max="12" width="1.28515625" style="30" customWidth="1"/>
    <col min="13" max="13" width="2.5703125" style="30" customWidth="1"/>
    <col min="14" max="14" width="1.28515625" style="30" customWidth="1"/>
    <col min="15" max="15" width="9.140625" style="30" customWidth="1"/>
    <col min="16" max="16" width="1.28515625" style="30" customWidth="1"/>
    <col min="17" max="17" width="2.5703125" style="30" customWidth="1"/>
    <col min="18" max="20" width="1.28515625" style="30" customWidth="1"/>
    <col min="21" max="21" width="6.42578125" style="30" customWidth="1"/>
    <col min="22" max="22" width="1.28515625" style="30" customWidth="1"/>
    <col min="23" max="23" width="2.5703125" style="30" customWidth="1"/>
    <col min="24" max="26" width="1.28515625" style="30" customWidth="1"/>
    <col min="27" max="27" width="6.42578125" style="30" customWidth="1"/>
    <col min="28" max="28" width="1.28515625" style="30" customWidth="1"/>
    <col min="29" max="29" width="2.5703125" style="30" customWidth="1"/>
    <col min="30" max="32" width="1.28515625" style="30" customWidth="1"/>
    <col min="33" max="33" width="9.140625" style="30" customWidth="1"/>
    <col min="34" max="34" width="1.28515625" style="30" customWidth="1"/>
    <col min="35" max="35" width="2.5703125" style="30" customWidth="1"/>
    <col min="36" max="36" width="1.28515625" style="30" customWidth="1"/>
    <col min="37" max="37" width="14.140625" style="30" bestFit="1" customWidth="1"/>
    <col min="38" max="38" width="1.28515625" style="30" customWidth="1"/>
    <col min="39" max="39" width="10.85546875" style="30" customWidth="1"/>
    <col min="40" max="40" width="1.28515625" style="30" customWidth="1"/>
    <col min="41" max="41" width="11" style="30" bestFit="1" customWidth="1"/>
    <col min="42" max="42" width="15" style="30" customWidth="1"/>
    <col min="43" max="43" width="1.140625" style="30" customWidth="1"/>
    <col min="44" max="44" width="11" style="30" bestFit="1" customWidth="1"/>
    <col min="45" max="45" width="11.7109375" style="30" customWidth="1"/>
    <col min="46" max="47" width="1.28515625" style="30" customWidth="1"/>
    <col min="48" max="48" width="13" style="30" customWidth="1"/>
    <col min="49" max="49" width="7.7109375" style="30" customWidth="1"/>
    <col min="50" max="50" width="0.28515625" style="30" customWidth="1"/>
    <col min="51" max="16384" width="9.140625" style="30"/>
  </cols>
  <sheetData>
    <row r="1" spans="1:49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54"/>
      <c r="AQ1" s="54"/>
      <c r="AR1" s="54"/>
      <c r="AS1" s="54"/>
      <c r="AT1" s="54"/>
      <c r="AU1" s="54"/>
      <c r="AV1" s="54"/>
      <c r="AW1" s="54"/>
    </row>
    <row r="2" spans="1:49" ht="21.75" customHeight="1" x14ac:dyDescent="0.2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</row>
    <row r="3" spans="1:49" ht="26.2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</row>
    <row r="4" spans="1:49" ht="26.25" customHeight="1" x14ac:dyDescent="0.2"/>
    <row r="5" spans="1:49" ht="26.25" customHeight="1" x14ac:dyDescent="0.2">
      <c r="A5" s="260" t="s">
        <v>23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</row>
    <row r="6" spans="1:49" ht="26.25" customHeight="1" x14ac:dyDescent="0.2">
      <c r="I6" s="261" t="s">
        <v>6</v>
      </c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34"/>
      <c r="AC6" s="267" t="s">
        <v>8</v>
      </c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45"/>
      <c r="AQ6" s="45"/>
      <c r="AR6" s="45"/>
      <c r="AS6" s="45"/>
    </row>
    <row r="7" spans="1:49" ht="26.25" customHeight="1" x14ac:dyDescent="0.2"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4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46"/>
      <c r="AQ7" s="46"/>
      <c r="AR7" s="46"/>
      <c r="AS7" s="46"/>
    </row>
    <row r="8" spans="1:49" ht="33" customHeight="1" x14ac:dyDescent="0.2">
      <c r="A8" s="261" t="s">
        <v>24</v>
      </c>
      <c r="B8" s="261"/>
      <c r="C8" s="261"/>
      <c r="D8" s="261"/>
      <c r="E8" s="261"/>
      <c r="F8" s="261"/>
      <c r="G8" s="261"/>
      <c r="I8" s="261" t="s">
        <v>25</v>
      </c>
      <c r="J8" s="261"/>
      <c r="K8" s="261"/>
      <c r="L8" s="34"/>
      <c r="M8" s="261" t="s">
        <v>26</v>
      </c>
      <c r="N8" s="261"/>
      <c r="O8" s="261"/>
      <c r="P8" s="34"/>
      <c r="Q8" s="261" t="s">
        <v>27</v>
      </c>
      <c r="R8" s="261"/>
      <c r="S8" s="261"/>
      <c r="T8" s="261"/>
      <c r="U8" s="261"/>
      <c r="V8" s="34"/>
      <c r="W8" s="261" t="s">
        <v>28</v>
      </c>
      <c r="X8" s="261"/>
      <c r="Y8" s="261"/>
      <c r="Z8" s="261"/>
      <c r="AA8" s="261"/>
      <c r="AB8" s="34"/>
      <c r="AC8" s="261" t="s">
        <v>25</v>
      </c>
      <c r="AD8" s="261"/>
      <c r="AE8" s="261"/>
      <c r="AF8" s="261"/>
      <c r="AG8" s="261"/>
      <c r="AH8" s="34"/>
      <c r="AI8" s="261" t="s">
        <v>26</v>
      </c>
      <c r="AJ8" s="261"/>
      <c r="AK8" s="261"/>
      <c r="AL8" s="34"/>
      <c r="AM8" s="261" t="s">
        <v>27</v>
      </c>
      <c r="AN8" s="261"/>
      <c r="AO8" s="261"/>
      <c r="AP8" s="46"/>
      <c r="AQ8" s="45"/>
      <c r="AR8" s="45"/>
      <c r="AS8" s="45"/>
    </row>
    <row r="9" spans="1:49" ht="39" customHeight="1" x14ac:dyDescent="0.2">
      <c r="A9" s="263" t="s">
        <v>29</v>
      </c>
      <c r="B9" s="263"/>
      <c r="C9" s="263"/>
      <c r="D9" s="263"/>
      <c r="E9" s="263"/>
      <c r="F9" s="263"/>
      <c r="G9" s="263"/>
      <c r="I9" s="258">
        <v>564334087</v>
      </c>
      <c r="J9" s="258"/>
      <c r="K9" s="258"/>
      <c r="L9" s="34"/>
      <c r="M9" s="258">
        <v>2193</v>
      </c>
      <c r="N9" s="258"/>
      <c r="O9" s="258"/>
      <c r="P9" s="34"/>
      <c r="Q9" s="264" t="s">
        <v>30</v>
      </c>
      <c r="R9" s="264"/>
      <c r="S9" s="264"/>
      <c r="T9" s="264"/>
      <c r="U9" s="264"/>
      <c r="V9" s="34"/>
      <c r="W9" s="266">
        <v>0.23686407978754601</v>
      </c>
      <c r="X9" s="266"/>
      <c r="Y9" s="266"/>
      <c r="Z9" s="266"/>
      <c r="AA9" s="266"/>
      <c r="AB9" s="34"/>
      <c r="AC9" s="258">
        <v>564334087</v>
      </c>
      <c r="AD9" s="258"/>
      <c r="AE9" s="258"/>
      <c r="AF9" s="258"/>
      <c r="AG9" s="258"/>
      <c r="AH9" s="34"/>
      <c r="AI9" s="258">
        <v>2193</v>
      </c>
      <c r="AJ9" s="258"/>
      <c r="AK9" s="258"/>
      <c r="AL9" s="34"/>
      <c r="AM9" s="264" t="s">
        <v>30</v>
      </c>
      <c r="AN9" s="264"/>
      <c r="AO9" s="264"/>
      <c r="AP9" s="46"/>
      <c r="AQ9" s="47"/>
      <c r="AR9" s="47"/>
      <c r="AS9" s="47"/>
    </row>
    <row r="10" spans="1:49" ht="39" customHeight="1" x14ac:dyDescent="0.2">
      <c r="A10" s="42"/>
      <c r="B10" s="42"/>
      <c r="C10" s="42"/>
      <c r="D10" s="42"/>
      <c r="E10" s="42"/>
      <c r="F10" s="42"/>
      <c r="G10" s="42"/>
      <c r="I10" s="43"/>
      <c r="J10" s="43"/>
      <c r="K10" s="43"/>
      <c r="M10" s="43"/>
      <c r="N10" s="43"/>
      <c r="O10" s="43"/>
      <c r="Q10" s="42"/>
      <c r="R10" s="42"/>
      <c r="S10" s="42"/>
      <c r="T10" s="42"/>
      <c r="U10" s="42"/>
      <c r="W10" s="44"/>
      <c r="X10" s="44"/>
      <c r="Y10" s="44"/>
      <c r="Z10" s="44"/>
      <c r="AA10" s="44"/>
      <c r="AC10" s="43"/>
      <c r="AD10" s="43"/>
      <c r="AE10" s="43"/>
      <c r="AF10" s="43"/>
      <c r="AG10" s="43"/>
      <c r="AI10" s="43"/>
      <c r="AJ10" s="43"/>
      <c r="AK10" s="43"/>
      <c r="AM10" s="42"/>
      <c r="AN10" s="42"/>
      <c r="AO10" s="42"/>
      <c r="AP10" s="49"/>
      <c r="AQ10" s="44"/>
      <c r="AR10" s="44"/>
      <c r="AS10" s="44"/>
    </row>
    <row r="11" spans="1:49" ht="26.25" customHeight="1" x14ac:dyDescent="0.2">
      <c r="A11" s="260" t="s">
        <v>31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  <c r="AO11" s="260"/>
      <c r="AP11" s="260"/>
      <c r="AQ11" s="260"/>
      <c r="AR11" s="260"/>
      <c r="AS11" s="260"/>
      <c r="AT11" s="260"/>
      <c r="AU11" s="260"/>
      <c r="AV11" s="260"/>
      <c r="AW11" s="260"/>
    </row>
    <row r="12" spans="1:49" ht="26.25" customHeight="1" x14ac:dyDescent="0.2">
      <c r="C12" s="261" t="s">
        <v>6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5" t="s">
        <v>8</v>
      </c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45"/>
      <c r="AQ12" s="45"/>
      <c r="AR12" s="45"/>
    </row>
    <row r="13" spans="1:49" ht="26.25" customHeight="1" x14ac:dyDescent="0.2">
      <c r="A13" s="2" t="s">
        <v>24</v>
      </c>
      <c r="C13" s="4" t="s">
        <v>32</v>
      </c>
      <c r="D13" s="35"/>
      <c r="E13" s="4" t="s">
        <v>33</v>
      </c>
      <c r="F13" s="35"/>
      <c r="G13" s="262" t="s">
        <v>34</v>
      </c>
      <c r="H13" s="262"/>
      <c r="I13" s="262"/>
      <c r="J13" s="35"/>
      <c r="K13" s="262" t="s">
        <v>35</v>
      </c>
      <c r="L13" s="262"/>
      <c r="M13" s="262"/>
      <c r="N13" s="35"/>
      <c r="O13" s="262" t="s">
        <v>26</v>
      </c>
      <c r="P13" s="262"/>
      <c r="Q13" s="262"/>
      <c r="R13" s="35"/>
      <c r="S13" s="262" t="s">
        <v>27</v>
      </c>
      <c r="T13" s="262"/>
      <c r="U13" s="262"/>
      <c r="V13" s="262"/>
      <c r="W13" s="262"/>
      <c r="X13" s="34"/>
      <c r="Y13" s="262" t="s">
        <v>32</v>
      </c>
      <c r="Z13" s="262"/>
      <c r="AA13" s="262"/>
      <c r="AB13" s="262"/>
      <c r="AC13" s="262"/>
      <c r="AD13" s="35"/>
      <c r="AE13" s="262" t="s">
        <v>33</v>
      </c>
      <c r="AF13" s="262"/>
      <c r="AG13" s="262"/>
      <c r="AH13" s="262"/>
      <c r="AI13" s="262"/>
      <c r="AJ13" s="35"/>
      <c r="AK13" s="33" t="s">
        <v>35</v>
      </c>
      <c r="AL13" s="33"/>
      <c r="AM13" s="33" t="s">
        <v>26</v>
      </c>
      <c r="AN13" s="35"/>
      <c r="AO13" s="4" t="s">
        <v>27</v>
      </c>
      <c r="AP13" s="45"/>
      <c r="AQ13" s="46"/>
      <c r="AR13" s="49"/>
    </row>
    <row r="14" spans="1:49" ht="26.25" customHeight="1" x14ac:dyDescent="0.2">
      <c r="A14" s="41" t="s">
        <v>36</v>
      </c>
      <c r="C14" s="19" t="s">
        <v>37</v>
      </c>
      <c r="D14" s="34"/>
      <c r="E14" s="19" t="s">
        <v>38</v>
      </c>
      <c r="F14" s="34"/>
      <c r="G14" s="264" t="s">
        <v>39</v>
      </c>
      <c r="H14" s="264"/>
      <c r="I14" s="264"/>
      <c r="J14" s="34"/>
      <c r="K14" s="258">
        <v>564334087</v>
      </c>
      <c r="L14" s="258"/>
      <c r="M14" s="258"/>
      <c r="N14" s="34"/>
      <c r="O14" s="258">
        <v>2243</v>
      </c>
      <c r="P14" s="258"/>
      <c r="Q14" s="258"/>
      <c r="R14" s="34"/>
      <c r="S14" s="264" t="s">
        <v>40</v>
      </c>
      <c r="T14" s="264"/>
      <c r="U14" s="264"/>
      <c r="V14" s="264"/>
      <c r="W14" s="264"/>
      <c r="X14" s="34"/>
      <c r="Y14" s="264" t="s">
        <v>37</v>
      </c>
      <c r="Z14" s="264"/>
      <c r="AA14" s="264"/>
      <c r="AB14" s="264"/>
      <c r="AC14" s="264"/>
      <c r="AD14" s="34"/>
      <c r="AE14" s="264" t="s">
        <v>38</v>
      </c>
      <c r="AF14" s="264"/>
      <c r="AG14" s="264"/>
      <c r="AH14" s="264"/>
      <c r="AI14" s="264"/>
      <c r="AJ14" s="34"/>
      <c r="AK14" s="36">
        <v>564334087</v>
      </c>
      <c r="AL14" s="36"/>
      <c r="AM14" s="36">
        <v>2243</v>
      </c>
      <c r="AN14" s="34"/>
      <c r="AO14" s="24" t="s">
        <v>40</v>
      </c>
      <c r="AP14" s="40"/>
      <c r="AQ14" s="46"/>
      <c r="AR14" s="49"/>
    </row>
    <row r="15" spans="1:49" ht="26.25" customHeight="1" x14ac:dyDescent="0.2">
      <c r="A15" s="49"/>
      <c r="B15" s="49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34"/>
      <c r="AO15" s="34"/>
      <c r="AP15" s="34"/>
      <c r="AQ15" s="34"/>
      <c r="AR15" s="34"/>
    </row>
    <row r="16" spans="1:49" ht="21.75" customHeight="1" x14ac:dyDescent="0.2">
      <c r="AG16" s="49"/>
      <c r="AH16" s="49"/>
      <c r="AI16" s="49"/>
      <c r="AJ16" s="49"/>
      <c r="AK16" s="49"/>
      <c r="AL16" s="49"/>
      <c r="AM16" s="49"/>
    </row>
    <row r="17" spans="33:39" ht="21.75" customHeight="1" x14ac:dyDescent="0.2">
      <c r="AG17" s="49"/>
      <c r="AH17" s="49"/>
      <c r="AI17" s="49"/>
      <c r="AJ17" s="49"/>
      <c r="AK17" s="49"/>
      <c r="AL17" s="49"/>
      <c r="AM17" s="49"/>
    </row>
    <row r="18" spans="33:39" ht="21.75" customHeight="1" x14ac:dyDescent="0.2"/>
  </sheetData>
  <mergeCells count="39">
    <mergeCell ref="A5:AW5"/>
    <mergeCell ref="I6:AA6"/>
    <mergeCell ref="AC6:AO6"/>
    <mergeCell ref="A1:AO1"/>
    <mergeCell ref="A2:AO2"/>
    <mergeCell ref="AP2:AW2"/>
    <mergeCell ref="A3:AO3"/>
    <mergeCell ref="AP3:AW3"/>
    <mergeCell ref="AC8:AG8"/>
    <mergeCell ref="AI8:AK8"/>
    <mergeCell ref="AM8:AO8"/>
    <mergeCell ref="A9:G9"/>
    <mergeCell ref="I9:K9"/>
    <mergeCell ref="M9:O9"/>
    <mergeCell ref="Q9:U9"/>
    <mergeCell ref="W9:AA9"/>
    <mergeCell ref="AC9:AG9"/>
    <mergeCell ref="AI9:AK9"/>
    <mergeCell ref="AM9:AO9"/>
    <mergeCell ref="A8:G8"/>
    <mergeCell ref="I8:K8"/>
    <mergeCell ref="M8:O8"/>
    <mergeCell ref="Q8:U8"/>
    <mergeCell ref="W8:AA8"/>
    <mergeCell ref="A11:AW11"/>
    <mergeCell ref="C12:W12"/>
    <mergeCell ref="G13:I13"/>
    <mergeCell ref="K13:M13"/>
    <mergeCell ref="O13:Q13"/>
    <mergeCell ref="S13:W13"/>
    <mergeCell ref="Y13:AC13"/>
    <mergeCell ref="AE13:AI13"/>
    <mergeCell ref="X12:AO12"/>
    <mergeCell ref="AE14:AI14"/>
    <mergeCell ref="G14:I14"/>
    <mergeCell ref="K14:M14"/>
    <mergeCell ref="O14:Q14"/>
    <mergeCell ref="S14:W14"/>
    <mergeCell ref="Y14:AC14"/>
  </mergeCells>
  <pageMargins left="0.39" right="0.39" top="0.39" bottom="0.39" header="0" footer="0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28"/>
  <sheetViews>
    <sheetView rightToLeft="1" view="pageBreakPreview" zoomScale="85" zoomScaleNormal="85" zoomScaleSheetLayoutView="85" workbookViewId="0">
      <selection activeCell="B6" sqref="B6"/>
    </sheetView>
  </sheetViews>
  <sheetFormatPr defaultRowHeight="12.75" x14ac:dyDescent="0.2"/>
  <cols>
    <col min="1" max="1" width="5.140625" style="30" customWidth="1"/>
    <col min="2" max="2" width="36.5703125" style="30" customWidth="1"/>
    <col min="3" max="3" width="1.28515625" style="30" customWidth="1"/>
    <col min="4" max="4" width="2.5703125" style="30" customWidth="1"/>
    <col min="5" max="5" width="10.42578125" style="30" customWidth="1"/>
    <col min="6" max="6" width="1.28515625" style="30" customWidth="1"/>
    <col min="7" max="7" width="18.85546875" style="30" bestFit="1" customWidth="1"/>
    <col min="8" max="8" width="1.28515625" style="30" customWidth="1"/>
    <col min="9" max="9" width="19.28515625" style="30" bestFit="1" customWidth="1"/>
    <col min="10" max="10" width="1.28515625" style="30" customWidth="1"/>
    <col min="11" max="11" width="13" style="30" customWidth="1"/>
    <col min="12" max="12" width="1.28515625" style="30" customWidth="1"/>
    <col min="13" max="13" width="15.42578125" style="30" bestFit="1" customWidth="1"/>
    <col min="14" max="14" width="1.28515625" style="30" customWidth="1"/>
    <col min="15" max="15" width="13" style="30" customWidth="1"/>
    <col min="16" max="16" width="1.28515625" style="30" customWidth="1"/>
    <col min="17" max="17" width="13" style="30" customWidth="1"/>
    <col min="18" max="18" width="1.28515625" style="30" customWidth="1"/>
    <col min="19" max="19" width="15.5703125" style="30" customWidth="1"/>
    <col min="20" max="20" width="1.28515625" style="30" customWidth="1"/>
    <col min="21" max="21" width="22.28515625" style="30" bestFit="1" customWidth="1"/>
    <col min="22" max="22" width="1.28515625" style="30" customWidth="1"/>
    <col min="23" max="23" width="19" style="30" bestFit="1" customWidth="1"/>
    <col min="24" max="24" width="1.28515625" style="30" customWidth="1"/>
    <col min="25" max="25" width="19" style="30" bestFit="1" customWidth="1"/>
    <col min="26" max="26" width="1.28515625" style="30" customWidth="1"/>
    <col min="27" max="27" width="21" style="30" customWidth="1"/>
    <col min="28" max="28" width="4.28515625" style="30" customWidth="1"/>
    <col min="29" max="29" width="9.140625" style="30"/>
    <col min="30" max="30" width="32.7109375" style="30" bestFit="1" customWidth="1"/>
    <col min="31" max="16384" width="9.140625" style="30"/>
  </cols>
  <sheetData>
    <row r="1" spans="1:30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</row>
    <row r="2" spans="1:30" ht="21.75" customHeight="1" x14ac:dyDescent="0.2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</row>
    <row r="3" spans="1:30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</row>
    <row r="4" spans="1:30" ht="14.45" customHeight="1" x14ac:dyDescent="0.2"/>
    <row r="5" spans="1:30" ht="27" customHeight="1" x14ac:dyDescent="0.2">
      <c r="A5" s="1" t="s">
        <v>41</v>
      </c>
      <c r="B5" s="260" t="s">
        <v>42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</row>
    <row r="6" spans="1:30" ht="22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30" ht="25.5" customHeight="1" x14ac:dyDescent="0.2">
      <c r="D7" s="34"/>
      <c r="E7" s="261" t="s">
        <v>6</v>
      </c>
      <c r="F7" s="261"/>
      <c r="G7" s="261"/>
      <c r="H7" s="261"/>
      <c r="I7" s="261"/>
      <c r="J7" s="34"/>
      <c r="K7" s="261" t="s">
        <v>7</v>
      </c>
      <c r="L7" s="261"/>
      <c r="M7" s="261"/>
      <c r="N7" s="261"/>
      <c r="O7" s="261"/>
      <c r="P7" s="261"/>
      <c r="Q7" s="261"/>
      <c r="R7" s="34"/>
      <c r="S7" s="261" t="s">
        <v>8</v>
      </c>
      <c r="T7" s="261"/>
      <c r="U7" s="261"/>
      <c r="V7" s="261"/>
      <c r="W7" s="261"/>
      <c r="X7" s="261"/>
      <c r="Y7" s="261"/>
      <c r="Z7" s="261"/>
      <c r="AA7" s="261"/>
    </row>
    <row r="8" spans="1:30" s="59" customFormat="1" ht="24.75" customHeight="1" x14ac:dyDescent="0.2">
      <c r="D8" s="58"/>
      <c r="E8" s="195"/>
      <c r="F8" s="195"/>
      <c r="G8" s="195"/>
      <c r="H8" s="195"/>
      <c r="I8" s="195"/>
      <c r="J8" s="58"/>
      <c r="K8" s="262" t="s">
        <v>43</v>
      </c>
      <c r="L8" s="262"/>
      <c r="M8" s="262"/>
      <c r="N8" s="195"/>
      <c r="O8" s="262" t="s">
        <v>44</v>
      </c>
      <c r="P8" s="262"/>
      <c r="Q8" s="262"/>
      <c r="R8" s="58"/>
      <c r="S8" s="195"/>
      <c r="T8" s="195"/>
      <c r="U8" s="195"/>
      <c r="V8" s="195"/>
      <c r="W8" s="195"/>
      <c r="X8" s="195"/>
      <c r="Y8" s="195"/>
      <c r="Z8" s="195"/>
      <c r="AA8" s="195"/>
      <c r="AD8" s="189" t="str">
        <f>سهام!AD9</f>
        <v>جمع سرمایه‌گذاری‌ها و دارایی‌ها در تاریخ 11/30</v>
      </c>
    </row>
    <row r="9" spans="1:30" s="59" customFormat="1" ht="24.75" customHeight="1" x14ac:dyDescent="0.2">
      <c r="A9" s="261" t="s">
        <v>45</v>
      </c>
      <c r="B9" s="261"/>
      <c r="D9" s="261" t="s">
        <v>46</v>
      </c>
      <c r="E9" s="261"/>
      <c r="F9" s="58"/>
      <c r="G9" s="165" t="s">
        <v>13</v>
      </c>
      <c r="H9" s="58"/>
      <c r="I9" s="165" t="s">
        <v>14</v>
      </c>
      <c r="J9" s="58"/>
      <c r="K9" s="166" t="s">
        <v>12</v>
      </c>
      <c r="L9" s="195"/>
      <c r="M9" s="166" t="s">
        <v>13</v>
      </c>
      <c r="N9" s="58"/>
      <c r="O9" s="166" t="s">
        <v>12</v>
      </c>
      <c r="P9" s="195"/>
      <c r="Q9" s="166" t="s">
        <v>15</v>
      </c>
      <c r="R9" s="58"/>
      <c r="S9" s="165" t="s">
        <v>12</v>
      </c>
      <c r="T9" s="58"/>
      <c r="U9" s="165" t="s">
        <v>47</v>
      </c>
      <c r="V9" s="58"/>
      <c r="W9" s="165" t="s">
        <v>13</v>
      </c>
      <c r="X9" s="58"/>
      <c r="Y9" s="165" t="s">
        <v>14</v>
      </c>
      <c r="Z9" s="58"/>
      <c r="AA9" s="165" t="s">
        <v>17</v>
      </c>
      <c r="AD9" s="189">
        <f>سهام!AD10</f>
        <v>114299953819654</v>
      </c>
    </row>
    <row r="10" spans="1:30" s="59" customFormat="1" ht="24.75" customHeight="1" x14ac:dyDescent="0.2">
      <c r="A10" s="263" t="s">
        <v>48</v>
      </c>
      <c r="B10" s="263"/>
      <c r="D10" s="258">
        <v>3340000</v>
      </c>
      <c r="E10" s="258"/>
      <c r="F10" s="58"/>
      <c r="G10" s="168">
        <v>70313319261</v>
      </c>
      <c r="H10" s="58"/>
      <c r="I10" s="168">
        <v>120796527500</v>
      </c>
      <c r="J10" s="58"/>
      <c r="K10" s="168">
        <v>0</v>
      </c>
      <c r="L10" s="58"/>
      <c r="M10" s="168">
        <v>0</v>
      </c>
      <c r="N10" s="58"/>
      <c r="O10" s="168">
        <v>0</v>
      </c>
      <c r="P10" s="58"/>
      <c r="Q10" s="168">
        <v>0</v>
      </c>
      <c r="R10" s="58"/>
      <c r="S10" s="168">
        <v>3340000</v>
      </c>
      <c r="T10" s="58"/>
      <c r="U10" s="168">
        <v>31670</v>
      </c>
      <c r="V10" s="58"/>
      <c r="W10" s="168">
        <v>70313319260</v>
      </c>
      <c r="X10" s="58"/>
      <c r="Y10" s="168">
        <v>105534511060</v>
      </c>
      <c r="Z10" s="58"/>
      <c r="AA10" s="196">
        <f t="shared" ref="AA10:AA17" si="0">Y10/$AD$9</f>
        <v>9.2331193087370463E-4</v>
      </c>
      <c r="AD10" s="190"/>
    </row>
    <row r="11" spans="1:30" s="59" customFormat="1" ht="24.75" customHeight="1" x14ac:dyDescent="0.2">
      <c r="A11" s="259" t="s">
        <v>49</v>
      </c>
      <c r="B11" s="259"/>
      <c r="D11" s="255">
        <v>184181489</v>
      </c>
      <c r="E11" s="255"/>
      <c r="F11" s="58"/>
      <c r="G11" s="170">
        <v>2665467519820</v>
      </c>
      <c r="H11" s="58"/>
      <c r="I11" s="170">
        <v>2987024077748.8701</v>
      </c>
      <c r="J11" s="58"/>
      <c r="K11" s="170">
        <v>0</v>
      </c>
      <c r="L11" s="58"/>
      <c r="M11" s="170">
        <v>0</v>
      </c>
      <c r="N11" s="58"/>
      <c r="O11" s="170">
        <v>0</v>
      </c>
      <c r="P11" s="58"/>
      <c r="Q11" s="170">
        <v>0</v>
      </c>
      <c r="R11" s="58"/>
      <c r="S11" s="170">
        <v>184181489</v>
      </c>
      <c r="T11" s="58"/>
      <c r="U11" s="170">
        <v>16626.16</v>
      </c>
      <c r="V11" s="58"/>
      <c r="W11" s="170">
        <v>2665467519820</v>
      </c>
      <c r="X11" s="58"/>
      <c r="Y11" s="170">
        <v>3062230905152.2402</v>
      </c>
      <c r="Z11" s="58"/>
      <c r="AA11" s="196">
        <f t="shared" si="0"/>
        <v>2.6791182348016716E-2</v>
      </c>
    </row>
    <row r="12" spans="1:30" s="59" customFormat="1" ht="24.75" customHeight="1" x14ac:dyDescent="0.2">
      <c r="A12" s="259" t="s">
        <v>50</v>
      </c>
      <c r="B12" s="259"/>
      <c r="D12" s="255">
        <v>1562699</v>
      </c>
      <c r="E12" s="255"/>
      <c r="F12" s="58"/>
      <c r="G12" s="170">
        <v>15645117308</v>
      </c>
      <c r="H12" s="58"/>
      <c r="I12" s="170">
        <v>22232834338.198002</v>
      </c>
      <c r="J12" s="58"/>
      <c r="K12" s="170">
        <v>0</v>
      </c>
      <c r="L12" s="58"/>
      <c r="M12" s="170">
        <v>0</v>
      </c>
      <c r="N12" s="58"/>
      <c r="O12" s="170">
        <v>0</v>
      </c>
      <c r="P12" s="58"/>
      <c r="Q12" s="170">
        <v>0</v>
      </c>
      <c r="R12" s="58"/>
      <c r="S12" s="170">
        <v>1562699</v>
      </c>
      <c r="T12" s="58"/>
      <c r="U12" s="170">
        <v>11160</v>
      </c>
      <c r="V12" s="58"/>
      <c r="W12" s="170">
        <v>15645117308</v>
      </c>
      <c r="X12" s="58"/>
      <c r="Y12" s="170">
        <v>17399609482.068001</v>
      </c>
      <c r="Z12" s="58"/>
      <c r="AA12" s="196">
        <f t="shared" si="0"/>
        <v>1.5222761602792632E-4</v>
      </c>
    </row>
    <row r="13" spans="1:30" s="59" customFormat="1" ht="24.75" customHeight="1" x14ac:dyDescent="0.2">
      <c r="A13" s="259" t="s">
        <v>51</v>
      </c>
      <c r="B13" s="259"/>
      <c r="D13" s="255">
        <v>19003685</v>
      </c>
      <c r="E13" s="255"/>
      <c r="F13" s="58"/>
      <c r="G13" s="170">
        <v>200969011326</v>
      </c>
      <c r="H13" s="58"/>
      <c r="I13" s="170">
        <v>236866986720.57901</v>
      </c>
      <c r="J13" s="58"/>
      <c r="K13" s="170">
        <v>0</v>
      </c>
      <c r="L13" s="58"/>
      <c r="M13" s="170">
        <v>0</v>
      </c>
      <c r="N13" s="58"/>
      <c r="O13" s="170">
        <v>0</v>
      </c>
      <c r="P13" s="58"/>
      <c r="Q13" s="170">
        <v>0</v>
      </c>
      <c r="R13" s="58"/>
      <c r="S13" s="170">
        <v>19003685</v>
      </c>
      <c r="T13" s="58"/>
      <c r="U13" s="170">
        <v>10295</v>
      </c>
      <c r="V13" s="58"/>
      <c r="W13" s="170">
        <v>200969011326</v>
      </c>
      <c r="X13" s="58"/>
      <c r="Y13" s="170">
        <v>195192958319.728</v>
      </c>
      <c r="Z13" s="58"/>
      <c r="AA13" s="196">
        <f t="shared" si="0"/>
        <v>1.7077256096508094E-3</v>
      </c>
    </row>
    <row r="14" spans="1:30" s="59" customFormat="1" ht="24.75" customHeight="1" x14ac:dyDescent="0.2">
      <c r="A14" s="259" t="s">
        <v>52</v>
      </c>
      <c r="B14" s="259"/>
      <c r="D14" s="255">
        <v>10828676</v>
      </c>
      <c r="E14" s="255"/>
      <c r="F14" s="58"/>
      <c r="G14" s="170">
        <v>547102638143</v>
      </c>
      <c r="H14" s="58"/>
      <c r="I14" s="170">
        <v>611583531120.28503</v>
      </c>
      <c r="J14" s="58"/>
      <c r="K14" s="170">
        <v>0</v>
      </c>
      <c r="L14" s="58"/>
      <c r="M14" s="170">
        <v>0</v>
      </c>
      <c r="N14" s="58"/>
      <c r="O14" s="170">
        <v>0</v>
      </c>
      <c r="P14" s="58"/>
      <c r="Q14" s="170">
        <v>0</v>
      </c>
      <c r="R14" s="58"/>
      <c r="S14" s="170">
        <v>10828676</v>
      </c>
      <c r="T14" s="58"/>
      <c r="U14" s="170">
        <v>69749</v>
      </c>
      <c r="V14" s="58"/>
      <c r="W14" s="170">
        <v>547102638143</v>
      </c>
      <c r="X14" s="58"/>
      <c r="Y14" s="170">
        <v>754382975137.21106</v>
      </c>
      <c r="Z14" s="58"/>
      <c r="AA14" s="196">
        <f t="shared" si="0"/>
        <v>6.6000286957901997E-3</v>
      </c>
    </row>
    <row r="15" spans="1:30" s="59" customFormat="1" ht="24.75" customHeight="1" x14ac:dyDescent="0.2">
      <c r="A15" s="259" t="s">
        <v>53</v>
      </c>
      <c r="B15" s="259"/>
      <c r="D15" s="255">
        <v>14160767</v>
      </c>
      <c r="E15" s="255"/>
      <c r="F15" s="58"/>
      <c r="G15" s="170">
        <v>141777599204</v>
      </c>
      <c r="H15" s="58"/>
      <c r="I15" s="170">
        <v>275633869263.245</v>
      </c>
      <c r="J15" s="58"/>
      <c r="K15" s="170">
        <v>0</v>
      </c>
      <c r="L15" s="58"/>
      <c r="M15" s="170">
        <v>0</v>
      </c>
      <c r="N15" s="58"/>
      <c r="O15" s="170">
        <v>0</v>
      </c>
      <c r="P15" s="58"/>
      <c r="Q15" s="170">
        <v>0</v>
      </c>
      <c r="R15" s="58"/>
      <c r="S15" s="170">
        <v>14160767</v>
      </c>
      <c r="T15" s="58"/>
      <c r="U15" s="170">
        <v>24042</v>
      </c>
      <c r="V15" s="58"/>
      <c r="W15" s="170">
        <v>141777599204</v>
      </c>
      <c r="X15" s="58"/>
      <c r="Y15" s="170">
        <v>340044616421</v>
      </c>
      <c r="Z15" s="58"/>
      <c r="AA15" s="196">
        <f t="shared" si="0"/>
        <v>2.9750197183590547E-3</v>
      </c>
    </row>
    <row r="16" spans="1:30" s="59" customFormat="1" ht="24.75" customHeight="1" x14ac:dyDescent="0.2">
      <c r="A16" s="259" t="s">
        <v>54</v>
      </c>
      <c r="B16" s="259"/>
      <c r="D16" s="255">
        <v>10850331</v>
      </c>
      <c r="E16" s="255"/>
      <c r="F16" s="58"/>
      <c r="G16" s="170">
        <v>257993710097</v>
      </c>
      <c r="H16" s="58"/>
      <c r="I16" s="170">
        <v>300746206538.30298</v>
      </c>
      <c r="J16" s="58"/>
      <c r="K16" s="170">
        <v>0</v>
      </c>
      <c r="L16" s="58"/>
      <c r="M16" s="170">
        <v>0</v>
      </c>
      <c r="N16" s="58"/>
      <c r="O16" s="170">
        <v>0</v>
      </c>
      <c r="P16" s="58"/>
      <c r="Q16" s="170">
        <v>0</v>
      </c>
      <c r="R16" s="58"/>
      <c r="S16" s="170">
        <v>10850331</v>
      </c>
      <c r="T16" s="58"/>
      <c r="U16" s="170">
        <v>34698</v>
      </c>
      <c r="V16" s="58"/>
      <c r="W16" s="170">
        <v>257993710097</v>
      </c>
      <c r="X16" s="58"/>
      <c r="Y16" s="170">
        <v>376033003295</v>
      </c>
      <c r="Z16" s="58"/>
      <c r="AA16" s="196">
        <f t="shared" si="0"/>
        <v>3.2898788733398483E-3</v>
      </c>
    </row>
    <row r="17" spans="1:27" s="59" customFormat="1" ht="24.75" customHeight="1" x14ac:dyDescent="0.2">
      <c r="A17" s="254" t="s">
        <v>55</v>
      </c>
      <c r="B17" s="254"/>
      <c r="D17" s="256">
        <v>0</v>
      </c>
      <c r="E17" s="256"/>
      <c r="F17" s="58"/>
      <c r="G17" s="38">
        <v>0</v>
      </c>
      <c r="H17" s="58"/>
      <c r="I17" s="38">
        <v>0</v>
      </c>
      <c r="J17" s="58"/>
      <c r="K17" s="38">
        <v>3000000</v>
      </c>
      <c r="L17" s="58"/>
      <c r="M17" s="38">
        <v>94012679995</v>
      </c>
      <c r="N17" s="58"/>
      <c r="O17" s="38">
        <v>0</v>
      </c>
      <c r="P17" s="58"/>
      <c r="Q17" s="38">
        <v>0</v>
      </c>
      <c r="R17" s="58"/>
      <c r="S17" s="60">
        <v>3000000</v>
      </c>
      <c r="T17" s="58"/>
      <c r="U17" s="60">
        <v>35100</v>
      </c>
      <c r="V17" s="58"/>
      <c r="W17" s="38">
        <v>94012679995</v>
      </c>
      <c r="X17" s="58"/>
      <c r="Y17" s="38">
        <v>105173640000</v>
      </c>
      <c r="Z17" s="58"/>
      <c r="AA17" s="196">
        <f t="shared" si="0"/>
        <v>9.2015470247648764E-4</v>
      </c>
    </row>
    <row r="18" spans="1:27" s="59" customFormat="1" ht="24.75" customHeight="1" thickBot="1" x14ac:dyDescent="0.25">
      <c r="A18" s="257" t="s">
        <v>22</v>
      </c>
      <c r="B18" s="257"/>
      <c r="D18" s="256"/>
      <c r="E18" s="256"/>
      <c r="F18" s="58"/>
      <c r="G18" s="50">
        <f>SUM(G10:G17)</f>
        <v>3899268915159</v>
      </c>
      <c r="H18" s="58"/>
      <c r="I18" s="50">
        <f>SUM(I10:I17)</f>
        <v>4554884033229.4805</v>
      </c>
      <c r="J18" s="58"/>
      <c r="K18" s="50">
        <f>SUM(K10:K17)</f>
        <v>3000000</v>
      </c>
      <c r="L18" s="58"/>
      <c r="M18" s="50">
        <f>SUM(M10:M17)</f>
        <v>94012679995</v>
      </c>
      <c r="N18" s="58"/>
      <c r="O18" s="50">
        <f>SUM(O10:O17)</f>
        <v>0</v>
      </c>
      <c r="P18" s="58"/>
      <c r="Q18" s="50">
        <f>SUM(Q10:Q17)</f>
        <v>0</v>
      </c>
      <c r="R18" s="58"/>
      <c r="S18" s="60"/>
      <c r="T18" s="58"/>
      <c r="U18" s="60"/>
      <c r="V18" s="58"/>
      <c r="W18" s="50">
        <f>SUM(W10:W17)</f>
        <v>3993281595153</v>
      </c>
      <c r="X18" s="58"/>
      <c r="Y18" s="50">
        <f>SUM(Y10:Y17)</f>
        <v>4955992218867.2471</v>
      </c>
      <c r="Z18" s="58"/>
      <c r="AA18" s="197">
        <f>SUM(AA10:AA17)</f>
        <v>4.3359529494534747E-2</v>
      </c>
    </row>
    <row r="19" spans="1:27" s="59" customFormat="1" ht="13.5" thickTop="1" x14ac:dyDescent="0.2"/>
    <row r="20" spans="1:27" s="59" customFormat="1" x14ac:dyDescent="0.2"/>
    <row r="21" spans="1:27" s="185" customFormat="1" ht="21" x14ac:dyDescent="0.4">
      <c r="G21" s="255"/>
      <c r="H21" s="255"/>
      <c r="I21" s="255"/>
      <c r="K21" s="255"/>
      <c r="L21" s="255"/>
      <c r="M21" s="255"/>
      <c r="N21" s="255"/>
      <c r="O21" s="255"/>
      <c r="P21" s="255"/>
      <c r="Q21" s="255"/>
      <c r="R21" s="186"/>
      <c r="S21" s="186"/>
      <c r="U21" s="170"/>
      <c r="V21" s="170"/>
      <c r="W21" s="170"/>
      <c r="X21" s="170"/>
      <c r="Y21" s="170"/>
    </row>
    <row r="22" spans="1:27" s="185" customFormat="1" ht="21" x14ac:dyDescent="0.4">
      <c r="U22" s="170"/>
      <c r="V22" s="170"/>
      <c r="W22" s="170"/>
      <c r="X22" s="170"/>
      <c r="Y22" s="170"/>
    </row>
    <row r="23" spans="1:27" s="59" customFormat="1" ht="21" x14ac:dyDescent="0.2">
      <c r="U23" s="170"/>
      <c r="V23" s="170"/>
      <c r="W23" s="170"/>
      <c r="X23" s="170"/>
      <c r="Y23" s="170"/>
    </row>
    <row r="24" spans="1:27" s="59" customFormat="1" ht="21" x14ac:dyDescent="0.2">
      <c r="U24" s="170"/>
      <c r="V24" s="170"/>
      <c r="W24" s="170"/>
      <c r="X24" s="170"/>
      <c r="Y24" s="170"/>
    </row>
    <row r="25" spans="1:27" s="59" customFormat="1" x14ac:dyDescent="0.2">
      <c r="U25" s="198"/>
      <c r="V25" s="198"/>
      <c r="W25" s="198"/>
      <c r="X25" s="198"/>
      <c r="Y25" s="198"/>
    </row>
    <row r="26" spans="1:27" s="59" customFormat="1" x14ac:dyDescent="0.2"/>
    <row r="27" spans="1:27" s="59" customFormat="1" x14ac:dyDescent="0.2"/>
    <row r="28" spans="1:27" s="59" customFormat="1" x14ac:dyDescent="0.2"/>
  </sheetData>
  <mergeCells count="31">
    <mergeCell ref="G21:I21"/>
    <mergeCell ref="K21:Q21"/>
    <mergeCell ref="A1:AA1"/>
    <mergeCell ref="A2:AA2"/>
    <mergeCell ref="A3:AA3"/>
    <mergeCell ref="B5:AA5"/>
    <mergeCell ref="E7:I7"/>
    <mergeCell ref="K7:Q7"/>
    <mergeCell ref="S7:AA7"/>
    <mergeCell ref="K8:M8"/>
    <mergeCell ref="O8:Q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7:B17"/>
    <mergeCell ref="D17:E17"/>
    <mergeCell ref="A18:B18"/>
    <mergeCell ref="D18:E18"/>
    <mergeCell ref="A14:B14"/>
    <mergeCell ref="D14:E14"/>
    <mergeCell ref="A15:B15"/>
    <mergeCell ref="D15:E15"/>
    <mergeCell ref="A16:B16"/>
    <mergeCell ref="D16:E16"/>
  </mergeCells>
  <conditionalFormatting sqref="Y10:Y17">
    <cfRule type="duplicateValues" dxfId="16" priority="12"/>
  </conditionalFormatting>
  <conditionalFormatting sqref="Y9:Y18">
    <cfRule type="duplicateValues" dxfId="15" priority="13"/>
  </conditionalFormatting>
  <conditionalFormatting sqref="G21">
    <cfRule type="duplicateValues" dxfId="14" priority="9"/>
  </conditionalFormatting>
  <conditionalFormatting sqref="K21">
    <cfRule type="duplicateValues" dxfId="13" priority="8"/>
  </conditionalFormatting>
  <conditionalFormatting sqref="Y21">
    <cfRule type="duplicateValues" dxfId="12" priority="1"/>
  </conditionalFormatting>
  <conditionalFormatting sqref="W21">
    <cfRule type="duplicateValues" dxfId="11" priority="3"/>
  </conditionalFormatting>
  <conditionalFormatting sqref="U21:Y24">
    <cfRule type="duplicateValues" dxfId="10" priority="2"/>
  </conditionalFormatting>
  <pageMargins left="0.39" right="0.39" top="0.39" bottom="0.39" header="0" footer="0"/>
  <pageSetup paperSize="9"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2"/>
  <sheetViews>
    <sheetView rightToLeft="1" view="pageBreakPreview" zoomScale="70" zoomScaleNormal="70" zoomScaleSheetLayoutView="70" workbookViewId="0">
      <selection activeCell="B8" sqref="B8"/>
    </sheetView>
  </sheetViews>
  <sheetFormatPr defaultRowHeight="12.75" x14ac:dyDescent="0.2"/>
  <cols>
    <col min="1" max="1" width="5.140625" style="30" customWidth="1"/>
    <col min="2" max="2" width="28.5703125" style="30" customWidth="1"/>
    <col min="3" max="3" width="1.28515625" style="30" customWidth="1"/>
    <col min="4" max="4" width="16.85546875" style="30" customWidth="1"/>
    <col min="5" max="5" width="1.28515625" style="30" customWidth="1"/>
    <col min="6" max="6" width="24.7109375" style="30" customWidth="1"/>
    <col min="7" max="7" width="0.7109375" style="30" customWidth="1"/>
    <col min="8" max="8" width="13" style="30" customWidth="1"/>
    <col min="9" max="9" width="1.28515625" style="30" customWidth="1"/>
    <col min="10" max="10" width="20.42578125" style="30" bestFit="1" customWidth="1"/>
    <col min="11" max="11" width="1.28515625" style="30" customWidth="1"/>
    <col min="12" max="12" width="20.42578125" style="30" bestFit="1" customWidth="1"/>
    <col min="13" max="13" width="1.28515625" style="30" customWidth="1"/>
    <col min="14" max="14" width="13" style="30" customWidth="1"/>
    <col min="15" max="15" width="1.28515625" style="30" customWidth="1"/>
    <col min="16" max="16" width="13" style="30" customWidth="1"/>
    <col min="17" max="17" width="1.28515625" style="30" customWidth="1"/>
    <col min="18" max="18" width="13" style="30" customWidth="1"/>
    <col min="19" max="19" width="1.28515625" style="30" customWidth="1"/>
    <col min="20" max="20" width="14.7109375" style="30" bestFit="1" customWidth="1"/>
    <col min="21" max="21" width="1.28515625" style="30" customWidth="1"/>
    <col min="22" max="22" width="14.140625" style="30" bestFit="1" customWidth="1"/>
    <col min="23" max="23" width="1.28515625" style="30" customWidth="1"/>
    <col min="24" max="24" width="16.42578125" style="30" bestFit="1" customWidth="1"/>
    <col min="25" max="25" width="1.28515625" style="30" customWidth="1"/>
    <col min="26" max="26" width="20.7109375" style="30" bestFit="1" customWidth="1"/>
    <col min="27" max="27" width="1.28515625" style="30" customWidth="1"/>
    <col min="28" max="28" width="19.5703125" style="30" bestFit="1" customWidth="1"/>
    <col min="29" max="29" width="1.28515625" style="30" customWidth="1"/>
    <col min="30" max="30" width="19.140625" style="30" bestFit="1" customWidth="1"/>
    <col min="31" max="31" width="1.28515625" style="30" customWidth="1"/>
    <col min="32" max="32" width="40" style="30" bestFit="1" customWidth="1"/>
    <col min="33" max="33" width="1.28515625" style="30" customWidth="1"/>
    <col min="34" max="34" width="13" style="30" customWidth="1"/>
    <col min="35" max="35" width="1.28515625" style="30" customWidth="1"/>
    <col min="36" max="36" width="15.5703125" style="30" customWidth="1"/>
    <col min="37" max="37" width="1.28515625" style="30" customWidth="1"/>
    <col min="38" max="38" width="14.28515625" style="30" customWidth="1"/>
    <col min="39" max="39" width="0.28515625" style="30" customWidth="1"/>
    <col min="40" max="16384" width="9.140625" style="30"/>
  </cols>
  <sheetData>
    <row r="1" spans="1:38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54"/>
      <c r="AF1" s="54"/>
      <c r="AG1" s="54"/>
      <c r="AH1" s="54"/>
      <c r="AI1" s="54"/>
      <c r="AJ1" s="54"/>
      <c r="AK1" s="54"/>
      <c r="AL1" s="54"/>
    </row>
    <row r="2" spans="1:38" ht="21.75" customHeight="1" x14ac:dyDescent="0.2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</row>
    <row r="3" spans="1:38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</row>
    <row r="4" spans="1:38" ht="14.45" customHeight="1" x14ac:dyDescent="0.2"/>
    <row r="5" spans="1:38" ht="24.75" customHeight="1" x14ac:dyDescent="0.2">
      <c r="A5" s="1" t="s">
        <v>56</v>
      </c>
      <c r="B5" s="260" t="s">
        <v>57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</row>
    <row r="6" spans="1:38" ht="2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28.5" customHeight="1" x14ac:dyDescent="0.2">
      <c r="A7" s="267" t="s">
        <v>58</v>
      </c>
      <c r="B7" s="267"/>
      <c r="C7" s="267"/>
      <c r="D7" s="267"/>
      <c r="E7" s="267"/>
      <c r="F7" s="267"/>
      <c r="G7" s="45"/>
      <c r="H7" s="261" t="s">
        <v>6</v>
      </c>
      <c r="I7" s="261"/>
      <c r="J7" s="261"/>
      <c r="K7" s="261"/>
      <c r="L7" s="261"/>
      <c r="N7" s="261" t="s">
        <v>7</v>
      </c>
      <c r="O7" s="261"/>
      <c r="P7" s="261"/>
      <c r="Q7" s="261"/>
      <c r="R7" s="261"/>
      <c r="S7" s="261"/>
      <c r="T7" s="261"/>
      <c r="V7" s="261" t="s">
        <v>8</v>
      </c>
      <c r="W7" s="261"/>
      <c r="X7" s="261"/>
      <c r="Y7" s="261"/>
      <c r="Z7" s="261"/>
      <c r="AA7" s="261"/>
      <c r="AB7" s="261"/>
      <c r="AC7" s="261"/>
      <c r="AD7" s="261"/>
    </row>
    <row r="8" spans="1:38" ht="30" customHeight="1" x14ac:dyDescent="0.2">
      <c r="A8" s="31"/>
      <c r="B8" s="31"/>
      <c r="C8" s="31"/>
      <c r="D8" s="31"/>
      <c r="E8" s="31"/>
      <c r="F8" s="31"/>
      <c r="G8" s="49"/>
      <c r="H8" s="31"/>
      <c r="I8" s="31"/>
      <c r="J8" s="31"/>
      <c r="K8" s="31"/>
      <c r="L8" s="31"/>
      <c r="N8" s="262" t="s">
        <v>9</v>
      </c>
      <c r="O8" s="262"/>
      <c r="P8" s="262"/>
      <c r="Q8" s="31"/>
      <c r="R8" s="262" t="s">
        <v>10</v>
      </c>
      <c r="S8" s="262"/>
      <c r="T8" s="262"/>
      <c r="V8" s="31"/>
      <c r="W8" s="31"/>
      <c r="X8" s="31"/>
      <c r="Y8" s="31"/>
      <c r="Z8" s="31"/>
      <c r="AA8" s="31"/>
      <c r="AB8" s="31"/>
      <c r="AC8" s="31"/>
      <c r="AD8" s="31"/>
      <c r="AF8" s="193" t="str">
        <f>'واحدهای صندوق'!AD8</f>
        <v>جمع سرمایه‌گذاری‌ها و دارایی‌ها در تاریخ 11/30</v>
      </c>
    </row>
    <row r="9" spans="1:38" ht="36" customHeight="1" x14ac:dyDescent="0.2">
      <c r="A9" s="261" t="s">
        <v>59</v>
      </c>
      <c r="B9" s="261"/>
      <c r="D9" s="2" t="s">
        <v>60</v>
      </c>
      <c r="E9" s="34"/>
      <c r="F9" s="2" t="s">
        <v>61</v>
      </c>
      <c r="H9" s="2" t="s">
        <v>12</v>
      </c>
      <c r="J9" s="2" t="s">
        <v>13</v>
      </c>
      <c r="L9" s="2" t="s">
        <v>14</v>
      </c>
      <c r="N9" s="4" t="s">
        <v>12</v>
      </c>
      <c r="O9" s="35"/>
      <c r="P9" s="4" t="s">
        <v>13</v>
      </c>
      <c r="Q9" s="34"/>
      <c r="R9" s="4" t="s">
        <v>12</v>
      </c>
      <c r="S9" s="35"/>
      <c r="T9" s="4" t="s">
        <v>15</v>
      </c>
      <c r="U9" s="34"/>
      <c r="V9" s="2" t="s">
        <v>12</v>
      </c>
      <c r="W9" s="34"/>
      <c r="X9" s="2" t="s">
        <v>16</v>
      </c>
      <c r="Y9" s="34"/>
      <c r="Z9" s="2" t="s">
        <v>13</v>
      </c>
      <c r="AA9" s="34"/>
      <c r="AB9" s="2" t="s">
        <v>14</v>
      </c>
      <c r="AC9" s="34"/>
      <c r="AD9" s="2" t="s">
        <v>17</v>
      </c>
      <c r="AE9" s="34"/>
      <c r="AF9" s="193">
        <f>'واحدهای صندوق'!AD9</f>
        <v>114299953819654</v>
      </c>
    </row>
    <row r="10" spans="1:38" s="59" customFormat="1" ht="21.75" customHeight="1" x14ac:dyDescent="0.2">
      <c r="A10" s="259" t="s">
        <v>68</v>
      </c>
      <c r="B10" s="259"/>
      <c r="D10" s="53" t="s">
        <v>69</v>
      </c>
      <c r="E10" s="58"/>
      <c r="F10" s="53" t="s">
        <v>30</v>
      </c>
      <c r="H10" s="170">
        <v>9086</v>
      </c>
      <c r="I10" s="58"/>
      <c r="J10" s="170">
        <v>5082255524</v>
      </c>
      <c r="K10" s="58"/>
      <c r="L10" s="170">
        <v>7169496465</v>
      </c>
      <c r="M10" s="58"/>
      <c r="N10" s="170">
        <v>0</v>
      </c>
      <c r="O10" s="58"/>
      <c r="P10" s="170">
        <v>0</v>
      </c>
      <c r="Q10" s="58"/>
      <c r="R10" s="170">
        <v>0</v>
      </c>
      <c r="S10" s="58"/>
      <c r="T10" s="170">
        <v>0</v>
      </c>
      <c r="U10" s="58"/>
      <c r="V10" s="170">
        <v>9086</v>
      </c>
      <c r="W10" s="58"/>
      <c r="X10" s="170">
        <v>788990</v>
      </c>
      <c r="Y10" s="58"/>
      <c r="Z10" s="170">
        <v>5082255524</v>
      </c>
      <c r="AA10" s="58"/>
      <c r="AB10" s="170">
        <v>7164865125</v>
      </c>
      <c r="AC10" s="58"/>
      <c r="AD10" s="196">
        <f t="shared" ref="AD10:AD23" si="0">AB10/$AF$9</f>
        <v>6.268475957833671E-5</v>
      </c>
      <c r="AE10" s="58"/>
    </row>
    <row r="11" spans="1:38" s="59" customFormat="1" ht="21.75" customHeight="1" x14ac:dyDescent="0.2">
      <c r="A11" s="259" t="s">
        <v>76</v>
      </c>
      <c r="B11" s="259"/>
      <c r="D11" s="53" t="s">
        <v>77</v>
      </c>
      <c r="E11" s="58"/>
      <c r="F11" s="53" t="s">
        <v>78</v>
      </c>
      <c r="H11" s="170">
        <v>750000</v>
      </c>
      <c r="I11" s="58"/>
      <c r="J11" s="170">
        <v>750000000000</v>
      </c>
      <c r="K11" s="58"/>
      <c r="L11" s="170">
        <v>749592187500</v>
      </c>
      <c r="M11" s="58"/>
      <c r="N11" s="170">
        <v>0</v>
      </c>
      <c r="O11" s="58"/>
      <c r="P11" s="170">
        <v>0</v>
      </c>
      <c r="Q11" s="58"/>
      <c r="R11" s="170">
        <v>0</v>
      </c>
      <c r="S11" s="58"/>
      <c r="T11" s="170">
        <v>0</v>
      </c>
      <c r="U11" s="58"/>
      <c r="V11" s="170">
        <v>750000</v>
      </c>
      <c r="W11" s="58"/>
      <c r="X11" s="170">
        <v>1000000</v>
      </c>
      <c r="Y11" s="58"/>
      <c r="Z11" s="170">
        <v>750000000000</v>
      </c>
      <c r="AA11" s="58"/>
      <c r="AB11" s="170">
        <v>749592187500</v>
      </c>
      <c r="AC11" s="58"/>
      <c r="AD11" s="196">
        <f t="shared" si="0"/>
        <v>6.5581145262991946E-3</v>
      </c>
      <c r="AE11" s="58"/>
    </row>
    <row r="12" spans="1:38" s="59" customFormat="1" ht="21.75" customHeight="1" x14ac:dyDescent="0.2">
      <c r="A12" s="268" t="s">
        <v>70</v>
      </c>
      <c r="B12" s="268"/>
      <c r="C12" s="199"/>
      <c r="D12" s="169" t="s">
        <v>71</v>
      </c>
      <c r="E12" s="200"/>
      <c r="F12" s="169" t="s">
        <v>72</v>
      </c>
      <c r="G12" s="199"/>
      <c r="H12" s="60">
        <v>1500000</v>
      </c>
      <c r="I12" s="200"/>
      <c r="J12" s="60">
        <v>1500000000000</v>
      </c>
      <c r="K12" s="200"/>
      <c r="L12" s="60">
        <v>1499184375000</v>
      </c>
      <c r="M12" s="200"/>
      <c r="N12" s="60">
        <v>0</v>
      </c>
      <c r="O12" s="200"/>
      <c r="P12" s="60">
        <v>0</v>
      </c>
      <c r="Q12" s="200"/>
      <c r="R12" s="60">
        <v>0</v>
      </c>
      <c r="S12" s="200"/>
      <c r="T12" s="60">
        <v>0</v>
      </c>
      <c r="U12" s="200"/>
      <c r="V12" s="60">
        <v>1500000</v>
      </c>
      <c r="W12" s="200"/>
      <c r="X12" s="60">
        <v>1000000</v>
      </c>
      <c r="Y12" s="200"/>
      <c r="Z12" s="60">
        <v>1500000000000</v>
      </c>
      <c r="AA12" s="200"/>
      <c r="AB12" s="60">
        <v>1499184375000</v>
      </c>
      <c r="AC12" s="200"/>
      <c r="AD12" s="196">
        <f t="shared" si="0"/>
        <v>1.3116229052598389E-2</v>
      </c>
      <c r="AE12" s="58"/>
    </row>
    <row r="13" spans="1:38" s="59" customFormat="1" ht="21.75" customHeight="1" x14ac:dyDescent="0.2">
      <c r="A13" s="268" t="s">
        <v>62</v>
      </c>
      <c r="B13" s="268"/>
      <c r="C13" s="199"/>
      <c r="D13" s="169" t="s">
        <v>63</v>
      </c>
      <c r="E13" s="200"/>
      <c r="F13" s="169" t="s">
        <v>64</v>
      </c>
      <c r="G13" s="199"/>
      <c r="H13" s="60">
        <v>2191189</v>
      </c>
      <c r="I13" s="200"/>
      <c r="J13" s="60">
        <v>14922802375090</v>
      </c>
      <c r="K13" s="200"/>
      <c r="L13" s="60">
        <v>16842123404680</v>
      </c>
      <c r="M13" s="200"/>
      <c r="N13" s="60">
        <v>0</v>
      </c>
      <c r="O13" s="200"/>
      <c r="P13" s="60">
        <v>0</v>
      </c>
      <c r="Q13" s="200"/>
      <c r="R13" s="60">
        <v>0</v>
      </c>
      <c r="S13" s="200"/>
      <c r="T13" s="60">
        <v>0</v>
      </c>
      <c r="U13" s="200"/>
      <c r="V13" s="60">
        <v>2191189</v>
      </c>
      <c r="W13" s="200"/>
      <c r="X13" s="60">
        <v>7691486</v>
      </c>
      <c r="Y13" s="200"/>
      <c r="Z13" s="60">
        <v>14922802375090</v>
      </c>
      <c r="AA13" s="200"/>
      <c r="AB13" s="60">
        <v>16842123404680</v>
      </c>
      <c r="AC13" s="200"/>
      <c r="AD13" s="196">
        <f t="shared" si="0"/>
        <v>0.14735022055436717</v>
      </c>
      <c r="AE13" s="58"/>
    </row>
    <row r="14" spans="1:38" s="59" customFormat="1" ht="21.75" customHeight="1" x14ac:dyDescent="0.2">
      <c r="A14" s="268" t="s">
        <v>65</v>
      </c>
      <c r="B14" s="268"/>
      <c r="C14" s="199"/>
      <c r="D14" s="169" t="s">
        <v>66</v>
      </c>
      <c r="E14" s="200"/>
      <c r="F14" s="169" t="s">
        <v>67</v>
      </c>
      <c r="G14" s="199"/>
      <c r="H14" s="60">
        <v>1335900</v>
      </c>
      <c r="I14" s="200"/>
      <c r="J14" s="60">
        <v>4999848883800</v>
      </c>
      <c r="K14" s="200"/>
      <c r="L14" s="60">
        <v>5763757195663</v>
      </c>
      <c r="M14" s="200"/>
      <c r="N14" s="60">
        <v>0</v>
      </c>
      <c r="O14" s="200"/>
      <c r="P14" s="60">
        <v>0</v>
      </c>
      <c r="Q14" s="200"/>
      <c r="R14" s="60">
        <v>0</v>
      </c>
      <c r="S14" s="200"/>
      <c r="T14" s="60">
        <v>0</v>
      </c>
      <c r="U14" s="200"/>
      <c r="V14" s="60">
        <v>1335900</v>
      </c>
      <c r="W14" s="200"/>
      <c r="X14" s="60">
        <v>4387448</v>
      </c>
      <c r="Y14" s="200"/>
      <c r="Z14" s="60">
        <v>4999848883800</v>
      </c>
      <c r="AA14" s="200"/>
      <c r="AB14" s="60">
        <v>5857236415514</v>
      </c>
      <c r="AC14" s="200"/>
      <c r="AD14" s="196">
        <f t="shared" si="0"/>
        <v>5.1244433788273688E-2</v>
      </c>
      <c r="AE14" s="58"/>
    </row>
    <row r="15" spans="1:38" s="59" customFormat="1" ht="21.75" customHeight="1" x14ac:dyDescent="0.2">
      <c r="A15" s="268" t="s">
        <v>95</v>
      </c>
      <c r="B15" s="268"/>
      <c r="C15" s="199"/>
      <c r="D15" s="169" t="s">
        <v>96</v>
      </c>
      <c r="E15" s="200"/>
      <c r="F15" s="169" t="s">
        <v>97</v>
      </c>
      <c r="G15" s="199"/>
      <c r="H15" s="60">
        <v>2997903</v>
      </c>
      <c r="I15" s="200"/>
      <c r="J15" s="60">
        <v>2997903000000</v>
      </c>
      <c r="K15" s="200"/>
      <c r="L15" s="60">
        <v>3085852460843</v>
      </c>
      <c r="M15" s="200"/>
      <c r="N15" s="60">
        <v>0</v>
      </c>
      <c r="O15" s="200"/>
      <c r="P15" s="60">
        <v>0</v>
      </c>
      <c r="Q15" s="200"/>
      <c r="R15" s="60">
        <v>0</v>
      </c>
      <c r="S15" s="200"/>
      <c r="T15" s="60">
        <v>0</v>
      </c>
      <c r="U15" s="200"/>
      <c r="V15" s="60">
        <v>2997903</v>
      </c>
      <c r="W15" s="200"/>
      <c r="X15" s="60">
        <v>1029897</v>
      </c>
      <c r="Y15" s="200"/>
      <c r="Z15" s="60">
        <v>2997903000000</v>
      </c>
      <c r="AA15" s="200"/>
      <c r="AB15" s="60">
        <v>3085852460843</v>
      </c>
      <c r="AC15" s="200"/>
      <c r="AD15" s="196">
        <f t="shared" si="0"/>
        <v>2.6997845210960918E-2</v>
      </c>
      <c r="AE15" s="58"/>
    </row>
    <row r="16" spans="1:38" s="59" customFormat="1" ht="21.75" customHeight="1" x14ac:dyDescent="0.2">
      <c r="A16" s="268" t="s">
        <v>73</v>
      </c>
      <c r="B16" s="268"/>
      <c r="C16" s="199"/>
      <c r="D16" s="169" t="s">
        <v>74</v>
      </c>
      <c r="E16" s="200"/>
      <c r="F16" s="169" t="s">
        <v>75</v>
      </c>
      <c r="G16" s="199"/>
      <c r="H16" s="60">
        <v>2500000</v>
      </c>
      <c r="I16" s="200"/>
      <c r="J16" s="60">
        <v>2500000000000</v>
      </c>
      <c r="K16" s="200"/>
      <c r="L16" s="60">
        <v>2498640625000</v>
      </c>
      <c r="M16" s="200"/>
      <c r="N16" s="60">
        <v>0</v>
      </c>
      <c r="O16" s="200"/>
      <c r="P16" s="60">
        <v>0</v>
      </c>
      <c r="Q16" s="200"/>
      <c r="R16" s="60">
        <v>0</v>
      </c>
      <c r="S16" s="200"/>
      <c r="T16" s="60">
        <v>0</v>
      </c>
      <c r="U16" s="200"/>
      <c r="V16" s="60">
        <v>2500000</v>
      </c>
      <c r="W16" s="200"/>
      <c r="X16" s="60">
        <v>1000000</v>
      </c>
      <c r="Y16" s="200"/>
      <c r="Z16" s="60">
        <v>2500000000000</v>
      </c>
      <c r="AA16" s="200"/>
      <c r="AB16" s="60">
        <v>2498640625000</v>
      </c>
      <c r="AC16" s="200"/>
      <c r="AD16" s="196">
        <f t="shared" si="0"/>
        <v>2.1860381754330648E-2</v>
      </c>
      <c r="AE16" s="58"/>
    </row>
    <row r="17" spans="1:32" s="59" customFormat="1" ht="21.75" customHeight="1" x14ac:dyDescent="0.2">
      <c r="A17" s="268" t="s">
        <v>85</v>
      </c>
      <c r="B17" s="268"/>
      <c r="C17" s="199"/>
      <c r="D17" s="169" t="s">
        <v>83</v>
      </c>
      <c r="E17" s="200"/>
      <c r="F17" s="169" t="s">
        <v>86</v>
      </c>
      <c r="G17" s="199"/>
      <c r="H17" s="60">
        <v>624417</v>
      </c>
      <c r="I17" s="200"/>
      <c r="J17" s="60">
        <v>543197775920</v>
      </c>
      <c r="K17" s="200"/>
      <c r="L17" s="60">
        <v>495829552502</v>
      </c>
      <c r="M17" s="200"/>
      <c r="N17" s="60">
        <v>0</v>
      </c>
      <c r="O17" s="200"/>
      <c r="P17" s="60">
        <v>0</v>
      </c>
      <c r="Q17" s="200"/>
      <c r="R17" s="60">
        <v>0</v>
      </c>
      <c r="S17" s="200"/>
      <c r="T17" s="60">
        <v>0</v>
      </c>
      <c r="U17" s="200"/>
      <c r="V17" s="60">
        <v>624417</v>
      </c>
      <c r="W17" s="200"/>
      <c r="X17" s="60">
        <v>821170</v>
      </c>
      <c r="Y17" s="200"/>
      <c r="Z17" s="60">
        <v>543197775920</v>
      </c>
      <c r="AA17" s="200"/>
      <c r="AB17" s="60">
        <v>512473698713</v>
      </c>
      <c r="AC17" s="200"/>
      <c r="AD17" s="196">
        <f t="shared" si="0"/>
        <v>4.4835862271790311E-3</v>
      </c>
      <c r="AE17" s="58"/>
    </row>
    <row r="18" spans="1:32" s="59" customFormat="1" ht="21.75" customHeight="1" x14ac:dyDescent="0.2">
      <c r="A18" s="268" t="s">
        <v>82</v>
      </c>
      <c r="B18" s="268"/>
      <c r="C18" s="199"/>
      <c r="D18" s="169" t="s">
        <v>83</v>
      </c>
      <c r="E18" s="200"/>
      <c r="F18" s="169" t="s">
        <v>84</v>
      </c>
      <c r="G18" s="199"/>
      <c r="H18" s="60">
        <v>2474661</v>
      </c>
      <c r="I18" s="200"/>
      <c r="J18" s="60">
        <v>1941289124284</v>
      </c>
      <c r="K18" s="200"/>
      <c r="L18" s="60">
        <v>2097297262350</v>
      </c>
      <c r="M18" s="200"/>
      <c r="N18" s="60">
        <v>0</v>
      </c>
      <c r="O18" s="200"/>
      <c r="P18" s="60">
        <v>0</v>
      </c>
      <c r="Q18" s="200"/>
      <c r="R18" s="60">
        <v>0</v>
      </c>
      <c r="S18" s="200"/>
      <c r="T18" s="60">
        <v>0</v>
      </c>
      <c r="U18" s="200"/>
      <c r="V18" s="60">
        <v>2474661</v>
      </c>
      <c r="W18" s="200"/>
      <c r="X18" s="60">
        <v>799104</v>
      </c>
      <c r="Y18" s="200"/>
      <c r="Z18" s="60">
        <v>1941289124284</v>
      </c>
      <c r="AA18" s="200"/>
      <c r="AB18" s="60">
        <v>1976436231863</v>
      </c>
      <c r="AC18" s="200"/>
      <c r="AD18" s="196">
        <f t="shared" si="0"/>
        <v>1.7291662558162377E-2</v>
      </c>
      <c r="AE18" s="58"/>
    </row>
    <row r="19" spans="1:32" s="59" customFormat="1" ht="21.75" customHeight="1" x14ac:dyDescent="0.2">
      <c r="A19" s="259" t="s">
        <v>87</v>
      </c>
      <c r="B19" s="259"/>
      <c r="D19" s="53" t="s">
        <v>88</v>
      </c>
      <c r="E19" s="58"/>
      <c r="F19" s="53" t="s">
        <v>89</v>
      </c>
      <c r="H19" s="170">
        <v>1900000</v>
      </c>
      <c r="I19" s="58"/>
      <c r="J19" s="170">
        <v>1492190000000</v>
      </c>
      <c r="K19" s="58"/>
      <c r="L19" s="170">
        <v>1498664657750</v>
      </c>
      <c r="M19" s="58"/>
      <c r="N19" s="170">
        <v>0</v>
      </c>
      <c r="O19" s="58"/>
      <c r="P19" s="170">
        <v>0</v>
      </c>
      <c r="Q19" s="58"/>
      <c r="R19" s="170">
        <v>0</v>
      </c>
      <c r="S19" s="58"/>
      <c r="T19" s="170">
        <v>0</v>
      </c>
      <c r="U19" s="58"/>
      <c r="V19" s="170">
        <v>1900000</v>
      </c>
      <c r="W19" s="58"/>
      <c r="X19" s="170">
        <v>797720</v>
      </c>
      <c r="Y19" s="58"/>
      <c r="Z19" s="170">
        <v>1492190000000</v>
      </c>
      <c r="AA19" s="58"/>
      <c r="AB19" s="170">
        <v>1514843855525</v>
      </c>
      <c r="AC19" s="58"/>
      <c r="AD19" s="196">
        <f t="shared" si="0"/>
        <v>1.325323243712913E-2</v>
      </c>
      <c r="AE19" s="58"/>
    </row>
    <row r="20" spans="1:32" s="59" customFormat="1" ht="21.75" customHeight="1" x14ac:dyDescent="0.2">
      <c r="A20" s="259" t="s">
        <v>90</v>
      </c>
      <c r="B20" s="259"/>
      <c r="D20" s="53" t="s">
        <v>91</v>
      </c>
      <c r="E20" s="58"/>
      <c r="F20" s="53" t="s">
        <v>92</v>
      </c>
      <c r="H20" s="170">
        <v>12300000</v>
      </c>
      <c r="I20" s="58"/>
      <c r="J20" s="170">
        <v>9826073986500</v>
      </c>
      <c r="K20" s="58"/>
      <c r="L20" s="170">
        <v>9834649500000</v>
      </c>
      <c r="M20" s="58"/>
      <c r="N20" s="170">
        <v>0</v>
      </c>
      <c r="O20" s="58"/>
      <c r="P20" s="170">
        <v>0</v>
      </c>
      <c r="Q20" s="58"/>
      <c r="R20" s="170">
        <v>0</v>
      </c>
      <c r="S20" s="58"/>
      <c r="T20" s="170">
        <v>0</v>
      </c>
      <c r="U20" s="58"/>
      <c r="V20" s="170">
        <v>12300000</v>
      </c>
      <c r="W20" s="58"/>
      <c r="X20" s="170">
        <v>796350</v>
      </c>
      <c r="Y20" s="58"/>
      <c r="Z20" s="170">
        <v>9826073986500</v>
      </c>
      <c r="AA20" s="58"/>
      <c r="AB20" s="170">
        <v>9789778911656</v>
      </c>
      <c r="AC20" s="58"/>
      <c r="AD20" s="196">
        <f t="shared" si="0"/>
        <v>8.5649893849498976E-2</v>
      </c>
      <c r="AE20" s="58"/>
    </row>
    <row r="21" spans="1:32" s="59" customFormat="1" ht="21.75" customHeight="1" x14ac:dyDescent="0.2">
      <c r="A21" s="259" t="s">
        <v>93</v>
      </c>
      <c r="B21" s="259"/>
      <c r="D21" s="53" t="s">
        <v>6</v>
      </c>
      <c r="E21" s="58"/>
      <c r="F21" s="53" t="s">
        <v>94</v>
      </c>
      <c r="H21" s="170">
        <v>10691200</v>
      </c>
      <c r="I21" s="58"/>
      <c r="J21" s="170">
        <v>10000013920000</v>
      </c>
      <c r="K21" s="58"/>
      <c r="L21" s="170">
        <v>9689936038754</v>
      </c>
      <c r="M21" s="58"/>
      <c r="N21" s="170">
        <v>0</v>
      </c>
      <c r="O21" s="58"/>
      <c r="P21" s="170">
        <v>0</v>
      </c>
      <c r="Q21" s="58"/>
      <c r="R21" s="170">
        <v>0</v>
      </c>
      <c r="S21" s="58"/>
      <c r="T21" s="170">
        <v>0</v>
      </c>
      <c r="U21" s="58"/>
      <c r="V21" s="170">
        <v>10691200</v>
      </c>
      <c r="W21" s="58"/>
      <c r="X21" s="170">
        <v>874775</v>
      </c>
      <c r="Y21" s="58"/>
      <c r="Z21" s="170">
        <v>10000013920000</v>
      </c>
      <c r="AA21" s="58"/>
      <c r="AB21" s="170">
        <v>9347309115501</v>
      </c>
      <c r="AC21" s="58"/>
      <c r="AD21" s="196">
        <f t="shared" si="0"/>
        <v>8.1778765459953495E-2</v>
      </c>
      <c r="AE21" s="58"/>
    </row>
    <row r="22" spans="1:32" s="59" customFormat="1" ht="21.75" customHeight="1" x14ac:dyDescent="0.2">
      <c r="A22" s="259" t="s">
        <v>79</v>
      </c>
      <c r="B22" s="259"/>
      <c r="D22" s="53" t="s">
        <v>80</v>
      </c>
      <c r="E22" s="58"/>
      <c r="F22" s="53" t="s">
        <v>81</v>
      </c>
      <c r="H22" s="170">
        <v>150000</v>
      </c>
      <c r="I22" s="58"/>
      <c r="J22" s="170">
        <v>146100000000</v>
      </c>
      <c r="K22" s="58"/>
      <c r="L22" s="170">
        <v>147924522281</v>
      </c>
      <c r="M22" s="58"/>
      <c r="N22" s="170">
        <v>0</v>
      </c>
      <c r="O22" s="58"/>
      <c r="P22" s="170">
        <v>0</v>
      </c>
      <c r="Q22" s="58"/>
      <c r="R22" s="170">
        <v>150000</v>
      </c>
      <c r="S22" s="58"/>
      <c r="T22" s="170">
        <v>150000000000</v>
      </c>
      <c r="U22" s="58"/>
      <c r="V22" s="170">
        <v>0</v>
      </c>
      <c r="W22" s="58"/>
      <c r="X22" s="170">
        <v>0</v>
      </c>
      <c r="Y22" s="58"/>
      <c r="Z22" s="170">
        <v>0</v>
      </c>
      <c r="AA22" s="58"/>
      <c r="AB22" s="170">
        <v>0</v>
      </c>
      <c r="AC22" s="58"/>
      <c r="AD22" s="201">
        <f t="shared" si="0"/>
        <v>0</v>
      </c>
      <c r="AE22" s="58"/>
    </row>
    <row r="23" spans="1:32" s="199" customFormat="1" ht="21.75" customHeight="1" x14ac:dyDescent="0.2">
      <c r="A23" s="268" t="str">
        <f>'درآمد ناشی از تغییر قیمت اوراق'!A33</f>
        <v>ظهرمز05091</v>
      </c>
      <c r="B23" s="268"/>
      <c r="D23" s="169"/>
      <c r="E23" s="200"/>
      <c r="F23" s="169"/>
      <c r="H23" s="60">
        <v>0</v>
      </c>
      <c r="I23" s="200"/>
      <c r="J23" s="60">
        <v>0</v>
      </c>
      <c r="K23" s="200"/>
      <c r="L23" s="60">
        <v>0</v>
      </c>
      <c r="M23" s="200"/>
      <c r="N23" s="60">
        <v>0</v>
      </c>
      <c r="O23" s="200"/>
      <c r="P23" s="60">
        <v>0</v>
      </c>
      <c r="Q23" s="200"/>
      <c r="R23" s="60">
        <v>0</v>
      </c>
      <c r="S23" s="200"/>
      <c r="T23" s="60">
        <v>0</v>
      </c>
      <c r="U23" s="200"/>
      <c r="V23" s="60">
        <v>564334087</v>
      </c>
      <c r="W23" s="200"/>
      <c r="X23" s="60">
        <v>563906603</v>
      </c>
      <c r="Y23" s="200"/>
      <c r="Z23" s="60">
        <v>563906603</v>
      </c>
      <c r="AA23" s="200"/>
      <c r="AB23" s="60">
        <v>563906603</v>
      </c>
      <c r="AC23" s="200"/>
      <c r="AD23" s="201">
        <f t="shared" si="0"/>
        <v>4.9335680737872326E-6</v>
      </c>
      <c r="AE23" s="200"/>
    </row>
    <row r="24" spans="1:32" s="59" customFormat="1" ht="21.75" customHeight="1" thickBot="1" x14ac:dyDescent="0.25">
      <c r="A24" s="257" t="s">
        <v>22</v>
      </c>
      <c r="B24" s="257"/>
      <c r="D24" s="60"/>
      <c r="E24" s="58"/>
      <c r="F24" s="60"/>
      <c r="H24" s="60"/>
      <c r="I24" s="58"/>
      <c r="J24" s="50">
        <f>SUM(J10:J23)</f>
        <v>51624501321118</v>
      </c>
      <c r="K24" s="58"/>
      <c r="L24" s="50">
        <f>SUM(L10:L23)</f>
        <v>54210621278788</v>
      </c>
      <c r="M24" s="58"/>
      <c r="N24" s="50">
        <f>SUM(N10:N23)</f>
        <v>0</v>
      </c>
      <c r="O24" s="58"/>
      <c r="P24" s="50">
        <f>SUM(P10:P23)</f>
        <v>0</v>
      </c>
      <c r="Q24" s="58"/>
      <c r="R24" s="50">
        <f>SUM(R10:R23)</f>
        <v>150000</v>
      </c>
      <c r="S24" s="58"/>
      <c r="T24" s="50">
        <f>SUM(T10:T23)</f>
        <v>150000000000</v>
      </c>
      <c r="U24" s="58"/>
      <c r="V24" s="60"/>
      <c r="W24" s="58"/>
      <c r="X24" s="60"/>
      <c r="Y24" s="58"/>
      <c r="Z24" s="50">
        <f>SUM(Z10:Z23)</f>
        <v>51478965227721</v>
      </c>
      <c r="AA24" s="58"/>
      <c r="AB24" s="50">
        <f>SUM(AB10:AB23)</f>
        <v>53681200053523</v>
      </c>
      <c r="AC24" s="58"/>
      <c r="AD24" s="202">
        <f>SUM(AD10:AD23)</f>
        <v>0.46965198374640515</v>
      </c>
      <c r="AE24" s="58"/>
    </row>
    <row r="25" spans="1:32" s="59" customFormat="1" ht="13.5" thickTop="1" x14ac:dyDescent="0.2">
      <c r="D25" s="58"/>
      <c r="E25" s="58"/>
      <c r="F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</row>
    <row r="26" spans="1:32" s="59" customFormat="1" x14ac:dyDescent="0.2"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</row>
    <row r="27" spans="1:32" s="59" customFormat="1" x14ac:dyDescent="0.2"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</row>
    <row r="28" spans="1:32" s="185" customFormat="1" ht="21" x14ac:dyDescent="0.4">
      <c r="G28" s="255"/>
      <c r="H28" s="255"/>
      <c r="I28" s="255"/>
      <c r="K28" s="255"/>
      <c r="L28" s="255"/>
      <c r="M28" s="255"/>
      <c r="N28" s="255"/>
      <c r="O28" s="255"/>
      <c r="P28" s="255"/>
      <c r="Q28" s="255"/>
      <c r="R28" s="186"/>
      <c r="S28" s="186"/>
      <c r="Z28" s="170"/>
      <c r="AB28" s="170"/>
    </row>
    <row r="29" spans="1:32" s="185" customFormat="1" ht="21" x14ac:dyDescent="0.4">
      <c r="Z29" s="170"/>
      <c r="AA29" s="59"/>
    </row>
    <row r="30" spans="1:32" s="59" customFormat="1" ht="21" x14ac:dyDescent="0.2">
      <c r="Z30" s="32"/>
    </row>
    <row r="31" spans="1:32" s="59" customFormat="1" x14ac:dyDescent="0.2">
      <c r="Z31" s="203"/>
    </row>
    <row r="32" spans="1:32" s="59" customFormat="1" ht="21" x14ac:dyDescent="0.2">
      <c r="Z32" s="32"/>
    </row>
    <row r="33" spans="26:26" s="59" customFormat="1" ht="21" x14ac:dyDescent="0.2">
      <c r="Z33" s="32"/>
    </row>
    <row r="34" spans="26:26" s="59" customFormat="1" ht="21" x14ac:dyDescent="0.2">
      <c r="Z34" s="32"/>
    </row>
    <row r="35" spans="26:26" s="59" customFormat="1" ht="21" x14ac:dyDescent="0.2">
      <c r="Z35" s="32"/>
    </row>
    <row r="36" spans="26:26" s="59" customFormat="1" x14ac:dyDescent="0.2"/>
    <row r="37" spans="26:26" s="59" customFormat="1" x14ac:dyDescent="0.2"/>
    <row r="38" spans="26:26" s="59" customFormat="1" x14ac:dyDescent="0.2"/>
    <row r="39" spans="26:26" s="59" customFormat="1" x14ac:dyDescent="0.2"/>
    <row r="40" spans="26:26" s="59" customFormat="1" x14ac:dyDescent="0.2"/>
    <row r="41" spans="26:26" s="59" customFormat="1" x14ac:dyDescent="0.2"/>
    <row r="42" spans="26:26" s="59" customFormat="1" x14ac:dyDescent="0.2"/>
  </sheetData>
  <mergeCells count="30">
    <mergeCell ref="G28:I28"/>
    <mergeCell ref="K28:Q28"/>
    <mergeCell ref="B5:AL5"/>
    <mergeCell ref="H7:L7"/>
    <mergeCell ref="N7:T7"/>
    <mergeCell ref="V7:AD7"/>
    <mergeCell ref="N8:P8"/>
    <mergeCell ref="R8:T8"/>
    <mergeCell ref="A9:B9"/>
    <mergeCell ref="A13:B13"/>
    <mergeCell ref="A14:B14"/>
    <mergeCell ref="A15:B15"/>
    <mergeCell ref="A24:B24"/>
    <mergeCell ref="A22:B22"/>
    <mergeCell ref="A7:F7"/>
    <mergeCell ref="A23:B23"/>
    <mergeCell ref="A18:B18"/>
    <mergeCell ref="A17:B17"/>
    <mergeCell ref="A19:B19"/>
    <mergeCell ref="A20:B20"/>
    <mergeCell ref="A21:B21"/>
    <mergeCell ref="A10:B10"/>
    <mergeCell ref="A12:B12"/>
    <mergeCell ref="A16:B16"/>
    <mergeCell ref="A11:B11"/>
    <mergeCell ref="A1:AD1"/>
    <mergeCell ref="A2:AD2"/>
    <mergeCell ref="AE2:AL2"/>
    <mergeCell ref="A3:AD3"/>
    <mergeCell ref="AE3:AL3"/>
  </mergeCells>
  <conditionalFormatting sqref="G28">
    <cfRule type="duplicateValues" dxfId="9" priority="6"/>
  </conditionalFormatting>
  <conditionalFormatting sqref="K28">
    <cfRule type="duplicateValues" dxfId="8" priority="5"/>
  </conditionalFormatting>
  <conditionalFormatting sqref="Z28">
    <cfRule type="duplicateValues" dxfId="7" priority="4"/>
  </conditionalFormatting>
  <conditionalFormatting sqref="Z28:Z29">
    <cfRule type="duplicateValues" dxfId="6" priority="3"/>
  </conditionalFormatting>
  <conditionalFormatting sqref="AB28">
    <cfRule type="duplicateValues" dxfId="5" priority="2"/>
  </conditionalFormatting>
  <conditionalFormatting sqref="AB28">
    <cfRule type="duplicateValues" dxfId="4" priority="1"/>
  </conditionalFormatting>
  <pageMargins left="0.39" right="0.39" top="0.39" bottom="0.39" header="0" footer="0"/>
  <pageSetup paperSize="9" scale="4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E96B-86CB-4E3E-8044-3AF95ABD057F}">
  <sheetPr>
    <pageSetUpPr fitToPage="1"/>
  </sheetPr>
  <dimension ref="A1:P35"/>
  <sheetViews>
    <sheetView rightToLeft="1" view="pageBreakPreview" zoomScale="85" zoomScaleNormal="85" zoomScaleSheetLayoutView="85" workbookViewId="0">
      <selection activeCell="B6" sqref="B6"/>
    </sheetView>
  </sheetViews>
  <sheetFormatPr defaultRowHeight="15" x14ac:dyDescent="0.2"/>
  <cols>
    <col min="1" max="1" width="5.140625" style="75" customWidth="1"/>
    <col min="2" max="2" width="35" style="75" customWidth="1"/>
    <col min="3" max="3" width="1.28515625" style="75" customWidth="1"/>
    <col min="4" max="4" width="23.140625" style="75" customWidth="1"/>
    <col min="5" max="5" width="1.28515625" style="75" customWidth="1"/>
    <col min="6" max="6" width="27.5703125" style="75" customWidth="1"/>
    <col min="7" max="7" width="1.28515625" style="75" customWidth="1"/>
    <col min="8" max="8" width="26.7109375" style="75" customWidth="1"/>
    <col min="9" max="9" width="1.28515625" style="75" customWidth="1"/>
    <col min="10" max="10" width="24.140625" style="75" customWidth="1"/>
    <col min="11" max="11" width="1.28515625" style="75" customWidth="1"/>
    <col min="12" max="12" width="22.42578125" style="75" customWidth="1"/>
    <col min="13" max="13" width="3.42578125" style="75" customWidth="1"/>
    <col min="14" max="14" width="9.140625" style="75"/>
    <col min="15" max="15" width="39.140625" style="75" bestFit="1" customWidth="1"/>
    <col min="16" max="16" width="30.85546875" style="75" customWidth="1"/>
    <col min="17" max="16384" width="9.140625" style="75"/>
  </cols>
  <sheetData>
    <row r="1" spans="1:16" ht="29.1" customHeight="1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</row>
    <row r="2" spans="1:16" ht="21.75" customHeight="1" x14ac:dyDescent="0.2">
      <c r="A2" s="273" t="s">
        <v>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16" ht="21.75" customHeight="1" x14ac:dyDescent="0.2">
      <c r="A3" s="273" t="s">
        <v>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16" ht="14.45" customHeight="1" x14ac:dyDescent="0.2"/>
    <row r="5" spans="1:16" ht="21" x14ac:dyDescent="0.2">
      <c r="A5" s="76" t="s">
        <v>106</v>
      </c>
      <c r="B5" s="274" t="s">
        <v>107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P5" s="77"/>
    </row>
    <row r="6" spans="1:16" ht="32.25" customHeight="1" x14ac:dyDescent="0.2">
      <c r="D6" s="67" t="s">
        <v>6</v>
      </c>
      <c r="E6" s="78"/>
      <c r="F6" s="269" t="s">
        <v>7</v>
      </c>
      <c r="G6" s="269"/>
      <c r="H6" s="269"/>
      <c r="I6" s="78"/>
      <c r="J6" s="269" t="s">
        <v>8</v>
      </c>
      <c r="K6" s="269"/>
      <c r="L6" s="269"/>
      <c r="O6" s="193" t="s">
        <v>329</v>
      </c>
      <c r="P6" s="79"/>
    </row>
    <row r="7" spans="1:16" ht="32.25" customHeight="1" x14ac:dyDescent="0.2">
      <c r="A7" s="269" t="s">
        <v>108</v>
      </c>
      <c r="B7" s="269"/>
      <c r="D7" s="67" t="s">
        <v>109</v>
      </c>
      <c r="E7" s="78"/>
      <c r="F7" s="67" t="s">
        <v>110</v>
      </c>
      <c r="G7" s="78"/>
      <c r="H7" s="67" t="s">
        <v>111</v>
      </c>
      <c r="I7" s="78"/>
      <c r="J7" s="67" t="s">
        <v>109</v>
      </c>
      <c r="K7" s="78"/>
      <c r="L7" s="67" t="s">
        <v>17</v>
      </c>
      <c r="O7" s="193">
        <v>114299953819654</v>
      </c>
      <c r="P7" s="80"/>
    </row>
    <row r="8" spans="1:16" ht="32.25" customHeight="1" x14ac:dyDescent="0.2">
      <c r="A8" s="270" t="s">
        <v>108</v>
      </c>
      <c r="B8" s="270"/>
      <c r="C8" s="81"/>
      <c r="D8" s="65">
        <v>24109380327</v>
      </c>
      <c r="E8" s="78"/>
      <c r="F8" s="65">
        <v>117871345167720</v>
      </c>
      <c r="G8" s="65">
        <v>0</v>
      </c>
      <c r="H8" s="65">
        <v>117732023858775</v>
      </c>
      <c r="I8" s="65">
        <v>0</v>
      </c>
      <c r="J8" s="65">
        <f>D8+F8-H8</f>
        <v>163430689272</v>
      </c>
      <c r="K8" s="82">
        <v>0</v>
      </c>
      <c r="L8" s="85">
        <f>J8/$O$7</f>
        <v>1.4298403788497237E-3</v>
      </c>
      <c r="O8" s="214"/>
      <c r="P8" s="77"/>
    </row>
    <row r="9" spans="1:16" ht="32.25" customHeight="1" x14ac:dyDescent="0.2">
      <c r="A9" s="271" t="s">
        <v>330</v>
      </c>
      <c r="B9" s="271"/>
      <c r="C9" s="81"/>
      <c r="D9" s="170">
        <v>54730181000000</v>
      </c>
      <c r="E9" s="205"/>
      <c r="F9" s="170">
        <v>42921903000000</v>
      </c>
      <c r="G9" s="170">
        <v>0</v>
      </c>
      <c r="H9" s="170">
        <v>46703177000000</v>
      </c>
      <c r="I9" s="205">
        <v>0</v>
      </c>
      <c r="J9" s="170">
        <f>D9+F9-H9</f>
        <v>50948907000000</v>
      </c>
      <c r="K9" s="205">
        <v>0</v>
      </c>
      <c r="L9" s="215">
        <f>J9/$O$7</f>
        <v>0.44574739794198659</v>
      </c>
      <c r="M9" s="204"/>
      <c r="N9" s="204"/>
      <c r="O9" s="204"/>
      <c r="P9" s="77"/>
    </row>
    <row r="10" spans="1:16" ht="32.25" customHeight="1" thickBot="1" x14ac:dyDescent="0.25">
      <c r="A10" s="84"/>
      <c r="B10" s="84"/>
      <c r="D10" s="50">
        <f>SUM(D8:D9)</f>
        <v>54754290380327</v>
      </c>
      <c r="E10" s="205"/>
      <c r="F10" s="50">
        <f>SUM(F8:F9)</f>
        <v>160793248167720</v>
      </c>
      <c r="G10" s="170">
        <f>SUM(G8:G9)</f>
        <v>0</v>
      </c>
      <c r="H10" s="50">
        <f>SUM(H8:H9)</f>
        <v>164435200858775</v>
      </c>
      <c r="I10" s="170">
        <f>SUM(I8:I9)</f>
        <v>0</v>
      </c>
      <c r="J10" s="50">
        <f>SUM(J8:J9)</f>
        <v>51112337689272</v>
      </c>
      <c r="K10" s="205"/>
      <c r="L10" s="216">
        <f>SUM(L8:L9)</f>
        <v>0.44717723832083633</v>
      </c>
      <c r="M10" s="204"/>
      <c r="N10" s="204"/>
      <c r="O10" s="204"/>
    </row>
    <row r="11" spans="1:16" ht="20.25" customHeight="1" thickTop="1" x14ac:dyDescent="0.2">
      <c r="A11" s="84"/>
      <c r="B11" s="84"/>
      <c r="D11" s="53"/>
      <c r="E11" s="205"/>
      <c r="F11" s="206"/>
      <c r="G11" s="206"/>
      <c r="H11" s="206"/>
      <c r="I11" s="206"/>
      <c r="J11" s="206"/>
      <c r="K11" s="205"/>
      <c r="L11" s="53"/>
      <c r="M11" s="204"/>
      <c r="N11" s="204"/>
      <c r="O11" s="204"/>
      <c r="P11" s="83"/>
    </row>
    <row r="12" spans="1:16" ht="20.25" customHeight="1" x14ac:dyDescent="0.2">
      <c r="A12" s="84"/>
      <c r="B12" s="169"/>
      <c r="C12" s="207"/>
      <c r="D12" s="169"/>
      <c r="E12" s="208"/>
      <c r="F12" s="60"/>
      <c r="G12" s="60"/>
      <c r="H12" s="60"/>
      <c r="I12" s="60"/>
      <c r="J12" s="60"/>
      <c r="K12" s="208"/>
      <c r="L12" s="169"/>
      <c r="M12" s="207"/>
      <c r="N12" s="207"/>
      <c r="O12" s="207"/>
      <c r="P12" s="83"/>
    </row>
    <row r="13" spans="1:16" ht="18.75" customHeight="1" x14ac:dyDescent="0.2">
      <c r="A13" s="84"/>
      <c r="B13" s="169"/>
      <c r="C13" s="207"/>
      <c r="D13" s="169"/>
      <c r="E13" s="207"/>
      <c r="F13" s="169"/>
      <c r="G13" s="169"/>
      <c r="H13" s="169"/>
      <c r="I13" s="169"/>
      <c r="J13" s="169"/>
      <c r="K13" s="207"/>
      <c r="L13" s="169"/>
      <c r="M13" s="207"/>
      <c r="N13" s="207"/>
      <c r="O13" s="207"/>
    </row>
    <row r="14" spans="1:16" ht="18.75" customHeight="1" x14ac:dyDescent="0.2">
      <c r="A14" s="84"/>
      <c r="B14" s="169"/>
      <c r="C14" s="207"/>
      <c r="D14" s="169"/>
      <c r="E14" s="207"/>
      <c r="F14" s="60"/>
      <c r="G14" s="60"/>
      <c r="H14" s="60"/>
      <c r="I14" s="60"/>
      <c r="J14" s="60"/>
      <c r="K14" s="207"/>
      <c r="L14" s="169"/>
      <c r="M14" s="207"/>
      <c r="N14" s="207"/>
      <c r="O14" s="207"/>
    </row>
    <row r="15" spans="1:16" ht="14.45" customHeight="1" x14ac:dyDescent="0.2">
      <c r="A15" s="84"/>
      <c r="B15" s="169"/>
      <c r="C15" s="207"/>
      <c r="D15" s="169"/>
      <c r="E15" s="207"/>
      <c r="F15" s="207"/>
      <c r="G15" s="209"/>
      <c r="H15" s="209"/>
      <c r="I15" s="209"/>
      <c r="J15" s="209"/>
      <c r="K15" s="207"/>
      <c r="L15" s="169"/>
      <c r="M15" s="207"/>
      <c r="N15" s="207"/>
      <c r="O15" s="60"/>
      <c r="P15" s="83"/>
    </row>
    <row r="16" spans="1:16" ht="20.25" customHeight="1" x14ac:dyDescent="0.2">
      <c r="A16" s="84"/>
      <c r="B16" s="169"/>
      <c r="C16" s="207"/>
      <c r="D16" s="169"/>
      <c r="E16" s="208"/>
      <c r="F16" s="169"/>
      <c r="G16" s="210"/>
      <c r="H16" s="169"/>
      <c r="I16" s="210"/>
      <c r="J16" s="210"/>
      <c r="K16" s="208"/>
      <c r="L16" s="169"/>
      <c r="M16" s="207"/>
      <c r="N16" s="207"/>
      <c r="O16" s="60"/>
      <c r="P16" s="83"/>
    </row>
    <row r="17" spans="1:16" ht="18.75" customHeight="1" x14ac:dyDescent="0.2">
      <c r="A17" s="84"/>
      <c r="B17" s="169"/>
      <c r="C17" s="207"/>
      <c r="D17" s="169"/>
      <c r="E17" s="207"/>
      <c r="F17" s="169"/>
      <c r="G17" s="169"/>
      <c r="H17" s="169"/>
      <c r="I17" s="169"/>
      <c r="J17" s="169"/>
      <c r="K17" s="207"/>
      <c r="L17" s="169"/>
      <c r="M17" s="207"/>
      <c r="N17" s="207"/>
      <c r="O17" s="60"/>
    </row>
    <row r="18" spans="1:16" ht="14.45" customHeight="1" x14ac:dyDescent="0.2">
      <c r="A18" s="84"/>
      <c r="B18" s="169"/>
      <c r="C18" s="207"/>
      <c r="D18" s="169"/>
      <c r="E18" s="207"/>
      <c r="F18" s="207"/>
      <c r="G18" s="209"/>
      <c r="H18" s="209"/>
      <c r="I18" s="209"/>
      <c r="J18" s="209"/>
      <c r="K18" s="207"/>
      <c r="L18" s="169"/>
      <c r="M18" s="207"/>
      <c r="N18" s="207"/>
      <c r="O18" s="60"/>
      <c r="P18" s="83"/>
    </row>
    <row r="19" spans="1:16" ht="14.45" customHeight="1" x14ac:dyDescent="0.2">
      <c r="A19" s="84"/>
      <c r="B19" s="169"/>
      <c r="C19" s="207"/>
      <c r="D19" s="169"/>
      <c r="E19" s="207"/>
      <c r="F19" s="211"/>
      <c r="G19" s="60"/>
      <c r="H19" s="60"/>
      <c r="I19" s="209"/>
      <c r="J19" s="272"/>
      <c r="K19" s="207"/>
      <c r="L19" s="169"/>
      <c r="M19" s="207"/>
      <c r="N19" s="207"/>
      <c r="O19" s="60"/>
    </row>
    <row r="20" spans="1:16" ht="14.45" customHeight="1" x14ac:dyDescent="0.2">
      <c r="A20" s="84"/>
      <c r="B20" s="169"/>
      <c r="C20" s="207"/>
      <c r="D20" s="169"/>
      <c r="E20" s="207"/>
      <c r="F20" s="60"/>
      <c r="G20" s="60"/>
      <c r="H20" s="60"/>
      <c r="I20" s="209"/>
      <c r="J20" s="272"/>
      <c r="K20" s="207"/>
      <c r="L20" s="169"/>
      <c r="M20" s="207"/>
      <c r="N20" s="207"/>
      <c r="O20" s="60"/>
    </row>
    <row r="21" spans="1:16" ht="14.45" customHeight="1" x14ac:dyDescent="0.2">
      <c r="A21" s="84"/>
      <c r="B21" s="169"/>
      <c r="C21" s="207"/>
      <c r="D21" s="169"/>
      <c r="E21" s="207"/>
      <c r="F21" s="60"/>
      <c r="G21" s="60"/>
      <c r="H21" s="60"/>
      <c r="I21" s="209"/>
      <c r="J21" s="272"/>
      <c r="K21" s="207"/>
      <c r="L21" s="169"/>
      <c r="M21" s="207"/>
      <c r="N21" s="207"/>
      <c r="O21" s="60"/>
    </row>
    <row r="22" spans="1:16" ht="14.45" customHeight="1" x14ac:dyDescent="0.2">
      <c r="A22" s="84"/>
      <c r="B22" s="169"/>
      <c r="C22" s="207"/>
      <c r="D22" s="169"/>
      <c r="E22" s="207"/>
      <c r="F22" s="60"/>
      <c r="G22" s="60"/>
      <c r="H22" s="60"/>
      <c r="I22" s="209"/>
      <c r="J22" s="272"/>
      <c r="K22" s="207"/>
      <c r="L22" s="169"/>
      <c r="M22" s="207"/>
      <c r="N22" s="207"/>
      <c r="O22" s="60"/>
    </row>
    <row r="23" spans="1:16" ht="14.45" customHeight="1" x14ac:dyDescent="0.2">
      <c r="A23" s="84"/>
      <c r="B23" s="169"/>
      <c r="C23" s="207"/>
      <c r="D23" s="169"/>
      <c r="E23" s="207"/>
      <c r="F23" s="209"/>
      <c r="G23" s="209"/>
      <c r="H23" s="209"/>
      <c r="I23" s="209"/>
      <c r="J23" s="272"/>
      <c r="K23" s="207"/>
      <c r="L23" s="169"/>
      <c r="M23" s="207"/>
      <c r="N23" s="207"/>
      <c r="O23" s="207"/>
    </row>
    <row r="24" spans="1:16" ht="14.45" customHeight="1" x14ac:dyDescent="0.2">
      <c r="A24" s="84"/>
      <c r="B24" s="169"/>
      <c r="C24" s="207"/>
      <c r="D24" s="169"/>
      <c r="E24" s="207"/>
      <c r="F24" s="169"/>
      <c r="G24" s="207"/>
      <c r="H24" s="169"/>
      <c r="I24" s="207"/>
      <c r="J24" s="272"/>
      <c r="K24" s="207"/>
      <c r="L24" s="169"/>
      <c r="M24" s="207"/>
      <c r="N24" s="207"/>
      <c r="O24" s="207"/>
    </row>
    <row r="25" spans="1:16" ht="14.45" customHeight="1" x14ac:dyDescent="0.2">
      <c r="A25" s="84"/>
      <c r="B25" s="169"/>
      <c r="C25" s="207"/>
      <c r="D25" s="169"/>
      <c r="E25" s="207"/>
      <c r="F25" s="169"/>
      <c r="G25" s="207"/>
      <c r="H25" s="169"/>
      <c r="I25" s="207"/>
      <c r="J25" s="272"/>
      <c r="K25" s="207"/>
      <c r="L25" s="169"/>
      <c r="M25" s="207"/>
      <c r="N25" s="207"/>
      <c r="O25" s="207"/>
    </row>
    <row r="26" spans="1:16" ht="23.25" customHeight="1" x14ac:dyDescent="0.2">
      <c r="A26" s="84"/>
      <c r="B26" s="169"/>
      <c r="C26" s="207"/>
      <c r="D26" s="207"/>
      <c r="E26" s="207"/>
      <c r="F26" s="60"/>
      <c r="G26" s="60"/>
      <c r="H26" s="60"/>
      <c r="I26" s="60"/>
      <c r="J26" s="60"/>
      <c r="K26" s="207"/>
      <c r="L26" s="169"/>
      <c r="M26" s="207"/>
      <c r="N26" s="207"/>
      <c r="O26" s="207"/>
    </row>
    <row r="27" spans="1:16" ht="14.45" customHeight="1" x14ac:dyDescent="0.2">
      <c r="A27" s="84"/>
      <c r="B27" s="169"/>
      <c r="C27" s="207"/>
      <c r="D27" s="212"/>
      <c r="E27" s="212"/>
      <c r="F27" s="212"/>
      <c r="G27" s="212"/>
      <c r="H27" s="212"/>
      <c r="I27" s="60"/>
      <c r="J27" s="60"/>
      <c r="K27" s="207"/>
      <c r="L27" s="169"/>
      <c r="M27" s="207"/>
      <c r="N27" s="207"/>
      <c r="O27" s="207"/>
    </row>
    <row r="28" spans="1:16" ht="14.45" customHeight="1" x14ac:dyDescent="0.2">
      <c r="A28" s="84"/>
      <c r="B28" s="169"/>
      <c r="C28" s="207"/>
      <c r="D28" s="207"/>
      <c r="E28" s="207"/>
      <c r="F28" s="60"/>
      <c r="G28" s="60"/>
      <c r="H28" s="60"/>
      <c r="I28" s="60"/>
      <c r="J28" s="60"/>
      <c r="K28" s="207"/>
      <c r="L28" s="169"/>
      <c r="M28" s="207"/>
      <c r="N28" s="207"/>
      <c r="O28" s="207"/>
    </row>
    <row r="29" spans="1:16" ht="14.45" customHeight="1" x14ac:dyDescent="0.2">
      <c r="A29" s="84"/>
      <c r="B29" s="169"/>
      <c r="C29" s="207"/>
      <c r="D29" s="60"/>
      <c r="E29" s="60"/>
      <c r="F29" s="60"/>
      <c r="G29" s="60"/>
      <c r="H29" s="60"/>
      <c r="I29" s="207"/>
      <c r="J29" s="207"/>
      <c r="K29" s="207"/>
      <c r="L29" s="169"/>
      <c r="M29" s="207"/>
      <c r="N29" s="207"/>
      <c r="O29" s="207"/>
    </row>
    <row r="30" spans="1:16" x14ac:dyDescent="0.2">
      <c r="B30" s="207"/>
      <c r="C30" s="207"/>
      <c r="D30" s="207"/>
      <c r="E30" s="207"/>
      <c r="F30" s="213"/>
      <c r="G30" s="213"/>
      <c r="H30" s="213"/>
      <c r="I30" s="213"/>
      <c r="J30" s="213"/>
      <c r="K30" s="207"/>
      <c r="L30" s="207"/>
      <c r="M30" s="207"/>
      <c r="N30" s="207"/>
      <c r="O30" s="207"/>
    </row>
    <row r="31" spans="1:16" ht="21" x14ac:dyDescent="0.2">
      <c r="B31" s="207"/>
      <c r="C31" s="207"/>
      <c r="D31" s="60"/>
      <c r="E31" s="60"/>
      <c r="F31" s="60"/>
      <c r="G31" s="60"/>
      <c r="H31" s="60"/>
      <c r="I31" s="207"/>
      <c r="J31" s="207"/>
      <c r="K31" s="207"/>
      <c r="L31" s="207"/>
      <c r="M31" s="207"/>
      <c r="N31" s="207"/>
      <c r="O31" s="207"/>
    </row>
    <row r="32" spans="1:16" x14ac:dyDescent="0.2"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</row>
    <row r="33" spans="2:15" x14ac:dyDescent="0.2"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</row>
    <row r="34" spans="2:15" ht="21" x14ac:dyDescent="0.2">
      <c r="B34" s="207"/>
      <c r="C34" s="207"/>
      <c r="D34" s="60"/>
      <c r="E34" s="60"/>
      <c r="F34" s="60"/>
      <c r="G34" s="60"/>
      <c r="H34" s="60"/>
      <c r="I34" s="60"/>
      <c r="J34" s="60"/>
      <c r="K34" s="207"/>
      <c r="L34" s="207"/>
      <c r="M34" s="207"/>
      <c r="N34" s="207"/>
      <c r="O34" s="207"/>
    </row>
    <row r="35" spans="2:15" x14ac:dyDescent="0.2">
      <c r="D35" s="83"/>
      <c r="E35" s="83"/>
      <c r="F35" s="83"/>
      <c r="G35" s="83"/>
      <c r="H35" s="83"/>
      <c r="I35" s="83"/>
      <c r="J35" s="83"/>
    </row>
  </sheetData>
  <mergeCells count="10">
    <mergeCell ref="A7:B7"/>
    <mergeCell ref="A8:B8"/>
    <mergeCell ref="A9:B9"/>
    <mergeCell ref="J19:J25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4"/>
  <sheetViews>
    <sheetView rightToLeft="1" view="pageBreakPreview" zoomScale="85" zoomScaleNormal="100" zoomScaleSheetLayoutView="85" workbookViewId="0">
      <selection activeCell="K12" sqref="K12"/>
    </sheetView>
  </sheetViews>
  <sheetFormatPr defaultRowHeight="12.75" x14ac:dyDescent="0.2"/>
  <cols>
    <col min="1" max="1" width="29.85546875" style="30" customWidth="1"/>
    <col min="2" max="2" width="1.28515625" style="30" customWidth="1"/>
    <col min="3" max="3" width="15.5703125" style="30" customWidth="1"/>
    <col min="4" max="4" width="1.28515625" style="30" customWidth="1"/>
    <col min="5" max="5" width="15.5703125" style="30" customWidth="1"/>
    <col min="6" max="6" width="1.28515625" style="30" customWidth="1"/>
    <col min="7" max="7" width="13" style="30" customWidth="1"/>
    <col min="8" max="8" width="1.28515625" style="30" customWidth="1"/>
    <col min="9" max="9" width="11" style="30" bestFit="1" customWidth="1"/>
    <col min="10" max="10" width="1.28515625" style="30" customWidth="1"/>
    <col min="11" max="11" width="25.42578125" style="30" bestFit="1" customWidth="1"/>
    <col min="12" max="12" width="1.28515625" style="49" customWidth="1"/>
    <col min="13" max="13" width="20.140625" style="30" customWidth="1"/>
    <col min="14" max="14" width="19.42578125" style="30" bestFit="1" customWidth="1"/>
    <col min="15" max="15" width="17.7109375" style="30" bestFit="1" customWidth="1"/>
    <col min="16" max="16" width="16.28515625" style="30" bestFit="1" customWidth="1"/>
    <col min="17" max="18" width="9.140625" style="30"/>
    <col min="19" max="19" width="13.42578125" style="30" bestFit="1" customWidth="1"/>
    <col min="20" max="20" width="13.85546875" style="30" bestFit="1" customWidth="1"/>
    <col min="21" max="16384" width="9.140625" style="30"/>
  </cols>
  <sheetData>
    <row r="1" spans="1:20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20" ht="21.75" customHeight="1" x14ac:dyDescent="0.2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20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20" ht="21.75" customHeight="1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20" ht="33.75" customHeight="1" x14ac:dyDescent="0.2">
      <c r="A5" s="260" t="s">
        <v>98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</row>
    <row r="6" spans="1:20" ht="33.75" customHeight="1" x14ac:dyDescent="0.2">
      <c r="A6" s="260" t="s">
        <v>99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</row>
    <row r="7" spans="1:20" ht="33.75" customHeight="1" x14ac:dyDescent="0.2">
      <c r="M7" s="49"/>
    </row>
    <row r="8" spans="1:20" ht="33.75" customHeight="1" x14ac:dyDescent="0.2">
      <c r="C8" s="267" t="s">
        <v>8</v>
      </c>
      <c r="D8" s="267"/>
      <c r="E8" s="267"/>
      <c r="F8" s="267"/>
      <c r="G8" s="267"/>
      <c r="H8" s="267"/>
      <c r="I8" s="267"/>
      <c r="J8" s="267"/>
      <c r="K8" s="267"/>
      <c r="L8" s="158"/>
      <c r="M8" s="157"/>
    </row>
    <row r="9" spans="1:20" ht="33.75" customHeight="1" x14ac:dyDescent="0.2">
      <c r="A9" s="2" t="s">
        <v>100</v>
      </c>
      <c r="C9" s="4" t="s">
        <v>12</v>
      </c>
      <c r="D9" s="35"/>
      <c r="E9" s="4" t="s">
        <v>101</v>
      </c>
      <c r="F9" s="35"/>
      <c r="G9" s="4" t="s">
        <v>102</v>
      </c>
      <c r="H9" s="35"/>
      <c r="I9" s="4" t="s">
        <v>103</v>
      </c>
      <c r="J9" s="35"/>
      <c r="K9" s="4" t="s">
        <v>104</v>
      </c>
      <c r="L9" s="158"/>
      <c r="M9" s="173" t="s">
        <v>366</v>
      </c>
    </row>
    <row r="10" spans="1:20" ht="33.75" customHeight="1" x14ac:dyDescent="0.2">
      <c r="A10" s="41" t="s">
        <v>82</v>
      </c>
      <c r="C10" s="36">
        <v>2474661</v>
      </c>
      <c r="D10" s="34"/>
      <c r="E10" s="36">
        <v>819560</v>
      </c>
      <c r="F10" s="34"/>
      <c r="G10" s="36">
        <v>799104</v>
      </c>
      <c r="H10" s="34"/>
      <c r="I10" s="174">
        <v>-2.5000000000000001E-2</v>
      </c>
      <c r="J10" s="34"/>
      <c r="K10" s="36">
        <v>1976436231863</v>
      </c>
      <c r="L10" s="60"/>
      <c r="M10" s="60" t="s">
        <v>367</v>
      </c>
      <c r="N10" s="176"/>
      <c r="O10" s="176"/>
      <c r="P10" s="176"/>
      <c r="Q10" s="60"/>
      <c r="R10" s="60"/>
      <c r="S10" s="57"/>
      <c r="T10" s="57"/>
    </row>
    <row r="11" spans="1:20" ht="33.75" customHeight="1" x14ac:dyDescent="0.2">
      <c r="A11" s="159" t="s">
        <v>93</v>
      </c>
      <c r="C11" s="60">
        <v>10691200</v>
      </c>
      <c r="D11" s="34"/>
      <c r="E11" s="60">
        <v>795250</v>
      </c>
      <c r="F11" s="34"/>
      <c r="G11" s="60">
        <v>874775</v>
      </c>
      <c r="H11" s="34"/>
      <c r="I11" s="172">
        <v>0.1</v>
      </c>
      <c r="J11" s="34"/>
      <c r="K11" s="60">
        <v>9347309115501</v>
      </c>
      <c r="L11" s="60"/>
      <c r="M11" s="60" t="s">
        <v>367</v>
      </c>
      <c r="O11" s="60"/>
      <c r="P11" s="60"/>
      <c r="Q11" s="60"/>
      <c r="R11" s="60"/>
    </row>
    <row r="12" spans="1:20" ht="33.75" customHeight="1" thickBot="1" x14ac:dyDescent="0.25">
      <c r="A12" s="158"/>
      <c r="B12" s="49"/>
      <c r="C12" s="60"/>
      <c r="D12" s="46"/>
      <c r="E12" s="60"/>
      <c r="F12" s="46"/>
      <c r="G12" s="60"/>
      <c r="H12" s="46"/>
      <c r="I12" s="60"/>
      <c r="J12" s="46"/>
      <c r="K12" s="177">
        <f>SUM(K5:K11)</f>
        <v>11323745347364</v>
      </c>
      <c r="L12" s="60"/>
      <c r="M12" s="34"/>
      <c r="O12" s="60"/>
      <c r="P12" s="60"/>
      <c r="Q12" s="60"/>
      <c r="R12" s="60"/>
    </row>
    <row r="13" spans="1:20" ht="21.75" thickTop="1" x14ac:dyDescent="0.2">
      <c r="N13" s="60"/>
      <c r="O13" s="60"/>
      <c r="P13" s="60"/>
      <c r="Q13" s="60"/>
      <c r="R13" s="60"/>
    </row>
    <row r="14" spans="1:20" ht="21" x14ac:dyDescent="0.2">
      <c r="K14" s="175"/>
      <c r="N14" s="60"/>
      <c r="O14" s="60"/>
      <c r="P14" s="60"/>
      <c r="Q14" s="60"/>
      <c r="R14" s="60"/>
    </row>
    <row r="15" spans="1:20" ht="21" x14ac:dyDescent="0.2">
      <c r="O15" s="60"/>
      <c r="P15" s="60"/>
      <c r="Q15" s="60"/>
      <c r="R15" s="60"/>
    </row>
    <row r="16" spans="1:20" ht="21" x14ac:dyDescent="0.2">
      <c r="N16" s="60"/>
      <c r="O16" s="60"/>
      <c r="P16" s="60"/>
      <c r="Q16" s="60"/>
      <c r="R16" s="60"/>
    </row>
    <row r="17" spans="14:18" ht="21" x14ac:dyDescent="0.2">
      <c r="N17" s="60"/>
      <c r="O17" s="60"/>
      <c r="P17" s="60"/>
      <c r="Q17" s="60"/>
      <c r="R17" s="60"/>
    </row>
    <row r="18" spans="14:18" ht="21" x14ac:dyDescent="0.2">
      <c r="N18" s="60"/>
      <c r="O18" s="60"/>
      <c r="P18" s="60"/>
      <c r="Q18" s="60"/>
      <c r="R18" s="60"/>
    </row>
    <row r="19" spans="14:18" ht="21" x14ac:dyDescent="0.2">
      <c r="O19" s="60"/>
      <c r="P19" s="60"/>
      <c r="Q19" s="60"/>
      <c r="R19" s="60"/>
    </row>
    <row r="20" spans="14:18" ht="21" x14ac:dyDescent="0.2">
      <c r="O20" s="60"/>
      <c r="P20" s="60"/>
      <c r="Q20" s="60"/>
      <c r="R20" s="60"/>
    </row>
    <row r="21" spans="14:18" ht="21" x14ac:dyDescent="0.2">
      <c r="N21" s="60"/>
      <c r="O21" s="60"/>
      <c r="P21" s="60"/>
      <c r="Q21" s="60"/>
      <c r="R21" s="60"/>
    </row>
    <row r="22" spans="14:18" ht="21" x14ac:dyDescent="0.2">
      <c r="O22" s="60"/>
      <c r="P22" s="60"/>
      <c r="Q22" s="60"/>
      <c r="R22" s="60"/>
    </row>
    <row r="23" spans="14:18" ht="21" x14ac:dyDescent="0.2">
      <c r="N23" s="60"/>
      <c r="O23" s="60"/>
      <c r="P23" s="60"/>
      <c r="Q23" s="60"/>
      <c r="R23" s="60"/>
    </row>
    <row r="24" spans="14:18" ht="21" x14ac:dyDescent="0.2">
      <c r="N24" s="60"/>
      <c r="O24" s="60"/>
      <c r="P24" s="60"/>
      <c r="Q24" s="60"/>
      <c r="R24" s="60"/>
    </row>
  </sheetData>
  <mergeCells count="6">
    <mergeCell ref="C8:K8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3AE76-C38A-49E5-8335-1CA481DE68E0}">
  <sheetPr filterMode="1">
    <pageSetUpPr fitToPage="1"/>
  </sheetPr>
  <dimension ref="A1:L111"/>
  <sheetViews>
    <sheetView rightToLeft="1" topLeftCell="A97" zoomScale="85" zoomScaleNormal="85" workbookViewId="0">
      <selection activeCell="F106" sqref="F10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20" bestFit="1" customWidth="1"/>
    <col min="5" max="5" width="1.28515625" customWidth="1"/>
    <col min="6" max="6" width="21" bestFit="1" customWidth="1"/>
    <col min="7" max="7" width="1.28515625" customWidth="1"/>
    <col min="8" max="8" width="21" bestFit="1" customWidth="1"/>
    <col min="9" max="9" width="1.28515625" customWidth="1"/>
    <col min="10" max="10" width="21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 ht="21.75" customHeight="1" x14ac:dyDescent="0.2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12" ht="21.75" customHeight="1" x14ac:dyDescent="0.2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1:12" ht="14.45" customHeight="1" x14ac:dyDescent="0.2"/>
    <row r="5" spans="1:12" ht="14.45" customHeight="1" x14ac:dyDescent="0.2">
      <c r="A5" s="62" t="s">
        <v>106</v>
      </c>
      <c r="B5" s="260" t="s">
        <v>107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</row>
    <row r="6" spans="1:12" ht="14.45" customHeight="1" x14ac:dyDescent="0.2">
      <c r="D6" s="61" t="s">
        <v>6</v>
      </c>
      <c r="F6" s="261" t="s">
        <v>7</v>
      </c>
      <c r="G6" s="261"/>
      <c r="H6" s="261"/>
      <c r="J6" s="61" t="s">
        <v>8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61" t="s">
        <v>108</v>
      </c>
      <c r="B8" s="261"/>
      <c r="D8" s="61" t="s">
        <v>109</v>
      </c>
      <c r="F8" s="61" t="s">
        <v>110</v>
      </c>
      <c r="H8" s="61" t="s">
        <v>111</v>
      </c>
      <c r="J8" s="61" t="s">
        <v>109</v>
      </c>
      <c r="L8" s="61" t="s">
        <v>17</v>
      </c>
    </row>
    <row r="9" spans="1:12" ht="21.75" hidden="1" customHeight="1" x14ac:dyDescent="0.2">
      <c r="A9" s="277"/>
      <c r="B9" s="277"/>
      <c r="D9" s="6"/>
      <c r="F9" s="6"/>
      <c r="H9" s="6"/>
      <c r="J9" s="6"/>
      <c r="L9" s="7"/>
    </row>
    <row r="10" spans="1:12" ht="21.75" hidden="1" customHeight="1" x14ac:dyDescent="0.2">
      <c r="A10" s="275"/>
      <c r="B10" s="275"/>
      <c r="D10" s="9"/>
      <c r="F10" s="9"/>
      <c r="H10" s="9"/>
      <c r="J10" s="9"/>
      <c r="L10" s="10"/>
    </row>
    <row r="11" spans="1:12" ht="21.75" hidden="1" customHeight="1" x14ac:dyDescent="0.2">
      <c r="A11" s="275"/>
      <c r="B11" s="275"/>
      <c r="D11" s="9"/>
      <c r="F11" s="9"/>
      <c r="H11" s="9"/>
      <c r="J11" s="9"/>
      <c r="L11" s="10"/>
    </row>
    <row r="12" spans="1:12" ht="21.75" hidden="1" customHeight="1" x14ac:dyDescent="0.2">
      <c r="A12" s="275"/>
      <c r="B12" s="275"/>
      <c r="D12" s="9"/>
      <c r="F12" s="9"/>
      <c r="H12" s="9"/>
      <c r="J12" s="9"/>
      <c r="L12" s="10"/>
    </row>
    <row r="13" spans="1:12" ht="21.75" hidden="1" customHeight="1" x14ac:dyDescent="0.2">
      <c r="A13" s="275"/>
      <c r="B13" s="275"/>
      <c r="D13" s="9"/>
      <c r="F13" s="9"/>
      <c r="H13" s="9"/>
      <c r="J13" s="9"/>
      <c r="L13" s="10"/>
    </row>
    <row r="14" spans="1:12" ht="21.75" hidden="1" customHeight="1" x14ac:dyDescent="0.2">
      <c r="A14" s="275"/>
      <c r="B14" s="275"/>
      <c r="D14" s="9"/>
      <c r="F14" s="9"/>
      <c r="H14" s="9"/>
      <c r="J14" s="9"/>
      <c r="L14" s="10"/>
    </row>
    <row r="15" spans="1:12" ht="21.75" hidden="1" customHeight="1" x14ac:dyDescent="0.2">
      <c r="A15" s="275"/>
      <c r="B15" s="275"/>
      <c r="D15" s="9"/>
      <c r="F15" s="9"/>
      <c r="H15" s="9"/>
      <c r="J15" s="9"/>
      <c r="L15" s="10"/>
    </row>
    <row r="16" spans="1:12" ht="21.75" hidden="1" customHeight="1" x14ac:dyDescent="0.2">
      <c r="A16" s="275"/>
      <c r="B16" s="275"/>
      <c r="D16" s="9"/>
      <c r="F16" s="9"/>
      <c r="H16" s="9"/>
      <c r="J16" s="9"/>
      <c r="L16" s="10"/>
    </row>
    <row r="17" spans="1:12" ht="21.75" hidden="1" customHeight="1" x14ac:dyDescent="0.2">
      <c r="A17" s="275"/>
      <c r="B17" s="275"/>
      <c r="D17" s="9"/>
      <c r="F17" s="9"/>
      <c r="H17" s="9"/>
      <c r="J17" s="9"/>
      <c r="L17" s="10"/>
    </row>
    <row r="18" spans="1:12" ht="21.75" hidden="1" customHeight="1" x14ac:dyDescent="0.2">
      <c r="A18" s="275"/>
      <c r="B18" s="275"/>
      <c r="D18" s="9"/>
      <c r="F18" s="9"/>
      <c r="H18" s="9"/>
      <c r="J18" s="9"/>
      <c r="L18" s="10"/>
    </row>
    <row r="19" spans="1:12" ht="21.75" hidden="1" customHeight="1" x14ac:dyDescent="0.2">
      <c r="A19" s="275"/>
      <c r="B19" s="275"/>
      <c r="D19" s="9"/>
      <c r="F19" s="9"/>
      <c r="H19" s="9"/>
      <c r="J19" s="9"/>
      <c r="L19" s="10"/>
    </row>
    <row r="20" spans="1:12" ht="21.75" hidden="1" customHeight="1" x14ac:dyDescent="0.2">
      <c r="A20" s="275"/>
      <c r="B20" s="275"/>
      <c r="D20" s="9"/>
      <c r="F20" s="9"/>
      <c r="H20" s="9"/>
      <c r="J20" s="9"/>
      <c r="L20" s="10"/>
    </row>
    <row r="21" spans="1:12" ht="21.75" hidden="1" customHeight="1" x14ac:dyDescent="0.2">
      <c r="A21" s="275"/>
      <c r="B21" s="275"/>
      <c r="D21" s="9"/>
      <c r="F21" s="9"/>
      <c r="H21" s="9"/>
      <c r="J21" s="9"/>
      <c r="L21" s="10"/>
    </row>
    <row r="22" spans="1:12" ht="21.75" hidden="1" customHeight="1" x14ac:dyDescent="0.2">
      <c r="A22" s="275"/>
      <c r="B22" s="275"/>
      <c r="D22" s="9"/>
      <c r="F22" s="9"/>
      <c r="H22" s="9"/>
      <c r="J22" s="9"/>
      <c r="L22" s="10"/>
    </row>
    <row r="23" spans="1:12" ht="21.75" customHeight="1" x14ac:dyDescent="0.2">
      <c r="A23" s="275" t="s">
        <v>132</v>
      </c>
      <c r="B23" s="275"/>
      <c r="D23" s="9">
        <v>1000000000000</v>
      </c>
      <c r="F23" s="9">
        <v>0</v>
      </c>
      <c r="H23" s="9">
        <v>1000000000000</v>
      </c>
      <c r="J23" s="9">
        <v>0</v>
      </c>
      <c r="L23" s="10" t="s">
        <v>113</v>
      </c>
    </row>
    <row r="24" spans="1:12" ht="21.75" customHeight="1" x14ac:dyDescent="0.2">
      <c r="A24" s="275" t="s">
        <v>132</v>
      </c>
      <c r="B24" s="275"/>
      <c r="D24" s="9">
        <v>110000000000</v>
      </c>
      <c r="F24" s="9">
        <v>0</v>
      </c>
      <c r="H24" s="9">
        <v>110000000000</v>
      </c>
      <c r="J24" s="9">
        <v>0</v>
      </c>
      <c r="L24" s="10" t="s">
        <v>113</v>
      </c>
    </row>
    <row r="25" spans="1:12" ht="21.75" customHeight="1" x14ac:dyDescent="0.2">
      <c r="A25" s="275" t="s">
        <v>133</v>
      </c>
      <c r="B25" s="275"/>
      <c r="D25" s="9">
        <v>125000000000</v>
      </c>
      <c r="F25" s="9">
        <v>0</v>
      </c>
      <c r="H25" s="9">
        <v>0</v>
      </c>
      <c r="J25" s="9">
        <v>125000000000</v>
      </c>
      <c r="L25" s="10" t="s">
        <v>134</v>
      </c>
    </row>
    <row r="26" spans="1:12" ht="21.75" customHeight="1" x14ac:dyDescent="0.2">
      <c r="A26" s="275" t="s">
        <v>132</v>
      </c>
      <c r="B26" s="275"/>
      <c r="D26" s="9">
        <v>818000000000</v>
      </c>
      <c r="F26" s="9">
        <v>0</v>
      </c>
      <c r="H26" s="9">
        <v>818000000000</v>
      </c>
      <c r="J26" s="9">
        <v>0</v>
      </c>
      <c r="L26" s="10" t="s">
        <v>113</v>
      </c>
    </row>
    <row r="27" spans="1:12" ht="21.75" customHeight="1" x14ac:dyDescent="0.2">
      <c r="A27" s="275" t="s">
        <v>135</v>
      </c>
      <c r="B27" s="275"/>
      <c r="D27" s="9">
        <v>1000000000000</v>
      </c>
      <c r="F27" s="9">
        <v>0</v>
      </c>
      <c r="H27" s="9">
        <v>1000000000000</v>
      </c>
      <c r="J27" s="9">
        <v>0</v>
      </c>
      <c r="L27" s="10" t="s">
        <v>113</v>
      </c>
    </row>
    <row r="28" spans="1:12" ht="21.75" customHeight="1" x14ac:dyDescent="0.2">
      <c r="A28" s="275" t="s">
        <v>136</v>
      </c>
      <c r="B28" s="275"/>
      <c r="D28" s="9">
        <v>404512000000</v>
      </c>
      <c r="F28" s="9">
        <v>0</v>
      </c>
      <c r="H28" s="9">
        <v>404512000000</v>
      </c>
      <c r="J28" s="9">
        <v>0</v>
      </c>
      <c r="L28" s="10" t="s">
        <v>113</v>
      </c>
    </row>
    <row r="29" spans="1:12" ht="21.75" customHeight="1" x14ac:dyDescent="0.2">
      <c r="A29" s="275" t="s">
        <v>136</v>
      </c>
      <c r="B29" s="275"/>
      <c r="D29" s="9">
        <v>2356567000000</v>
      </c>
      <c r="F29" s="9">
        <v>0</v>
      </c>
      <c r="H29" s="9">
        <v>2356567000000</v>
      </c>
      <c r="J29" s="9">
        <v>0</v>
      </c>
      <c r="L29" s="10" t="s">
        <v>113</v>
      </c>
    </row>
    <row r="30" spans="1:12" ht="21.75" customHeight="1" x14ac:dyDescent="0.2">
      <c r="A30" s="275" t="s">
        <v>137</v>
      </c>
      <c r="B30" s="275"/>
      <c r="D30" s="9">
        <v>959400000000</v>
      </c>
      <c r="F30" s="9">
        <v>0</v>
      </c>
      <c r="H30" s="9">
        <v>959400000000</v>
      </c>
      <c r="J30" s="9">
        <v>0</v>
      </c>
      <c r="L30" s="10" t="s">
        <v>113</v>
      </c>
    </row>
    <row r="31" spans="1:12" ht="21.75" customHeight="1" x14ac:dyDescent="0.2">
      <c r="A31" s="275" t="s">
        <v>137</v>
      </c>
      <c r="B31" s="275"/>
      <c r="D31" s="9">
        <v>1094000000000</v>
      </c>
      <c r="F31" s="9">
        <v>0</v>
      </c>
      <c r="H31" s="9">
        <v>1094000000000</v>
      </c>
      <c r="J31" s="9">
        <v>0</v>
      </c>
      <c r="L31" s="10" t="s">
        <v>113</v>
      </c>
    </row>
    <row r="32" spans="1:12" ht="21.75" customHeight="1" x14ac:dyDescent="0.2">
      <c r="A32" s="275" t="s">
        <v>137</v>
      </c>
      <c r="B32" s="275"/>
      <c r="D32" s="9">
        <v>1300000000000</v>
      </c>
      <c r="F32" s="9">
        <v>0</v>
      </c>
      <c r="H32" s="9">
        <v>955000000000</v>
      </c>
      <c r="J32" s="9">
        <v>345000000000</v>
      </c>
      <c r="L32" s="10" t="s">
        <v>138</v>
      </c>
    </row>
    <row r="33" spans="1:12" ht="21.75" customHeight="1" x14ac:dyDescent="0.2">
      <c r="A33" s="275" t="s">
        <v>139</v>
      </c>
      <c r="B33" s="275"/>
      <c r="D33" s="9">
        <v>300000000000</v>
      </c>
      <c r="F33" s="9">
        <v>0</v>
      </c>
      <c r="H33" s="9">
        <v>0</v>
      </c>
      <c r="J33" s="9">
        <v>300000000000</v>
      </c>
      <c r="L33" s="10" t="s">
        <v>140</v>
      </c>
    </row>
    <row r="34" spans="1:12" ht="21.75" customHeight="1" x14ac:dyDescent="0.2">
      <c r="A34" s="275" t="s">
        <v>141</v>
      </c>
      <c r="B34" s="275"/>
      <c r="D34" s="9">
        <v>1000000000000</v>
      </c>
      <c r="F34" s="9">
        <v>0</v>
      </c>
      <c r="H34" s="9">
        <v>1000000000000</v>
      </c>
      <c r="J34" s="9">
        <v>0</v>
      </c>
      <c r="L34" s="10" t="s">
        <v>113</v>
      </c>
    </row>
    <row r="35" spans="1:12" ht="21.75" customHeight="1" x14ac:dyDescent="0.2">
      <c r="A35" s="275" t="s">
        <v>142</v>
      </c>
      <c r="B35" s="275"/>
      <c r="D35" s="9">
        <v>1000000000000</v>
      </c>
      <c r="F35" s="9">
        <v>0</v>
      </c>
      <c r="H35" s="9">
        <v>1000000000000</v>
      </c>
      <c r="J35" s="9">
        <v>0</v>
      </c>
      <c r="L35" s="10" t="s">
        <v>113</v>
      </c>
    </row>
    <row r="36" spans="1:12" ht="21.75" customHeight="1" x14ac:dyDescent="0.2">
      <c r="A36" s="275" t="s">
        <v>143</v>
      </c>
      <c r="B36" s="275"/>
      <c r="D36" s="9">
        <v>1124700000000</v>
      </c>
      <c r="F36" s="9">
        <v>0</v>
      </c>
      <c r="H36" s="9">
        <v>0</v>
      </c>
      <c r="J36" s="9">
        <v>1124700000000</v>
      </c>
      <c r="L36" s="10" t="s">
        <v>144</v>
      </c>
    </row>
    <row r="37" spans="1:12" ht="21.75" customHeight="1" x14ac:dyDescent="0.2">
      <c r="A37" s="275" t="s">
        <v>145</v>
      </c>
      <c r="B37" s="275"/>
      <c r="D37" s="9">
        <v>1211500000000</v>
      </c>
      <c r="F37" s="9">
        <v>0</v>
      </c>
      <c r="H37" s="9">
        <v>1211500000000</v>
      </c>
      <c r="J37" s="9">
        <v>0</v>
      </c>
      <c r="L37" s="10" t="s">
        <v>113</v>
      </c>
    </row>
    <row r="38" spans="1:12" ht="21.75" customHeight="1" x14ac:dyDescent="0.2">
      <c r="A38" s="275" t="s">
        <v>146</v>
      </c>
      <c r="B38" s="275"/>
      <c r="D38" s="9">
        <v>1267983000000</v>
      </c>
      <c r="F38" s="9">
        <v>0</v>
      </c>
      <c r="H38" s="9">
        <v>297000000000</v>
      </c>
      <c r="J38" s="9">
        <v>970983000000</v>
      </c>
      <c r="L38" s="10" t="s">
        <v>147</v>
      </c>
    </row>
    <row r="39" spans="1:12" ht="21.75" customHeight="1" x14ac:dyDescent="0.2">
      <c r="A39" s="275" t="s">
        <v>148</v>
      </c>
      <c r="B39" s="275"/>
      <c r="D39" s="9">
        <v>203909000000</v>
      </c>
      <c r="F39" s="9">
        <v>0</v>
      </c>
      <c r="H39" s="9">
        <v>203909000000</v>
      </c>
      <c r="J39" s="9">
        <v>0</v>
      </c>
      <c r="L39" s="10" t="s">
        <v>113</v>
      </c>
    </row>
    <row r="40" spans="1:12" ht="21.75" customHeight="1" x14ac:dyDescent="0.2">
      <c r="A40" s="275" t="s">
        <v>132</v>
      </c>
      <c r="B40" s="275"/>
      <c r="D40" s="9">
        <v>830000000000</v>
      </c>
      <c r="F40" s="9">
        <v>0</v>
      </c>
      <c r="H40" s="9">
        <v>830000000000</v>
      </c>
      <c r="J40" s="9">
        <v>0</v>
      </c>
      <c r="L40" s="10" t="s">
        <v>113</v>
      </c>
    </row>
    <row r="41" spans="1:12" ht="21.75" customHeight="1" x14ac:dyDescent="0.2">
      <c r="A41" s="275" t="s">
        <v>132</v>
      </c>
      <c r="B41" s="275"/>
      <c r="D41" s="9">
        <v>56400000000</v>
      </c>
      <c r="F41" s="9">
        <v>0</v>
      </c>
      <c r="H41" s="9">
        <v>56400000000</v>
      </c>
      <c r="J41" s="9">
        <v>0</v>
      </c>
      <c r="L41" s="10" t="s">
        <v>113</v>
      </c>
    </row>
    <row r="42" spans="1:12" ht="21.75" customHeight="1" x14ac:dyDescent="0.2">
      <c r="A42" s="275" t="s">
        <v>132</v>
      </c>
      <c r="B42" s="275"/>
      <c r="D42" s="9">
        <v>2099610000000</v>
      </c>
      <c r="F42" s="9">
        <v>0</v>
      </c>
      <c r="H42" s="9">
        <v>2099610000000</v>
      </c>
      <c r="J42" s="9">
        <v>0</v>
      </c>
      <c r="L42" s="10" t="s">
        <v>113</v>
      </c>
    </row>
    <row r="43" spans="1:12" ht="21.75" customHeight="1" x14ac:dyDescent="0.2">
      <c r="A43" s="275" t="s">
        <v>132</v>
      </c>
      <c r="B43" s="275"/>
      <c r="D43" s="9">
        <v>1093800000000</v>
      </c>
      <c r="F43" s="9">
        <v>0</v>
      </c>
      <c r="H43" s="9">
        <v>1093800000000</v>
      </c>
      <c r="J43" s="9">
        <v>0</v>
      </c>
      <c r="L43" s="10" t="s">
        <v>113</v>
      </c>
    </row>
    <row r="44" spans="1:12" ht="21.75" customHeight="1" x14ac:dyDescent="0.2">
      <c r="A44" s="275" t="s">
        <v>132</v>
      </c>
      <c r="B44" s="275"/>
      <c r="D44" s="9">
        <v>886886000000</v>
      </c>
      <c r="F44" s="9">
        <v>0</v>
      </c>
      <c r="H44" s="9">
        <v>886886000000</v>
      </c>
      <c r="J44" s="9">
        <v>0</v>
      </c>
      <c r="L44" s="10" t="s">
        <v>113</v>
      </c>
    </row>
    <row r="45" spans="1:12" ht="21.75" customHeight="1" x14ac:dyDescent="0.2">
      <c r="A45" s="275" t="s">
        <v>149</v>
      </c>
      <c r="B45" s="275"/>
      <c r="D45" s="9">
        <v>1756118000000</v>
      </c>
      <c r="F45" s="9">
        <v>0</v>
      </c>
      <c r="H45" s="9">
        <v>1756118000000</v>
      </c>
      <c r="J45" s="9">
        <v>0</v>
      </c>
      <c r="L45" s="10" t="s">
        <v>113</v>
      </c>
    </row>
    <row r="46" spans="1:12" ht="21.75" customHeight="1" x14ac:dyDescent="0.2">
      <c r="A46" s="275" t="s">
        <v>150</v>
      </c>
      <c r="B46" s="275"/>
      <c r="D46" s="9">
        <v>1944180000000</v>
      </c>
      <c r="F46" s="9">
        <v>0</v>
      </c>
      <c r="H46" s="9">
        <v>1944180000000</v>
      </c>
      <c r="J46" s="9">
        <v>0</v>
      </c>
      <c r="L46" s="10" t="s">
        <v>113</v>
      </c>
    </row>
    <row r="47" spans="1:12" ht="21.75" customHeight="1" x14ac:dyDescent="0.2">
      <c r="A47" s="275" t="s">
        <v>132</v>
      </c>
      <c r="B47" s="275"/>
      <c r="D47" s="9">
        <v>314000000000</v>
      </c>
      <c r="F47" s="9">
        <v>0</v>
      </c>
      <c r="H47" s="9">
        <v>314000000000</v>
      </c>
      <c r="J47" s="9">
        <v>0</v>
      </c>
      <c r="L47" s="10" t="s">
        <v>113</v>
      </c>
    </row>
    <row r="48" spans="1:12" ht="21.75" customHeight="1" x14ac:dyDescent="0.2">
      <c r="A48" s="275" t="s">
        <v>132</v>
      </c>
      <c r="B48" s="275"/>
      <c r="D48" s="9">
        <v>1350000000000</v>
      </c>
      <c r="F48" s="9">
        <v>0</v>
      </c>
      <c r="H48" s="9">
        <v>1350000000000</v>
      </c>
      <c r="J48" s="9">
        <v>0</v>
      </c>
      <c r="L48" s="10" t="s">
        <v>113</v>
      </c>
    </row>
    <row r="49" spans="1:12" ht="21.75" customHeight="1" x14ac:dyDescent="0.2">
      <c r="A49" s="275" t="s">
        <v>149</v>
      </c>
      <c r="B49" s="275"/>
      <c r="D49" s="9">
        <v>258000000000</v>
      </c>
      <c r="F49" s="9">
        <v>0</v>
      </c>
      <c r="H49" s="9">
        <v>258000000000</v>
      </c>
      <c r="J49" s="9">
        <v>0</v>
      </c>
      <c r="L49" s="10" t="s">
        <v>113</v>
      </c>
    </row>
    <row r="50" spans="1:12" ht="21.75" customHeight="1" x14ac:dyDescent="0.2">
      <c r="A50" s="275" t="s">
        <v>149</v>
      </c>
      <c r="B50" s="275"/>
      <c r="D50" s="9">
        <v>1687850000000</v>
      </c>
      <c r="F50" s="9">
        <v>0</v>
      </c>
      <c r="H50" s="9">
        <v>1687850000000</v>
      </c>
      <c r="J50" s="9">
        <v>0</v>
      </c>
      <c r="L50" s="10" t="s">
        <v>113</v>
      </c>
    </row>
    <row r="51" spans="1:12" ht="21.75" customHeight="1" x14ac:dyDescent="0.2">
      <c r="A51" s="275" t="s">
        <v>149</v>
      </c>
      <c r="B51" s="275"/>
      <c r="D51" s="9">
        <v>2084070000000</v>
      </c>
      <c r="F51" s="9">
        <v>0</v>
      </c>
      <c r="H51" s="9">
        <v>2084070000000</v>
      </c>
      <c r="J51" s="9">
        <v>0</v>
      </c>
      <c r="L51" s="10" t="s">
        <v>113</v>
      </c>
    </row>
    <row r="52" spans="1:12" ht="21.75" customHeight="1" x14ac:dyDescent="0.2">
      <c r="A52" s="275" t="s">
        <v>149</v>
      </c>
      <c r="B52" s="275"/>
      <c r="D52" s="9">
        <v>1019604000000</v>
      </c>
      <c r="F52" s="9">
        <v>0</v>
      </c>
      <c r="H52" s="9">
        <v>1019604000000</v>
      </c>
      <c r="J52" s="9">
        <v>0</v>
      </c>
      <c r="L52" s="10" t="s">
        <v>113</v>
      </c>
    </row>
    <row r="53" spans="1:12" ht="21.75" customHeight="1" x14ac:dyDescent="0.2">
      <c r="A53" s="275" t="s">
        <v>149</v>
      </c>
      <c r="B53" s="275"/>
      <c r="D53" s="9">
        <v>1000000000000</v>
      </c>
      <c r="F53" s="9">
        <v>0</v>
      </c>
      <c r="H53" s="9">
        <v>1000000000000</v>
      </c>
      <c r="J53" s="9">
        <v>0</v>
      </c>
      <c r="L53" s="10" t="s">
        <v>113</v>
      </c>
    </row>
    <row r="54" spans="1:12" ht="21.75" customHeight="1" x14ac:dyDescent="0.2">
      <c r="A54" s="275" t="s">
        <v>149</v>
      </c>
      <c r="B54" s="275"/>
      <c r="D54" s="9">
        <v>1000000000000</v>
      </c>
      <c r="F54" s="9">
        <v>0</v>
      </c>
      <c r="H54" s="9">
        <v>1000000000000</v>
      </c>
      <c r="J54" s="9">
        <v>0</v>
      </c>
      <c r="L54" s="10" t="s">
        <v>113</v>
      </c>
    </row>
    <row r="55" spans="1:12" ht="21.75" customHeight="1" x14ac:dyDescent="0.2">
      <c r="A55" s="275" t="s">
        <v>149</v>
      </c>
      <c r="B55" s="275"/>
      <c r="D55" s="9">
        <v>1000000000000</v>
      </c>
      <c r="F55" s="9">
        <v>0</v>
      </c>
      <c r="H55" s="9">
        <v>1000000000000</v>
      </c>
      <c r="J55" s="9">
        <v>0</v>
      </c>
      <c r="L55" s="10" t="s">
        <v>113</v>
      </c>
    </row>
    <row r="56" spans="1:12" ht="21.75" customHeight="1" x14ac:dyDescent="0.2">
      <c r="A56" s="275" t="s">
        <v>149</v>
      </c>
      <c r="B56" s="275"/>
      <c r="D56" s="9">
        <v>1000000000000</v>
      </c>
      <c r="F56" s="9">
        <v>0</v>
      </c>
      <c r="H56" s="9">
        <v>1000000000000</v>
      </c>
      <c r="J56" s="9">
        <v>0</v>
      </c>
      <c r="L56" s="10" t="s">
        <v>113</v>
      </c>
    </row>
    <row r="57" spans="1:12" ht="21.75" customHeight="1" x14ac:dyDescent="0.2">
      <c r="A57" s="275" t="s">
        <v>149</v>
      </c>
      <c r="B57" s="275"/>
      <c r="D57" s="9">
        <v>1000000000000</v>
      </c>
      <c r="F57" s="9">
        <v>0</v>
      </c>
      <c r="H57" s="9">
        <v>1000000000000</v>
      </c>
      <c r="J57" s="9">
        <v>0</v>
      </c>
      <c r="L57" s="10" t="s">
        <v>113</v>
      </c>
    </row>
    <row r="58" spans="1:12" ht="21.75" customHeight="1" x14ac:dyDescent="0.2">
      <c r="A58" s="275" t="s">
        <v>149</v>
      </c>
      <c r="B58" s="275"/>
      <c r="D58" s="9">
        <v>1000000000000</v>
      </c>
      <c r="F58" s="9">
        <v>0</v>
      </c>
      <c r="H58" s="9">
        <v>1000000000000</v>
      </c>
      <c r="J58" s="9">
        <v>0</v>
      </c>
      <c r="L58" s="10" t="s">
        <v>113</v>
      </c>
    </row>
    <row r="59" spans="1:12" ht="21.75" customHeight="1" x14ac:dyDescent="0.2">
      <c r="A59" s="275" t="s">
        <v>149</v>
      </c>
      <c r="B59" s="275"/>
      <c r="D59" s="9">
        <v>1000000000000</v>
      </c>
      <c r="F59" s="9">
        <v>0</v>
      </c>
      <c r="H59" s="9">
        <v>1000000000000</v>
      </c>
      <c r="J59" s="9">
        <v>0</v>
      </c>
      <c r="L59" s="10" t="s">
        <v>113</v>
      </c>
    </row>
    <row r="60" spans="1:12" ht="21.75" customHeight="1" x14ac:dyDescent="0.2">
      <c r="A60" s="275" t="s">
        <v>149</v>
      </c>
      <c r="B60" s="275"/>
      <c r="D60" s="9">
        <v>1000000000000</v>
      </c>
      <c r="F60" s="9">
        <v>0</v>
      </c>
      <c r="H60" s="9">
        <v>1000000000000</v>
      </c>
      <c r="J60" s="9">
        <v>0</v>
      </c>
      <c r="L60" s="10" t="s">
        <v>113</v>
      </c>
    </row>
    <row r="61" spans="1:12" ht="21.75" customHeight="1" x14ac:dyDescent="0.2">
      <c r="A61" s="275" t="s">
        <v>149</v>
      </c>
      <c r="B61" s="275"/>
      <c r="D61" s="9">
        <v>481422000000</v>
      </c>
      <c r="F61" s="9">
        <v>0</v>
      </c>
      <c r="H61" s="9">
        <v>481422000000</v>
      </c>
      <c r="J61" s="9">
        <v>0</v>
      </c>
      <c r="L61" s="10" t="s">
        <v>113</v>
      </c>
    </row>
    <row r="62" spans="1:12" ht="21.75" customHeight="1" x14ac:dyDescent="0.2">
      <c r="A62" s="275" t="s">
        <v>149</v>
      </c>
      <c r="B62" s="275"/>
      <c r="D62" s="9">
        <v>789850000000</v>
      </c>
      <c r="F62" s="9">
        <v>0</v>
      </c>
      <c r="H62" s="9">
        <v>789850000000</v>
      </c>
      <c r="J62" s="9">
        <v>0</v>
      </c>
      <c r="L62" s="10" t="s">
        <v>113</v>
      </c>
    </row>
    <row r="63" spans="1:12" ht="21.75" customHeight="1" x14ac:dyDescent="0.2">
      <c r="A63" s="275" t="s">
        <v>149</v>
      </c>
      <c r="B63" s="275"/>
      <c r="D63" s="9">
        <v>1000000000000</v>
      </c>
      <c r="F63" s="9">
        <v>0</v>
      </c>
      <c r="H63" s="9">
        <v>1000000000000</v>
      </c>
      <c r="J63" s="9">
        <v>0</v>
      </c>
      <c r="L63" s="10" t="s">
        <v>113</v>
      </c>
    </row>
    <row r="64" spans="1:12" ht="21.75" customHeight="1" x14ac:dyDescent="0.2">
      <c r="A64" s="275" t="s">
        <v>149</v>
      </c>
      <c r="B64" s="275"/>
      <c r="D64" s="9">
        <v>1000000000000</v>
      </c>
      <c r="F64" s="9">
        <v>0</v>
      </c>
      <c r="H64" s="9">
        <v>773499000000</v>
      </c>
      <c r="J64" s="9">
        <v>226501000000</v>
      </c>
      <c r="L64" s="10" t="s">
        <v>151</v>
      </c>
    </row>
    <row r="65" spans="1:12" ht="21.75" customHeight="1" x14ac:dyDescent="0.2">
      <c r="A65" s="275" t="s">
        <v>149</v>
      </c>
      <c r="B65" s="275"/>
      <c r="D65" s="9">
        <v>1000000000000</v>
      </c>
      <c r="F65" s="9">
        <v>0</v>
      </c>
      <c r="H65" s="9">
        <v>1000000000000</v>
      </c>
      <c r="J65" s="9">
        <v>0</v>
      </c>
      <c r="L65" s="10" t="s">
        <v>113</v>
      </c>
    </row>
    <row r="66" spans="1:12" ht="21.75" customHeight="1" x14ac:dyDescent="0.2">
      <c r="A66" s="275" t="s">
        <v>149</v>
      </c>
      <c r="B66" s="275"/>
      <c r="D66" s="9">
        <v>1000000000000</v>
      </c>
      <c r="F66" s="9">
        <v>0</v>
      </c>
      <c r="H66" s="9">
        <v>0</v>
      </c>
      <c r="J66" s="9">
        <v>1000000000000</v>
      </c>
      <c r="L66" s="10" t="s">
        <v>152</v>
      </c>
    </row>
    <row r="67" spans="1:12" ht="21.75" customHeight="1" x14ac:dyDescent="0.2">
      <c r="A67" s="275" t="s">
        <v>149</v>
      </c>
      <c r="B67" s="275"/>
      <c r="D67" s="9">
        <v>228000000000</v>
      </c>
      <c r="F67" s="9">
        <v>0</v>
      </c>
      <c r="H67" s="9">
        <v>228000000000</v>
      </c>
      <c r="J67" s="9">
        <v>0</v>
      </c>
      <c r="L67" s="10" t="s">
        <v>113</v>
      </c>
    </row>
    <row r="68" spans="1:12" ht="21.75" customHeight="1" x14ac:dyDescent="0.2">
      <c r="A68" s="275" t="s">
        <v>132</v>
      </c>
      <c r="B68" s="275"/>
      <c r="D68" s="9">
        <v>898000000000</v>
      </c>
      <c r="F68" s="9">
        <v>0</v>
      </c>
      <c r="H68" s="9">
        <v>510000000000</v>
      </c>
      <c r="J68" s="9">
        <v>388000000000</v>
      </c>
      <c r="L68" s="10" t="s">
        <v>153</v>
      </c>
    </row>
    <row r="69" spans="1:12" ht="21.75" customHeight="1" x14ac:dyDescent="0.2">
      <c r="A69" s="275" t="s">
        <v>132</v>
      </c>
      <c r="B69" s="275"/>
      <c r="D69" s="9">
        <v>1000000000000</v>
      </c>
      <c r="F69" s="9">
        <v>0</v>
      </c>
      <c r="H69" s="9">
        <v>0</v>
      </c>
      <c r="J69" s="9">
        <v>1000000000000</v>
      </c>
      <c r="L69" s="10" t="s">
        <v>152</v>
      </c>
    </row>
    <row r="70" spans="1:12" ht="21.75" customHeight="1" x14ac:dyDescent="0.2">
      <c r="A70" s="275" t="s">
        <v>132</v>
      </c>
      <c r="B70" s="275"/>
      <c r="D70" s="9">
        <v>1000000000000</v>
      </c>
      <c r="F70" s="9">
        <v>0</v>
      </c>
      <c r="H70" s="9">
        <v>0</v>
      </c>
      <c r="J70" s="9">
        <v>1000000000000</v>
      </c>
      <c r="L70" s="10" t="s">
        <v>152</v>
      </c>
    </row>
    <row r="71" spans="1:12" ht="21.75" customHeight="1" x14ac:dyDescent="0.2">
      <c r="A71" s="275" t="s">
        <v>132</v>
      </c>
      <c r="B71" s="275"/>
      <c r="D71" s="9">
        <v>1000000000000</v>
      </c>
      <c r="F71" s="9">
        <v>0</v>
      </c>
      <c r="H71" s="9">
        <v>0</v>
      </c>
      <c r="J71" s="9">
        <v>1000000000000</v>
      </c>
      <c r="L71" s="10" t="s">
        <v>152</v>
      </c>
    </row>
    <row r="72" spans="1:12" ht="21.75" customHeight="1" x14ac:dyDescent="0.2">
      <c r="A72" s="275" t="s">
        <v>149</v>
      </c>
      <c r="B72" s="275"/>
      <c r="D72" s="9">
        <v>548430000000</v>
      </c>
      <c r="F72" s="9">
        <v>0</v>
      </c>
      <c r="H72" s="9">
        <v>0</v>
      </c>
      <c r="J72" s="9">
        <v>548430000000</v>
      </c>
      <c r="L72" s="10" t="s">
        <v>154</v>
      </c>
    </row>
    <row r="73" spans="1:12" ht="21.75" customHeight="1" x14ac:dyDescent="0.2">
      <c r="A73" s="275" t="s">
        <v>149</v>
      </c>
      <c r="B73" s="275"/>
      <c r="D73" s="9">
        <v>6128390000000</v>
      </c>
      <c r="F73" s="9">
        <v>0</v>
      </c>
      <c r="H73" s="9">
        <v>2480000000000</v>
      </c>
      <c r="J73" s="9">
        <v>3648390000000</v>
      </c>
      <c r="L73" s="10" t="s">
        <v>155</v>
      </c>
    </row>
    <row r="74" spans="1:12" ht="21.75" customHeight="1" x14ac:dyDescent="0.2">
      <c r="A74" s="275" t="s">
        <v>132</v>
      </c>
      <c r="B74" s="275"/>
      <c r="D74" s="9">
        <v>0</v>
      </c>
      <c r="F74" s="9">
        <v>200000000000</v>
      </c>
      <c r="H74" s="9">
        <v>0</v>
      </c>
      <c r="J74" s="9">
        <v>200000000000</v>
      </c>
      <c r="L74" s="10" t="s">
        <v>156</v>
      </c>
    </row>
    <row r="75" spans="1:12" ht="21.75" customHeight="1" x14ac:dyDescent="0.2">
      <c r="A75" s="275" t="s">
        <v>150</v>
      </c>
      <c r="B75" s="275"/>
      <c r="D75" s="9">
        <v>0</v>
      </c>
      <c r="F75" s="9">
        <v>2250900000000</v>
      </c>
      <c r="H75" s="9">
        <v>0</v>
      </c>
      <c r="J75" s="9">
        <v>2250900000000</v>
      </c>
      <c r="L75" s="10" t="s">
        <v>157</v>
      </c>
    </row>
    <row r="76" spans="1:12" ht="21.75" customHeight="1" x14ac:dyDescent="0.2">
      <c r="A76" s="275" t="s">
        <v>132</v>
      </c>
      <c r="B76" s="275"/>
      <c r="D76" s="9">
        <v>0</v>
      </c>
      <c r="F76" s="9">
        <v>1972600000000</v>
      </c>
      <c r="H76" s="9">
        <v>0</v>
      </c>
      <c r="J76" s="9">
        <v>1972600000000</v>
      </c>
      <c r="L76" s="10" t="s">
        <v>158</v>
      </c>
    </row>
    <row r="77" spans="1:12" ht="21.75" customHeight="1" x14ac:dyDescent="0.2">
      <c r="A77" s="275" t="s">
        <v>132</v>
      </c>
      <c r="B77" s="275"/>
      <c r="D77" s="9">
        <v>0</v>
      </c>
      <c r="F77" s="9">
        <v>842500000000</v>
      </c>
      <c r="H77" s="9">
        <v>0</v>
      </c>
      <c r="J77" s="9">
        <v>842500000000</v>
      </c>
      <c r="L77" s="10" t="s">
        <v>159</v>
      </c>
    </row>
    <row r="78" spans="1:12" ht="21.75" customHeight="1" x14ac:dyDescent="0.2">
      <c r="A78" s="275" t="s">
        <v>132</v>
      </c>
      <c r="B78" s="275"/>
      <c r="D78" s="9">
        <v>0</v>
      </c>
      <c r="F78" s="9">
        <v>218000000000</v>
      </c>
      <c r="H78" s="9">
        <v>0</v>
      </c>
      <c r="J78" s="9">
        <v>218000000000</v>
      </c>
      <c r="L78" s="10" t="s">
        <v>160</v>
      </c>
    </row>
    <row r="79" spans="1:12" ht="21.75" hidden="1" customHeight="1" x14ac:dyDescent="0.2">
      <c r="A79" s="275"/>
      <c r="B79" s="275"/>
      <c r="D79" s="9"/>
      <c r="F79" s="9"/>
      <c r="H79" s="9"/>
      <c r="J79" s="9"/>
      <c r="L79" s="10"/>
    </row>
    <row r="80" spans="1:12" ht="21.75" customHeight="1" x14ac:dyDescent="0.2">
      <c r="A80" s="275" t="s">
        <v>162</v>
      </c>
      <c r="B80" s="275"/>
      <c r="D80" s="9">
        <v>0</v>
      </c>
      <c r="F80" s="9">
        <v>2000000000000</v>
      </c>
      <c r="H80" s="9">
        <v>0</v>
      </c>
      <c r="J80" s="9">
        <v>2000000000000</v>
      </c>
      <c r="L80" s="10" t="s">
        <v>163</v>
      </c>
    </row>
    <row r="81" spans="1:12" ht="21.75" customHeight="1" x14ac:dyDescent="0.2">
      <c r="A81" s="275" t="s">
        <v>132</v>
      </c>
      <c r="B81" s="275"/>
      <c r="D81" s="9">
        <v>0</v>
      </c>
      <c r="F81" s="9">
        <v>307800000000</v>
      </c>
      <c r="H81" s="9">
        <v>0</v>
      </c>
      <c r="J81" s="9">
        <v>307800000000</v>
      </c>
      <c r="L81" s="10" t="s">
        <v>164</v>
      </c>
    </row>
    <row r="82" spans="1:12" ht="21.75" customHeight="1" x14ac:dyDescent="0.2">
      <c r="A82" s="275" t="s">
        <v>132</v>
      </c>
      <c r="B82" s="275"/>
      <c r="D82" s="9">
        <v>0</v>
      </c>
      <c r="F82" s="9">
        <v>300800000000</v>
      </c>
      <c r="H82" s="9">
        <v>0</v>
      </c>
      <c r="J82" s="9">
        <v>300800000000</v>
      </c>
      <c r="L82" s="10" t="s">
        <v>140</v>
      </c>
    </row>
    <row r="83" spans="1:12" ht="21.75" hidden="1" customHeight="1" x14ac:dyDescent="0.2">
      <c r="A83" s="275"/>
      <c r="B83" s="275"/>
      <c r="D83" s="9"/>
      <c r="F83" s="9"/>
      <c r="H83" s="9"/>
      <c r="J83" s="9"/>
      <c r="L83" s="10"/>
    </row>
    <row r="84" spans="1:12" ht="21.75" customHeight="1" x14ac:dyDescent="0.2">
      <c r="A84" s="275" t="s">
        <v>166</v>
      </c>
      <c r="B84" s="275"/>
      <c r="D84" s="9">
        <v>0</v>
      </c>
      <c r="F84" s="9">
        <v>1000000000000</v>
      </c>
      <c r="H84" s="9">
        <v>0</v>
      </c>
      <c r="J84" s="9">
        <v>1000000000000</v>
      </c>
      <c r="L84" s="10" t="s">
        <v>152</v>
      </c>
    </row>
    <row r="85" spans="1:12" ht="21.75" customHeight="1" x14ac:dyDescent="0.2">
      <c r="A85" s="275" t="s">
        <v>166</v>
      </c>
      <c r="B85" s="275"/>
      <c r="D85" s="9">
        <v>0</v>
      </c>
      <c r="F85" s="9">
        <v>1000000000000</v>
      </c>
      <c r="H85" s="9">
        <v>0</v>
      </c>
      <c r="J85" s="9">
        <v>1000000000000</v>
      </c>
      <c r="L85" s="10" t="s">
        <v>152</v>
      </c>
    </row>
    <row r="86" spans="1:12" ht="21.75" customHeight="1" x14ac:dyDescent="0.2">
      <c r="A86" s="275" t="s">
        <v>166</v>
      </c>
      <c r="B86" s="275"/>
      <c r="D86" s="9">
        <v>0</v>
      </c>
      <c r="F86" s="9">
        <v>1000000000000</v>
      </c>
      <c r="H86" s="9">
        <v>0</v>
      </c>
      <c r="J86" s="9">
        <v>1000000000000</v>
      </c>
      <c r="L86" s="10" t="s">
        <v>152</v>
      </c>
    </row>
    <row r="87" spans="1:12" ht="21.75" customHeight="1" x14ac:dyDescent="0.2">
      <c r="A87" s="275" t="s">
        <v>166</v>
      </c>
      <c r="B87" s="275"/>
      <c r="D87" s="9">
        <v>0</v>
      </c>
      <c r="F87" s="9">
        <v>1000000000000</v>
      </c>
      <c r="H87" s="9">
        <v>0</v>
      </c>
      <c r="J87" s="9">
        <v>1000000000000</v>
      </c>
      <c r="L87" s="10" t="s">
        <v>152</v>
      </c>
    </row>
    <row r="88" spans="1:12" ht="21.75" customHeight="1" x14ac:dyDescent="0.2">
      <c r="A88" s="275" t="s">
        <v>166</v>
      </c>
      <c r="B88" s="275"/>
      <c r="D88" s="9">
        <v>0</v>
      </c>
      <c r="F88" s="9">
        <v>1034000000000</v>
      </c>
      <c r="H88" s="9">
        <v>0</v>
      </c>
      <c r="J88" s="9">
        <v>1034000000000</v>
      </c>
      <c r="L88" s="10" t="s">
        <v>167</v>
      </c>
    </row>
    <row r="89" spans="1:12" ht="21.75" hidden="1" customHeight="1" x14ac:dyDescent="0.2">
      <c r="A89" s="275"/>
      <c r="B89" s="275"/>
      <c r="D89" s="9"/>
      <c r="F89" s="9"/>
      <c r="H89" s="9"/>
      <c r="J89" s="9"/>
      <c r="L89" s="10"/>
    </row>
    <row r="90" spans="1:12" ht="21.75" hidden="1" customHeight="1" x14ac:dyDescent="0.2">
      <c r="A90" s="275"/>
      <c r="B90" s="275"/>
      <c r="D90" s="9"/>
      <c r="F90" s="9"/>
      <c r="H90" s="9"/>
      <c r="J90" s="9"/>
      <c r="L90" s="10"/>
    </row>
    <row r="91" spans="1:12" ht="21.75" customHeight="1" x14ac:dyDescent="0.2">
      <c r="A91" s="275" t="s">
        <v>162</v>
      </c>
      <c r="B91" s="275"/>
      <c r="D91" s="9">
        <v>0</v>
      </c>
      <c r="F91" s="9">
        <v>500000000000</v>
      </c>
      <c r="H91" s="9">
        <v>0</v>
      </c>
      <c r="J91" s="9">
        <v>500000000000</v>
      </c>
      <c r="L91" s="10" t="s">
        <v>170</v>
      </c>
    </row>
    <row r="92" spans="1:12" ht="21.75" customHeight="1" x14ac:dyDescent="0.2">
      <c r="A92" s="275" t="s">
        <v>162</v>
      </c>
      <c r="B92" s="275"/>
      <c r="D92" s="9">
        <v>0</v>
      </c>
      <c r="F92" s="9">
        <v>9376700000000</v>
      </c>
      <c r="H92" s="9">
        <v>0</v>
      </c>
      <c r="J92" s="9">
        <v>9376700000000</v>
      </c>
      <c r="L92" s="10" t="s">
        <v>171</v>
      </c>
    </row>
    <row r="93" spans="1:12" ht="21.75" customHeight="1" x14ac:dyDescent="0.2">
      <c r="A93" s="275" t="s">
        <v>172</v>
      </c>
      <c r="B93" s="275"/>
      <c r="D93" s="9">
        <v>0</v>
      </c>
      <c r="F93" s="9">
        <v>2000000000000</v>
      </c>
      <c r="H93" s="9">
        <v>0</v>
      </c>
      <c r="J93" s="9">
        <v>2000000000000</v>
      </c>
      <c r="L93" s="10" t="s">
        <v>163</v>
      </c>
    </row>
    <row r="94" spans="1:12" ht="21.75" customHeight="1" x14ac:dyDescent="0.2">
      <c r="A94" s="275" t="s">
        <v>172</v>
      </c>
      <c r="B94" s="275"/>
      <c r="D94" s="9">
        <v>0</v>
      </c>
      <c r="F94" s="9">
        <v>2000000000000</v>
      </c>
      <c r="H94" s="9">
        <v>0</v>
      </c>
      <c r="J94" s="9">
        <v>2000000000000</v>
      </c>
      <c r="L94" s="10" t="s">
        <v>163</v>
      </c>
    </row>
    <row r="95" spans="1:12" ht="21.75" customHeight="1" x14ac:dyDescent="0.2">
      <c r="A95" s="275" t="s">
        <v>172</v>
      </c>
      <c r="B95" s="275"/>
      <c r="D95" s="9">
        <v>0</v>
      </c>
      <c r="F95" s="9">
        <v>2000000000000</v>
      </c>
      <c r="H95" s="9">
        <v>0</v>
      </c>
      <c r="J95" s="9">
        <v>2000000000000</v>
      </c>
      <c r="L95" s="10" t="s">
        <v>163</v>
      </c>
    </row>
    <row r="96" spans="1:12" ht="21.75" customHeight="1" x14ac:dyDescent="0.2">
      <c r="A96" s="275" t="s">
        <v>172</v>
      </c>
      <c r="B96" s="275"/>
      <c r="D96" s="9">
        <v>0</v>
      </c>
      <c r="F96" s="9">
        <v>2000000000000</v>
      </c>
      <c r="H96" s="9">
        <v>0</v>
      </c>
      <c r="J96" s="9">
        <v>2000000000000</v>
      </c>
      <c r="L96" s="10" t="s">
        <v>163</v>
      </c>
    </row>
    <row r="97" spans="1:12" ht="21.75" customHeight="1" x14ac:dyDescent="0.2">
      <c r="A97" s="275" t="s">
        <v>172</v>
      </c>
      <c r="B97" s="275"/>
      <c r="D97" s="9">
        <v>0</v>
      </c>
      <c r="F97" s="9">
        <v>2000000000000</v>
      </c>
      <c r="H97" s="9">
        <v>0</v>
      </c>
      <c r="J97" s="9">
        <v>2000000000000</v>
      </c>
      <c r="L97" s="10" t="s">
        <v>163</v>
      </c>
    </row>
    <row r="98" spans="1:12" ht="21.75" customHeight="1" x14ac:dyDescent="0.2">
      <c r="A98" s="275" t="s">
        <v>137</v>
      </c>
      <c r="B98" s="275"/>
      <c r="D98" s="9">
        <v>0</v>
      </c>
      <c r="F98" s="9">
        <v>70000000000</v>
      </c>
      <c r="H98" s="9">
        <v>0</v>
      </c>
      <c r="J98" s="9">
        <v>70000000000</v>
      </c>
      <c r="L98" s="10" t="s">
        <v>115</v>
      </c>
    </row>
    <row r="99" spans="1:12" ht="21.75" customHeight="1" x14ac:dyDescent="0.2">
      <c r="A99" s="275" t="s">
        <v>166</v>
      </c>
      <c r="B99" s="275"/>
      <c r="D99" s="9">
        <v>0</v>
      </c>
      <c r="F99" s="9">
        <v>1000000000000</v>
      </c>
      <c r="H99" s="9">
        <v>0</v>
      </c>
      <c r="J99" s="9">
        <v>1000000000000</v>
      </c>
      <c r="L99" s="10" t="s">
        <v>152</v>
      </c>
    </row>
    <row r="100" spans="1:12" ht="21.75" customHeight="1" x14ac:dyDescent="0.2">
      <c r="A100" s="63"/>
      <c r="B100" s="63"/>
      <c r="D100" s="9"/>
      <c r="F100" s="88">
        <v>3650000000000</v>
      </c>
      <c r="H100" s="88">
        <v>3650000000000</v>
      </c>
      <c r="L100" s="10"/>
    </row>
    <row r="101" spans="1:12" ht="21.75" customHeight="1" x14ac:dyDescent="0.2">
      <c r="A101" s="275" t="s">
        <v>166</v>
      </c>
      <c r="B101" s="275"/>
      <c r="D101" s="9">
        <v>0</v>
      </c>
      <c r="F101" s="9">
        <v>1000000000000</v>
      </c>
      <c r="H101" s="9">
        <v>0</v>
      </c>
      <c r="J101" s="9">
        <v>1000000000000</v>
      </c>
      <c r="L101" s="10" t="s">
        <v>152</v>
      </c>
    </row>
    <row r="102" spans="1:12" ht="21.75" customHeight="1" x14ac:dyDescent="0.2">
      <c r="A102" s="275" t="s">
        <v>166</v>
      </c>
      <c r="B102" s="275"/>
      <c r="D102" s="9">
        <v>0</v>
      </c>
      <c r="F102" s="9">
        <v>1000000000000</v>
      </c>
      <c r="H102" s="9">
        <v>0</v>
      </c>
      <c r="J102" s="9">
        <v>1000000000000</v>
      </c>
      <c r="L102" s="10" t="s">
        <v>152</v>
      </c>
    </row>
    <row r="103" spans="1:12" ht="21.75" customHeight="1" x14ac:dyDescent="0.2">
      <c r="A103" s="275" t="s">
        <v>166</v>
      </c>
      <c r="B103" s="275"/>
      <c r="D103" s="9">
        <v>0</v>
      </c>
      <c r="F103" s="9">
        <v>1000000000000</v>
      </c>
      <c r="H103" s="9">
        <v>0</v>
      </c>
      <c r="J103" s="9">
        <v>1000000000000</v>
      </c>
      <c r="L103" s="10" t="s">
        <v>152</v>
      </c>
    </row>
    <row r="104" spans="1:12" ht="21.75" customHeight="1" x14ac:dyDescent="0.2">
      <c r="A104" s="275" t="s">
        <v>166</v>
      </c>
      <c r="B104" s="275"/>
      <c r="D104" s="9">
        <v>0</v>
      </c>
      <c r="F104" s="9">
        <v>1000000000000</v>
      </c>
      <c r="H104" s="9">
        <v>0</v>
      </c>
      <c r="J104" s="9">
        <v>1000000000000</v>
      </c>
      <c r="L104" s="10" t="s">
        <v>152</v>
      </c>
    </row>
    <row r="105" spans="1:12" ht="21.75" customHeight="1" x14ac:dyDescent="0.2">
      <c r="A105" s="276" t="s">
        <v>166</v>
      </c>
      <c r="B105" s="276"/>
      <c r="D105" s="13">
        <v>0</v>
      </c>
      <c r="F105" s="13">
        <v>1198603000000</v>
      </c>
      <c r="H105" s="13">
        <v>0</v>
      </c>
      <c r="J105" s="13">
        <v>1198603000000</v>
      </c>
      <c r="L105" s="14" t="s">
        <v>173</v>
      </c>
    </row>
    <row r="106" spans="1:12" ht="21.75" customHeight="1" thickBot="1" x14ac:dyDescent="0.25">
      <c r="A106" s="257" t="s">
        <v>22</v>
      </c>
      <c r="B106" s="257"/>
      <c r="D106" s="16">
        <v>54754290380327</v>
      </c>
      <c r="F106" s="16">
        <f>SUBTOTAL(9,F23:F105)</f>
        <v>42921903000000</v>
      </c>
      <c r="G106" s="16">
        <f t="shared" ref="G106" si="0">SUBTOTAL(9,G23:G105)</f>
        <v>0</v>
      </c>
      <c r="H106" s="16">
        <f>SUBTOTAL(9,H23:H105)</f>
        <v>46703177000000</v>
      </c>
      <c r="J106" s="16">
        <v>51112337689272</v>
      </c>
      <c r="L106" s="17">
        <v>0</v>
      </c>
    </row>
    <row r="107" spans="1:12" ht="13.5" thickTop="1" x14ac:dyDescent="0.2"/>
    <row r="108" spans="1:12" x14ac:dyDescent="0.2">
      <c r="F108" s="74">
        <f>F106+G111</f>
        <v>46571903000000</v>
      </c>
      <c r="H108" s="86">
        <f>H106+H111</f>
        <v>50353177000000</v>
      </c>
    </row>
    <row r="110" spans="1:12" x14ac:dyDescent="0.2">
      <c r="F110" s="74"/>
      <c r="H110" s="74"/>
    </row>
    <row r="111" spans="1:12" ht="18.75" x14ac:dyDescent="0.2">
      <c r="G111" s="88">
        <v>3650000000000</v>
      </c>
      <c r="H111" s="88">
        <v>3650000000000</v>
      </c>
    </row>
  </sheetData>
  <autoFilter ref="A8:L106" xr:uid="{00000000-0001-0000-0600-000000000000}">
    <filterColumn colId="0" showButton="0">
      <customFilters>
        <customFilter operator="notEqual" val=" "/>
      </customFilters>
    </filterColumn>
  </autoFilter>
  <mergeCells count="103">
    <mergeCell ref="A9:B9"/>
    <mergeCell ref="A10:B10"/>
    <mergeCell ref="A11:B11"/>
    <mergeCell ref="A12:B12"/>
    <mergeCell ref="A13:B13"/>
    <mergeCell ref="A14:B14"/>
    <mergeCell ref="A1:L1"/>
    <mergeCell ref="A2:L2"/>
    <mergeCell ref="A3:L3"/>
    <mergeCell ref="B5:L5"/>
    <mergeCell ref="F6:H6"/>
    <mergeCell ref="A8:B8"/>
    <mergeCell ref="A19:B1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104:B104"/>
    <mergeCell ref="A105:B105"/>
    <mergeCell ref="A106:B106"/>
    <mergeCell ref="A97:B97"/>
    <mergeCell ref="A98:B98"/>
    <mergeCell ref="A99:B99"/>
    <mergeCell ref="A101:B101"/>
    <mergeCell ref="A102:B102"/>
    <mergeCell ref="A103:B103"/>
  </mergeCells>
  <conditionalFormatting sqref="G111">
    <cfRule type="duplicateValues" dxfId="3" priority="14"/>
  </conditionalFormatting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0 </vt:lpstr>
      <vt:lpstr>صورت وضعیت</vt:lpstr>
      <vt:lpstr>سهام</vt:lpstr>
      <vt:lpstr>اوراق مشتقه</vt:lpstr>
      <vt:lpstr>واحدهای صندوق</vt:lpstr>
      <vt:lpstr>اوراق</vt:lpstr>
      <vt:lpstr>سپرده</vt:lpstr>
      <vt:lpstr>تعدیل قیمت</vt:lpstr>
      <vt:lpstr>سپرده1 (2)</vt:lpstr>
      <vt:lpstr>سپرده1</vt:lpstr>
      <vt:lpstr>درآمد</vt:lpstr>
      <vt:lpstr>درآمد سرمایه گذاری در سهام</vt:lpstr>
      <vt:lpstr>مبالغ تخصیصی اوراق (2)</vt:lpstr>
      <vt:lpstr>مبالغ تخصیصی اوراق1</vt:lpstr>
      <vt:lpstr>درآمد سپرده بانکی (3)</vt:lpstr>
      <vt:lpstr>درآمد سپرده بانکی1</vt:lpstr>
      <vt:lpstr>درآمد سرمایه گذاری در صندوق</vt:lpstr>
      <vt:lpstr>درآمد سرمایه گذاری در اوراق به</vt:lpstr>
      <vt:lpstr>.مبالغ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</vt:lpstr>
      <vt:lpstr>سود سپرده بانکی1 (2)</vt:lpstr>
      <vt:lpstr>سود سپرده بانکی1</vt:lpstr>
      <vt:lpstr>درآمد ناشی از فروش</vt:lpstr>
      <vt:lpstr>درآمد ناشی از تغییر قیمت اوراق</vt:lpstr>
      <vt:lpstr>درآمد اعمال اختیار</vt:lpstr>
      <vt:lpstr>'.مبالغ تخصیصی اوراق'!Print_Area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(3)'!Print_Area</vt:lpstr>
      <vt:lpstr>'درآمد سپرده بانکی1'!Print_Area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سپرده1!Print_Area</vt:lpstr>
      <vt:lpstr>'سپرده1 (2)'!Print_Area</vt:lpstr>
      <vt:lpstr>سهام!Print_Area</vt:lpstr>
      <vt:lpstr>'سود اوراق بهادار'!Print_Area</vt:lpstr>
      <vt:lpstr>'سود سپرده بانکی '!Print_Area</vt:lpstr>
      <vt:lpstr>'سود سپرده بانکی1'!Print_Area</vt:lpstr>
      <vt:lpstr>'سود سپرده بانکی1 (2)'!Print_Area</vt:lpstr>
      <vt:lpstr>'صورت وضعیت'!Print_Area</vt:lpstr>
      <vt:lpstr>'مبالغ تخصیصی اوراق (2)'!Print_Area</vt:lpstr>
      <vt:lpstr>'مبالغ تخصیصی اوراق1'!Print_Area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2026-02-21T04:54:27Z</dcterms:created>
  <dcterms:modified xsi:type="dcterms:W3CDTF">2026-02-28T07:02:50Z</dcterms:modified>
</cp:coreProperties>
</file>