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helali\Desktop\"/>
    </mc:Choice>
  </mc:AlternateContent>
  <xr:revisionPtr revIDLastSave="0" documentId="13_ncr:1_{655E8A3E-8438-4BF4-8B19-EAE1C368B4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 " sheetId="22" r:id="rId1"/>
    <sheet name="صورت وضعیت" sheetId="1" state="hidden" r:id="rId2"/>
    <sheet name="سهام" sheetId="2" r:id="rId3"/>
    <sheet name="اوراق مشتقه" sheetId="3" r:id="rId4"/>
    <sheet name="واحدهای صندوق" sheetId="4" r:id="rId5"/>
    <sheet name="اوراق" sheetId="5" r:id="rId6"/>
    <sheet name="تعدیل قیمت" sheetId="6" state="hidden" r:id="rId7"/>
    <sheet name="سپرده.." sheetId="7" state="hidden" r:id="rId8"/>
    <sheet name="سپرده" sheetId="23" r:id="rId9"/>
    <sheet name="درآمد" sheetId="8" r:id="rId10"/>
    <sheet name="درآمد سرمایه گذاری در سهام" sheetId="9" r:id="rId11"/>
    <sheet name="درآمد ناشی از تغییر قیمت اوراق" sheetId="21" r:id="rId12"/>
    <sheet name="درآمد سرمایه گذاری در صندوق" sheetId="10" r:id="rId13"/>
    <sheet name="درآمد سرمایه گذاری در اوراق به" sheetId="11" r:id="rId14"/>
    <sheet name=".مبالغ تخصیصی اوراق" sheetId="24" r:id="rId15"/>
    <sheet name="مبالغ تخصیصی اوراق" sheetId="12" state="hidden" r:id="rId16"/>
    <sheet name="درآمد سپرده بانکی" sheetId="26" r:id="rId17"/>
    <sheet name="سایر درآمدها" sheetId="14" r:id="rId18"/>
    <sheet name="درآمد سود سهام" sheetId="15" r:id="rId19"/>
    <sheet name="درآمد سپرده بانکی..." sheetId="25" state="hidden" r:id="rId20"/>
    <sheet name="درآمد سپرده بانکی." sheetId="13" state="hidden" r:id="rId21"/>
    <sheet name="درآمد سود صندوق" sheetId="16" state="hidden" r:id="rId22"/>
    <sheet name="سود اوراق بهادار" sheetId="17" r:id="rId23"/>
    <sheet name="سود سپرده بانکی " sheetId="28" r:id="rId24"/>
    <sheet name="درآمد ناشی از فروش" sheetId="19" r:id="rId25"/>
    <sheet name="سود سپرده بانکی (2)" sheetId="27" state="hidden" r:id="rId26"/>
    <sheet name="سود سپرده بانکی" sheetId="18" state="hidden" r:id="rId27"/>
    <sheet name="درآمد اعمال اختیار" sheetId="20" state="hidden" r:id="rId28"/>
  </sheets>
  <definedNames>
    <definedName name="_xlnm._FilterDatabase" localSheetId="19" hidden="1">'درآمد سپرده بانکی...'!$A$7:$J$202</definedName>
    <definedName name="_xlnm._FilterDatabase" localSheetId="7" hidden="1">'سپرده..'!$A$4:$L$87</definedName>
    <definedName name="_xlnm._FilterDatabase" localSheetId="25" hidden="1">'سود سپرده بانکی (2)'!$A$7:$M$202</definedName>
    <definedName name="_xlnm.Print_Area" localSheetId="14">'.مبالغ تخصیصی اوراق'!$A$1:$O$17</definedName>
    <definedName name="_xlnm.Print_Area" localSheetId="0">'0 '!$A$1:$E$22</definedName>
    <definedName name="_xlnm.Print_Area" localSheetId="5">اوراق!$A$1:$AI$24</definedName>
    <definedName name="_xlnm.Print_Area" localSheetId="3">'اوراق مشتقه'!$A$1:$AR$17</definedName>
    <definedName name="_xlnm.Print_Area" localSheetId="6">'تعدیل قیمت'!$A$1:$N$8</definedName>
    <definedName name="_xlnm.Print_Area" localSheetId="9">درآمد!$A$1:$K$13</definedName>
    <definedName name="_xlnm.Print_Area" localSheetId="27">'درآمد اعمال اختیار'!$A$1:$Z$10</definedName>
    <definedName name="_xlnm.Print_Area" localSheetId="16">'درآمد سپرده بانکی'!$A$1:$K$10</definedName>
    <definedName name="_xlnm.Print_Area" localSheetId="20">'درآمد سپرده بانکی.'!$A$1:$K$202</definedName>
    <definedName name="_xlnm.Print_Area" localSheetId="19">'درآمد سپرده بانکی...'!$A$1:$F$202</definedName>
    <definedName name="_xlnm.Print_Area" localSheetId="13">'درآمد سرمایه گذاری در اوراق به'!$A$1:$S$27</definedName>
    <definedName name="_xlnm.Print_Area" localSheetId="10">'درآمد سرمایه گذاری در سهام'!$A$1:$W$27</definedName>
    <definedName name="_xlnm.Print_Area" localSheetId="12">'درآمد سرمایه گذاری در صندوق'!$A$1:$W$33</definedName>
    <definedName name="_xlnm.Print_Area" localSheetId="18">'درآمد سود سهام'!$A$1:$T$12</definedName>
    <definedName name="_xlnm.Print_Area" localSheetId="21">'درآمد سود صندوق'!$A$1:$L$7</definedName>
    <definedName name="_xlnm.Print_Area" localSheetId="11">'درآمد ناشی از تغییر قیمت اوراق'!$A$1:$Q$33</definedName>
    <definedName name="_xlnm.Print_Area" localSheetId="24">'درآمد ناشی از فروش'!$A$1:$Q$54</definedName>
    <definedName name="_xlnm.Print_Area" localSheetId="17">'سایر درآمدها'!$A$1:$G$11</definedName>
    <definedName name="_xlnm.Print_Area" localSheetId="8">سپرده!$A$1:$M$10</definedName>
    <definedName name="_xlnm.Print_Area" localSheetId="7">'سپرده..'!$A$1:$G$87</definedName>
    <definedName name="_xlnm.Print_Area" localSheetId="2">سهام!$A$1:$AB$15</definedName>
    <definedName name="_xlnm.Print_Area" localSheetId="22">'سود اوراق بهادار'!$A$1:$P$24</definedName>
    <definedName name="_xlnm.Print_Area" localSheetId="26">'سود سپرده بانکی'!$A$1:$N$202</definedName>
    <definedName name="_xlnm.Print_Area" localSheetId="23">'سود سپرده بانکی '!$A$1:$N$17</definedName>
    <definedName name="_xlnm.Print_Area" localSheetId="25">'سود سپرده بانکی (2)'!$A$1:$N$202</definedName>
    <definedName name="_xlnm.Print_Area" localSheetId="1">'صورت وضعیت'!$A$1:$C$6</definedName>
    <definedName name="_xlnm.Print_Area" localSheetId="15">'مبالغ تخصیصی اوراق'!$A$1:$R$23</definedName>
    <definedName name="_xlnm.Print_Area" localSheetId="4">'واحدهای صندوق'!$A$1:$AB$21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14" l="1"/>
  <c r="D11" i="14"/>
  <c r="Z9" i="9"/>
  <c r="Z27" i="9" s="1"/>
  <c r="Z10" i="9"/>
  <c r="Z11" i="9"/>
  <c r="Z12" i="9"/>
  <c r="Z13" i="9"/>
  <c r="Y14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O32" i="21"/>
  <c r="M32" i="21"/>
  <c r="Q32" i="21"/>
  <c r="E32" i="21"/>
  <c r="Q54" i="19"/>
  <c r="Q10" i="19"/>
  <c r="T12" i="10"/>
  <c r="R33" i="10"/>
  <c r="M54" i="19" l="1"/>
  <c r="O33" i="21" l="1"/>
  <c r="M33" i="21"/>
  <c r="I33" i="21"/>
  <c r="G33" i="21"/>
  <c r="E33" i="21"/>
  <c r="G32" i="21"/>
  <c r="I32" i="21" s="1"/>
  <c r="I31" i="21"/>
  <c r="I30" i="21"/>
  <c r="I29" i="21"/>
  <c r="I28" i="21"/>
  <c r="I27" i="21"/>
  <c r="I26" i="21"/>
  <c r="I25" i="21"/>
  <c r="I24" i="21"/>
  <c r="I23" i="21"/>
  <c r="I22" i="21"/>
  <c r="I21" i="21"/>
  <c r="I20" i="21"/>
  <c r="I19" i="21"/>
  <c r="I18" i="21"/>
  <c r="I17" i="21"/>
  <c r="I16" i="21"/>
  <c r="I15" i="21"/>
  <c r="I14" i="21"/>
  <c r="I13" i="21"/>
  <c r="I12" i="21"/>
  <c r="I11" i="21"/>
  <c r="I10" i="21"/>
  <c r="I9" i="21"/>
  <c r="I8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15" i="21"/>
  <c r="Q14" i="21"/>
  <c r="Q13" i="21"/>
  <c r="Q12" i="21"/>
  <c r="Q11" i="21"/>
  <c r="Q10" i="21"/>
  <c r="Q9" i="21"/>
  <c r="Q8" i="21"/>
  <c r="P27" i="11"/>
  <c r="T27" i="9"/>
  <c r="Q20" i="19"/>
  <c r="I8" i="19"/>
  <c r="Q8" i="19"/>
  <c r="Q15" i="19"/>
  <c r="Q16" i="19"/>
  <c r="Q17" i="19"/>
  <c r="Q18" i="19"/>
  <c r="Q19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36" i="19"/>
  <c r="Q37" i="19"/>
  <c r="Q38" i="19"/>
  <c r="Q39" i="19"/>
  <c r="Q40" i="19"/>
  <c r="Q41" i="19"/>
  <c r="Q42" i="19"/>
  <c r="Q43" i="19"/>
  <c r="Q44" i="19"/>
  <c r="Q45" i="19"/>
  <c r="Q46" i="19"/>
  <c r="Q47" i="19"/>
  <c r="Q48" i="19"/>
  <c r="Q49" i="19"/>
  <c r="Q50" i="19"/>
  <c r="Q51" i="19"/>
  <c r="Q52" i="19"/>
  <c r="Q53" i="19"/>
  <c r="Q14" i="19"/>
  <c r="Q13" i="19"/>
  <c r="Q12" i="19"/>
  <c r="Q11" i="19"/>
  <c r="O54" i="19"/>
  <c r="G54" i="19"/>
  <c r="E54" i="19"/>
  <c r="I53" i="19"/>
  <c r="I52" i="19"/>
  <c r="Q33" i="21" l="1"/>
  <c r="I46" i="19" l="1"/>
  <c r="I45" i="19"/>
  <c r="I10" i="19"/>
  <c r="I11" i="19"/>
  <c r="I12" i="19"/>
  <c r="I13" i="19"/>
  <c r="I14" i="19"/>
  <c r="I15" i="19"/>
  <c r="I16" i="19"/>
  <c r="I17" i="19"/>
  <c r="I18" i="19"/>
  <c r="I19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7" i="19"/>
  <c r="I48" i="19"/>
  <c r="I49" i="19"/>
  <c r="I50" i="19"/>
  <c r="I51" i="19"/>
  <c r="I9" i="19"/>
  <c r="M8" i="28"/>
  <c r="M16" i="28"/>
  <c r="M15" i="28"/>
  <c r="M14" i="28"/>
  <c r="M13" i="28"/>
  <c r="M12" i="28"/>
  <c r="M11" i="28"/>
  <c r="M10" i="28"/>
  <c r="M9" i="28"/>
  <c r="G10" i="28"/>
  <c r="G11" i="28"/>
  <c r="G12" i="28"/>
  <c r="G13" i="28"/>
  <c r="G14" i="28"/>
  <c r="G15" i="28"/>
  <c r="G16" i="28"/>
  <c r="G9" i="28"/>
  <c r="G8" i="28"/>
  <c r="G17" i="28" s="1"/>
  <c r="C17" i="28"/>
  <c r="M17" i="28"/>
  <c r="K17" i="28"/>
  <c r="I17" i="28"/>
  <c r="E17" i="28"/>
  <c r="C203" i="27"/>
  <c r="D203" i="27"/>
  <c r="E203" i="27"/>
  <c r="F203" i="27"/>
  <c r="G203" i="27"/>
  <c r="H203" i="27"/>
  <c r="I203" i="27"/>
  <c r="J203" i="27"/>
  <c r="K203" i="27"/>
  <c r="L203" i="27"/>
  <c r="M203" i="27"/>
  <c r="I54" i="19" l="1"/>
  <c r="L17" i="28"/>
  <c r="J17" i="28"/>
  <c r="H17" i="28"/>
  <c r="F17" i="28"/>
  <c r="D17" i="28"/>
  <c r="O24" i="17"/>
  <c r="O20" i="17"/>
  <c r="O21" i="17"/>
  <c r="O22" i="17"/>
  <c r="O23" i="17"/>
  <c r="M24" i="17"/>
  <c r="K24" i="17"/>
  <c r="I24" i="17"/>
  <c r="G24" i="17" l="1"/>
  <c r="E24" i="17"/>
  <c r="I18" i="17"/>
  <c r="I19" i="17"/>
  <c r="I22" i="17"/>
  <c r="I21" i="17"/>
  <c r="I20" i="17"/>
  <c r="I23" i="17"/>
  <c r="O12" i="17"/>
  <c r="O13" i="17"/>
  <c r="O14" i="17"/>
  <c r="O15" i="17"/>
  <c r="O16" i="17"/>
  <c r="O17" i="17"/>
  <c r="O18" i="17"/>
  <c r="O19" i="17"/>
  <c r="O11" i="17"/>
  <c r="O10" i="17"/>
  <c r="O9" i="17"/>
  <c r="O8" i="17"/>
  <c r="I12" i="17"/>
  <c r="I13" i="17"/>
  <c r="I14" i="17"/>
  <c r="I15" i="17"/>
  <c r="I16" i="17"/>
  <c r="I17" i="17"/>
  <c r="I11" i="17"/>
  <c r="I10" i="17"/>
  <c r="I9" i="17"/>
  <c r="I8" i="17"/>
  <c r="F12" i="8"/>
  <c r="F11" i="8"/>
  <c r="F9" i="26"/>
  <c r="F8" i="26"/>
  <c r="J9" i="26"/>
  <c r="J8" i="26"/>
  <c r="Q17" i="26"/>
  <c r="Q16" i="26"/>
  <c r="N22" i="26"/>
  <c r="Q22" i="26" s="1"/>
  <c r="Q23" i="26" s="1"/>
  <c r="N16" i="26"/>
  <c r="N20" i="26"/>
  <c r="N14" i="26"/>
  <c r="F202" i="25"/>
  <c r="D202" i="25"/>
  <c r="S20" i="26"/>
  <c r="N23" i="26"/>
  <c r="H10" i="26"/>
  <c r="D10" i="26"/>
  <c r="N17" i="26" l="1"/>
  <c r="F10" i="26"/>
  <c r="J10" i="26"/>
  <c r="O14" i="24" l="1"/>
  <c r="F27" i="11"/>
  <c r="N27" i="11"/>
  <c r="R17" i="11"/>
  <c r="R18" i="11"/>
  <c r="R19" i="11"/>
  <c r="R20" i="11"/>
  <c r="R21" i="11"/>
  <c r="R22" i="11"/>
  <c r="R23" i="11"/>
  <c r="R24" i="11"/>
  <c r="R25" i="11"/>
  <c r="R16" i="11"/>
  <c r="R15" i="11"/>
  <c r="R14" i="11"/>
  <c r="R13" i="11"/>
  <c r="R12" i="11"/>
  <c r="R11" i="11"/>
  <c r="R10" i="11"/>
  <c r="R9" i="11"/>
  <c r="L27" i="11"/>
  <c r="H27" i="11"/>
  <c r="D27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11" i="11"/>
  <c r="J10" i="11"/>
  <c r="J9" i="11"/>
  <c r="T14" i="10"/>
  <c r="T15" i="10"/>
  <c r="T16" i="10"/>
  <c r="T17" i="10"/>
  <c r="T18" i="10"/>
  <c r="T19" i="10"/>
  <c r="T20" i="10"/>
  <c r="T21" i="10"/>
  <c r="T22" i="10"/>
  <c r="T23" i="10"/>
  <c r="T24" i="10"/>
  <c r="T25" i="10"/>
  <c r="T26" i="10"/>
  <c r="T27" i="10"/>
  <c r="T28" i="10"/>
  <c r="T29" i="10"/>
  <c r="T30" i="10"/>
  <c r="T31" i="10"/>
  <c r="T32" i="10"/>
  <c r="T13" i="10"/>
  <c r="T11" i="10"/>
  <c r="H33" i="10"/>
  <c r="J23" i="10"/>
  <c r="J24" i="10"/>
  <c r="J25" i="10"/>
  <c r="J26" i="10"/>
  <c r="J27" i="10"/>
  <c r="J28" i="10"/>
  <c r="J29" i="10"/>
  <c r="J30" i="10"/>
  <c r="J31" i="10"/>
  <c r="J32" i="10"/>
  <c r="J22" i="10"/>
  <c r="J13" i="10"/>
  <c r="J14" i="10"/>
  <c r="J15" i="10"/>
  <c r="J16" i="10"/>
  <c r="J17" i="10"/>
  <c r="J18" i="10"/>
  <c r="J33" i="10" s="1"/>
  <c r="L15" i="10" s="1"/>
  <c r="J19" i="10"/>
  <c r="J20" i="10"/>
  <c r="J21" i="10"/>
  <c r="J12" i="10"/>
  <c r="J11" i="10"/>
  <c r="P33" i="10"/>
  <c r="N33" i="10"/>
  <c r="F33" i="10"/>
  <c r="D33" i="10"/>
  <c r="F8" i="8"/>
  <c r="V11" i="9"/>
  <c r="R27" i="9"/>
  <c r="T11" i="9"/>
  <c r="J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10" i="9"/>
  <c r="T9" i="9"/>
  <c r="J9" i="9"/>
  <c r="J10" i="9"/>
  <c r="F27" i="9"/>
  <c r="D27" i="9"/>
  <c r="T33" i="10" l="1"/>
  <c r="F9" i="8"/>
  <c r="V26" i="9"/>
  <c r="V22" i="9"/>
  <c r="V18" i="9"/>
  <c r="V14" i="9"/>
  <c r="V25" i="9"/>
  <c r="V17" i="9"/>
  <c r="V9" i="9"/>
  <c r="V24" i="9"/>
  <c r="V20" i="9"/>
  <c r="V16" i="9"/>
  <c r="V12" i="9"/>
  <c r="V21" i="9"/>
  <c r="V13" i="9"/>
  <c r="V10" i="9"/>
  <c r="V23" i="9"/>
  <c r="V19" i="9"/>
  <c r="V15" i="9"/>
  <c r="J27" i="11"/>
  <c r="F10" i="8" s="1"/>
  <c r="R27" i="11"/>
  <c r="L11" i="10"/>
  <c r="L30" i="10"/>
  <c r="L26" i="10"/>
  <c r="L22" i="10"/>
  <c r="L18" i="10"/>
  <c r="L14" i="10"/>
  <c r="L12" i="10"/>
  <c r="L29" i="10"/>
  <c r="L25" i="10"/>
  <c r="L21" i="10"/>
  <c r="L17" i="10"/>
  <c r="L13" i="10"/>
  <c r="L32" i="10"/>
  <c r="L28" i="10"/>
  <c r="L24" i="10"/>
  <c r="L20" i="10"/>
  <c r="L16" i="10"/>
  <c r="L31" i="10"/>
  <c r="L27" i="10"/>
  <c r="L23" i="10"/>
  <c r="L19" i="10"/>
  <c r="L11" i="9"/>
  <c r="L13" i="9"/>
  <c r="L12" i="9"/>
  <c r="L10" i="9"/>
  <c r="L9" i="9"/>
  <c r="V13" i="10" l="1"/>
  <c r="V25" i="10"/>
  <c r="V12" i="10"/>
  <c r="V17" i="10"/>
  <c r="V21" i="10"/>
  <c r="V29" i="10"/>
  <c r="V14" i="10"/>
  <c r="V15" i="10"/>
  <c r="V31" i="10"/>
  <c r="V16" i="10"/>
  <c r="V18" i="10"/>
  <c r="V30" i="10"/>
  <c r="V11" i="10"/>
  <c r="V19" i="10"/>
  <c r="V20" i="10"/>
  <c r="V24" i="10"/>
  <c r="V22" i="10"/>
  <c r="V27" i="10"/>
  <c r="V23" i="10"/>
  <c r="V28" i="10"/>
  <c r="V32" i="10"/>
  <c r="V26" i="10"/>
  <c r="V27" i="9"/>
  <c r="J10" i="8"/>
  <c r="L33" i="10"/>
  <c r="L27" i="9"/>
  <c r="V33" i="10" l="1"/>
  <c r="J15" i="9"/>
  <c r="J16" i="9"/>
  <c r="J17" i="9"/>
  <c r="J18" i="9"/>
  <c r="J19" i="9"/>
  <c r="J20" i="9"/>
  <c r="J21" i="9"/>
  <c r="J22" i="9"/>
  <c r="J14" i="9"/>
  <c r="J23" i="9"/>
  <c r="J24" i="9"/>
  <c r="J25" i="9"/>
  <c r="J26" i="9"/>
  <c r="J12" i="9"/>
  <c r="J13" i="9"/>
  <c r="J27" i="9" l="1"/>
  <c r="J11" i="8" l="1"/>
  <c r="J12" i="8"/>
  <c r="J9" i="8"/>
  <c r="J8" i="8"/>
  <c r="L7" i="8" l="1"/>
  <c r="L6" i="8"/>
  <c r="J13" i="8"/>
  <c r="F13" i="8"/>
  <c r="J9" i="23"/>
  <c r="J10" i="23"/>
  <c r="J8" i="23"/>
  <c r="L9" i="23"/>
  <c r="L8" i="23"/>
  <c r="P7" i="23"/>
  <c r="H10" i="23"/>
  <c r="F10" i="23"/>
  <c r="D87" i="7"/>
  <c r="E87" i="7"/>
  <c r="F87" i="7"/>
  <c r="G87" i="7"/>
  <c r="C87" i="7"/>
  <c r="I10" i="23"/>
  <c r="G10" i="23"/>
  <c r="D10" i="23"/>
  <c r="AH24" i="5"/>
  <c r="AH11" i="5"/>
  <c r="AH12" i="5"/>
  <c r="AH13" i="5"/>
  <c r="AH14" i="5"/>
  <c r="AH15" i="5"/>
  <c r="AH16" i="5"/>
  <c r="AH17" i="5"/>
  <c r="AH18" i="5"/>
  <c r="AH19" i="5"/>
  <c r="AH20" i="5"/>
  <c r="AH21" i="5"/>
  <c r="AH22" i="5"/>
  <c r="AH23" i="5"/>
  <c r="AH10" i="5"/>
  <c r="AK9" i="5"/>
  <c r="AK8" i="5"/>
  <c r="X24" i="5"/>
  <c r="V24" i="5"/>
  <c r="T24" i="5"/>
  <c r="AA21" i="4"/>
  <c r="AA10" i="4"/>
  <c r="AA11" i="4"/>
  <c r="AA12" i="4"/>
  <c r="AA13" i="4"/>
  <c r="AA14" i="4"/>
  <c r="AA15" i="4"/>
  <c r="AA16" i="4"/>
  <c r="AA17" i="4"/>
  <c r="AA18" i="4"/>
  <c r="AA19" i="4"/>
  <c r="AA20" i="4"/>
  <c r="AA9" i="4"/>
  <c r="AC8" i="4"/>
  <c r="AC7" i="4"/>
  <c r="W21" i="4"/>
  <c r="Q21" i="4"/>
  <c r="O21" i="4"/>
  <c r="W15" i="2"/>
  <c r="AA10" i="2"/>
  <c r="AA11" i="2"/>
  <c r="AA12" i="2"/>
  <c r="AA13" i="2"/>
  <c r="AA14" i="2"/>
  <c r="AA15" i="2" s="1"/>
  <c r="AA9" i="2"/>
  <c r="Y15" i="2"/>
  <c r="H12" i="8" l="1"/>
  <c r="H11" i="8"/>
  <c r="H10" i="8"/>
  <c r="H9" i="8"/>
  <c r="H8" i="8"/>
  <c r="L10" i="23"/>
  <c r="G21" i="4"/>
  <c r="Q15" i="2"/>
  <c r="O15" i="2"/>
  <c r="M15" i="2"/>
  <c r="K15" i="2"/>
  <c r="I15" i="2"/>
  <c r="G15" i="2"/>
  <c r="S12" i="15"/>
  <c r="Q12" i="15"/>
  <c r="O12" i="15"/>
  <c r="M12" i="15"/>
  <c r="K12" i="15"/>
  <c r="I12" i="15"/>
  <c r="P27" i="9"/>
  <c r="N27" i="9"/>
  <c r="H27" i="9"/>
  <c r="AF24" i="5"/>
  <c r="AD24" i="5"/>
  <c r="P24" i="5"/>
  <c r="N24" i="5"/>
  <c r="Y21" i="4"/>
  <c r="U21" i="4"/>
  <c r="M21" i="4"/>
  <c r="K21" i="4"/>
  <c r="I21" i="4"/>
  <c r="H13" i="8" l="1"/>
</calcChain>
</file>

<file path=xl/sharedStrings.xml><?xml version="1.0" encoding="utf-8"?>
<sst xmlns="http://schemas.openxmlformats.org/spreadsheetml/2006/main" count="1643" uniqueCount="338">
  <si>
    <t>صندوق قابل معامله با درآمد ثابت ماهور</t>
  </si>
  <si>
    <t>صورت وضعیت پرتفوی</t>
  </si>
  <si>
    <t>برای ماه منتهی به 1404/10/30</t>
  </si>
  <si>
    <t>-1</t>
  </si>
  <si>
    <t>سرمایه گذاری ها</t>
  </si>
  <si>
    <t>-1-1</t>
  </si>
  <si>
    <t>سرمایه گذاری در سهام و حق تقدم سهام</t>
  </si>
  <si>
    <t>1404/09/30</t>
  </si>
  <si>
    <t>تغییرات طی دوره</t>
  </si>
  <si>
    <t>1404/10/30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</si>
  <si>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</si>
  <si>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</si>
  <si>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</si>
  <si>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</si>
  <si>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</si>
  <si>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</si>
  <si>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</si>
  <si>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</si>
  <si>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</si>
  <si>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شرکت کیسون</t>
  </si>
  <si>
    <t>شمش طلا GoldBar</t>
  </si>
  <si>
    <t>فولاد هرمزگان جنوب</t>
  </si>
  <si>
    <t>گروه توسعه مالی مهرآیندگان</t>
  </si>
  <si>
    <t>کربن‌ ایران‌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</si>
  <si>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</si>
  <si>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</si>
  <si>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</si>
  <si>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</si>
  <si>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</si>
  <si>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</si>
  <si>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اختیارف.ت.هرمز-2193-050818</t>
  </si>
  <si>
    <t>1405/08/18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</si>
  <si>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</si>
  <si>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</si>
  <si>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</si>
  <si>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تعداد اوراق</t>
  </si>
  <si>
    <t>اختیارخ.ت.هرمز-2243-050918</t>
  </si>
  <si>
    <t>اختیار خرید</t>
  </si>
  <si>
    <t>موقعیت فروش</t>
  </si>
  <si>
    <t>1405/09/18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</si>
  <si>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</si>
  <si>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</si>
  <si>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</si>
  <si>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</si>
  <si>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</si>
  <si>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</si>
  <si>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</si>
  <si>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اندیشه خبرگان-سهام</t>
  </si>
  <si>
    <t>صندوق س اهرمی نارنج - واحدهای عادی صندوق</t>
  </si>
  <si>
    <t>صندوق س زیتون نماد پایا- مختلط</t>
  </si>
  <si>
    <t>صندوق س شاخصی شفق رابین</t>
  </si>
  <si>
    <t>صندوق س.بخشی صنایع معیار-ب</t>
  </si>
  <si>
    <t>صندوق س.پشتوانه طلای رز</t>
  </si>
  <si>
    <t>صندوق س.پشتوانه طلای زرین آگاه</t>
  </si>
  <si>
    <t>صندوق س.كالاي آبان</t>
  </si>
  <si>
    <t>صندوق س.كالاي ديباي ليان</t>
  </si>
  <si>
    <t>صندوق س.كالاي زرگر كارآمد</t>
  </si>
  <si>
    <t>صندوق س.كالاي زمرد بيدار</t>
  </si>
  <si>
    <t>صندوق س.پشتوانه طلا دنای زاگرس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</si>
  <si>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</si>
  <si>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</si>
  <si>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</si>
  <si>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</si>
  <si>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</si>
  <si>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</si>
  <si>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</si>
  <si>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</si>
  <si>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سلف گندله سنگ آهن صبانور</t>
  </si>
  <si>
    <t>بله</t>
  </si>
  <si>
    <t>1404/01/20</t>
  </si>
  <si>
    <t>1406/01/20</t>
  </si>
  <si>
    <t>سلف موازی هیدروکربن آفتاب062</t>
  </si>
  <si>
    <t>1404/03/12</t>
  </si>
  <si>
    <t>1406/03/12</t>
  </si>
  <si>
    <t>اسنادخزانه-م3بودجه02-050818</t>
  </si>
  <si>
    <t>1402/08/15</t>
  </si>
  <si>
    <t>صکوک مرابحه سپید507-بدون ضامن</t>
  </si>
  <si>
    <t>1403/07/08</t>
  </si>
  <si>
    <t>1405/07/08</t>
  </si>
  <si>
    <t>مرابحه آرگون نورد ایران080714</t>
  </si>
  <si>
    <t>1404/07/14</t>
  </si>
  <si>
    <t>1408/07/14</t>
  </si>
  <si>
    <t>مرابحه تولید اصفهان مقدم050201</t>
  </si>
  <si>
    <t>1403/02/01</t>
  </si>
  <si>
    <t>1405/02/01</t>
  </si>
  <si>
    <t>مرابحه عام دولت180-ش.خ041024</t>
  </si>
  <si>
    <t>1403/07/24</t>
  </si>
  <si>
    <t>1404/10/24</t>
  </si>
  <si>
    <t>مرابحه عام دولت183-ش.خ041124</t>
  </si>
  <si>
    <t>1404/11/24</t>
  </si>
  <si>
    <t>مرابحه عام دولت244-ش.خ070913</t>
  </si>
  <si>
    <t>1404/08/13</t>
  </si>
  <si>
    <t>1407/09/13</t>
  </si>
  <si>
    <t>مرابحه عام دولت245-ش.خ070813</t>
  </si>
  <si>
    <t>1407/08/13</t>
  </si>
  <si>
    <t>مشارکت ش تبریز062-3ماهه20.5%</t>
  </si>
  <si>
    <t>1402/12/28</t>
  </si>
  <si>
    <t>1406/12/28</t>
  </si>
  <si>
    <t>مرابحه عام دولت265-ش.خ070430</t>
  </si>
  <si>
    <t>1407/04/30</t>
  </si>
  <si>
    <t>مرابحه عام دولت259-ش.خ070502</t>
  </si>
  <si>
    <t>1404/10/02</t>
  </si>
  <si>
    <t>1407/05/02</t>
  </si>
  <si>
    <t>مرابحه عام دولت254-ش.خ070911</t>
  </si>
  <si>
    <t>1404/09/11</t>
  </si>
  <si>
    <t>1407/09/11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</si>
  <si>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</si>
  <si>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</si>
  <si>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</si>
  <si>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</si>
  <si>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</si>
  <si>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</si>
  <si>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</si>
  <si>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</si>
  <si>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</si>
  <si>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</si>
  <si>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</si>
  <si>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</si>
  <si>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</si>
  <si>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</si>
  <si>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موسسه اعتباری ملل بلوار دریا ( کوتاه مدت)</t>
  </si>
  <si>
    <t>سپرده کوتاه مدت بانک گردشگری قیطریه(کوتاه مدت)</t>
  </si>
  <si>
    <t>سپرده کوتاه مدت بانک گردشگری مرکزی( کوتاه مدت)</t>
  </si>
  <si>
    <t>سپرده کوتاه مدت بانک صادرات شریعتی( کوتاه مدت)</t>
  </si>
  <si>
    <t>سپرده کوتاه مدت بانک خاورمیانه مهستان (کوتاه مدت)</t>
  </si>
  <si>
    <t>سپرده کوتاه مدت بانک ملت پونک ( کوتاه مدت)</t>
  </si>
  <si>
    <t>حساب جاری بانک تجارت نجات الهی شمالی ( حساب جاری)</t>
  </si>
  <si>
    <t>سپرده کوتاه مدت بانک تجارت نجات الهی شمالی (کوتاه مدت)</t>
  </si>
  <si>
    <t>حساب جاری بانک ملت پونک (حساب جاری)</t>
  </si>
  <si>
    <t>سپرده کوتاه مدت بانک صادرات بورس کالا ( کوتاه مدت)</t>
  </si>
  <si>
    <t>سپرده کوتاه مدت بانک گردشگری قلهک (کوتاه مدت)</t>
  </si>
  <si>
    <t>سپرده کوتاه مدت بانک ملی 22 بهمن (کوتاه مدت)</t>
  </si>
  <si>
    <t>سپرده کوتاه مدت بانک شهر اطباء تبریز (کوتاه مدت)</t>
  </si>
  <si>
    <t>سپرده کوتاه مدت بانک تجارت سه راه آذری(کوتاه مدت)</t>
  </si>
  <si>
    <t>سپرده کوتاه مدت بانک تجارت مرکزی(کوتاه مدت)</t>
  </si>
  <si>
    <t>سپرده کوتاه مدت بانک صادرات بیست متری افسریه( کوتاه مدت)</t>
  </si>
  <si>
    <t>سپرده بلند مدت بانک صادرات بیست متری افسریه</t>
  </si>
  <si>
    <t>سپرده بلند مدت موسسه اعتباری ملل شهید دادمان</t>
  </si>
  <si>
    <t>سپرده بلند مدت بانک صادرات قیطریه</t>
  </si>
  <si>
    <t>سپرده بلند مدت بانک گردشگری قیطریه</t>
  </si>
  <si>
    <t>سپرده بلند مدت بانک صادرات شیخ بهایی</t>
  </si>
  <si>
    <t>سپرده بلند مدت بانک صادرات زعفرانیه</t>
  </si>
  <si>
    <t>سپرده بلند مدت بانک صادرات ﺷﻬﺮﺯﺍﺩ</t>
  </si>
  <si>
    <t>سپرده بلند مدت بانک صادرات شهید رجایی</t>
  </si>
  <si>
    <t>سپرده بلند مدت بانک صادرات نازی آباد</t>
  </si>
  <si>
    <t>سپرده بلند مدت بانک صادرات میدان خراسان</t>
  </si>
  <si>
    <t>سپرده بلند مدت بانک صادرات بلوار آفریقا</t>
  </si>
  <si>
    <t>سپرده بلند مدت موسسه اعتباری ملل جنت آباد</t>
  </si>
  <si>
    <t>سپرده بلند مدت موسسه اعتباری ملل بلوار دریا</t>
  </si>
  <si>
    <t>سپرده بلند مدت بانک صادرات خیابان همايون شهر</t>
  </si>
  <si>
    <t>سپرده بلند مدت موسسه اعتباری ملل شریعتی</t>
  </si>
  <si>
    <t>سپرده بلند مدت بانک صادرات 15 متری اول افسریه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</si>
  <si>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</si>
  <si>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</si>
  <si>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</si>
  <si>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</si>
  <si>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</si>
  <si>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</si>
  <si>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</si>
  <si>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</si>
  <si>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</si>
  <si>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</si>
  <si>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</si>
  <si>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</si>
  <si>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</si>
  <si>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</si>
  <si>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</si>
  <si>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</si>
  <si>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</si>
  <si>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</si>
  <si>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</si>
  <si>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</si>
  <si>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</si>
  <si>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</si>
  <si>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</si>
  <si>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</si>
  <si>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</si>
  <si>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مخابرات ایران</t>
  </si>
  <si>
    <t>پالایش نفت اصفهان</t>
  </si>
  <si>
    <t>سرمایه‌گذاری‌غدیر(هلدینگ‌</t>
  </si>
  <si>
    <t>بانک ملت</t>
  </si>
  <si>
    <t>ایران‌ خودرو</t>
  </si>
  <si>
    <t>صنایع پتروشیمی خلیج فارس</t>
  </si>
  <si>
    <t>فولاد مبارکه اصفهان</t>
  </si>
  <si>
    <t>س. نفت و گاز و پتروشیمی تأمین</t>
  </si>
  <si>
    <t>پتروشیمی پردیس</t>
  </si>
  <si>
    <t>سرمایه گذاری صدرتامین</t>
  </si>
  <si>
    <t>پالایش نفت تهران</t>
  </si>
  <si>
    <t>بانک‌پارسیان‌</t>
  </si>
  <si>
    <t>پالایش نفت بندرعباس</t>
  </si>
  <si>
    <t>-2-2</t>
  </si>
  <si>
    <t>درآمد حاصل از سرمایه­گذاری در واحدهای صندوق</t>
  </si>
  <si>
    <t>درآمد سود صندوق</t>
  </si>
  <si>
    <t>صندوق اهرمی جهش-واحدهای عادی</t>
  </si>
  <si>
    <t>صندوق س سهامی بیدار-واحدهای عادی</t>
  </si>
  <si>
    <t>صندوق سرمایه گذاری برلیان-سهام</t>
  </si>
  <si>
    <t>صندوق س.پشتوانه طلای پاداش</t>
  </si>
  <si>
    <t>صندوق شاخص30 شرکت فیروزه- سهام</t>
  </si>
  <si>
    <t>صندوق س صنایع اندیشه صبا2-بخشی</t>
  </si>
  <si>
    <t>صندوق س سروسودمند مدبران-سهام</t>
  </si>
  <si>
    <t>صندوق س.مبتنی بر کالای فارابی</t>
  </si>
  <si>
    <t>صندوق اهرمی شتاب آگاه-واحدهای عادی</t>
  </si>
  <si>
    <t>صندوق س.سهام آوای معیار-س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</si>
  <si>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</si>
  <si>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</si>
  <si>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</si>
  <si>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</si>
  <si>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اسناد خزانه-م1بودجه01-040326</t>
  </si>
  <si>
    <t>مرابحه عام دولت 165-ش.خ051212</t>
  </si>
  <si>
    <t>مرابحه عام دولت186-ش.خ051124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</si>
  <si>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</si>
  <si>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</si>
  <si>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</si>
  <si>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</si>
  <si>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</si>
  <si>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</si>
  <si>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</si>
  <si>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</si>
  <si>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</si>
  <si>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</si>
  <si>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</si>
  <si>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</si>
  <si>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</si>
  <si>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</si>
  <si>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</si>
  <si>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</si>
  <si>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</si>
  <si>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</si>
  <si>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</si>
  <si>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</si>
  <si>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</si>
  <si>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</si>
  <si>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</si>
  <si>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</si>
  <si>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</si>
  <si>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</si>
  <si>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</si>
  <si>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</si>
  <si>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</si>
  <si>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کوتاه مدت بانک اقتصاد نوین مطهری(کوتاه مدت)</t>
  </si>
  <si>
    <t>سپرده کوتاه مدت بانک پاسارگاد هفت تیر ( کوتاه مدت)</t>
  </si>
  <si>
    <t>سپرده بلند مدت بانک ملی 22 بهمن</t>
  </si>
  <si>
    <t>سپرده بلند مدت بانک تجارت مرکزی</t>
  </si>
  <si>
    <t>سپرده بلند مدت بانک صادرات وحدت اسلامی</t>
  </si>
  <si>
    <t>سپرده بلند مدت بانک صادرات شهید عامری</t>
  </si>
  <si>
    <t>سپرده بلند مدت بانک صادرات چهار راه بعثت</t>
  </si>
  <si>
    <t>سپرده بلند مدت بانک صادرات ﺩﻭﻟﺖ ﺁﺑﺎﺩ</t>
  </si>
  <si>
    <t>سپرده بلند مدت بانک صادرات ﻧﺒﺶ ﻣﻨﺼﻮﺭ</t>
  </si>
  <si>
    <t>سپرده بلند مدت بانک صادرات فرزانگان</t>
  </si>
  <si>
    <t>سپرده بلند مدت بانک صادرات خانی آباد نو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</si>
  <si>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</si>
  <si>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</si>
  <si>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</si>
  <si>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</si>
  <si>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</si>
  <si>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</si>
  <si>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</si>
  <si>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</si>
  <si>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</si>
  <si>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</si>
  <si>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1404/05/04</t>
  </si>
  <si>
    <t>1404/06/23</t>
  </si>
  <si>
    <t>1404/04/21</t>
  </si>
  <si>
    <t>1404/04/31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</si>
  <si>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</si>
  <si>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</si>
  <si>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</si>
  <si>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</si>
  <si>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</si>
  <si>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</si>
  <si>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درآمد سود</t>
  </si>
  <si>
    <t>خالص درآمد</t>
  </si>
  <si>
    <t>1405/11/24</t>
  </si>
  <si>
    <t>1405/12/12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</si>
  <si>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</si>
  <si>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</si>
  <si>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</si>
  <si>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</si>
  <si>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</si>
  <si>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</si>
  <si>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</si>
  <si>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</si>
  <si>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</si>
  <si>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</si>
  <si>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</si>
  <si>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</si>
  <si>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</si>
  <si>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</si>
  <si>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</si>
  <si>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دامین1</t>
  </si>
  <si>
    <t>ظامین4041</t>
  </si>
  <si>
    <t>درآمد ناشی از تغییر قیمت اوراق بهادار</t>
  </si>
  <si>
    <t>سود و زیان ناشی از تغییر قیمت</t>
  </si>
  <si>
    <t>ظهرمز05091</t>
  </si>
  <si>
    <t>صندوق سرمایه‌گذاری در اوراق بهادار بادرآمد ثابت ماهور</t>
  </si>
  <si>
    <t>‫صورت وضعیت پورتفوی</t>
  </si>
  <si>
    <t>برای ماه منتهی به 30 دی ماه  1404</t>
  </si>
  <si>
    <t>جمع سرمایه‌گذاری‌ها و دارایی‌ها</t>
  </si>
  <si>
    <t>گواهی سپرده</t>
  </si>
  <si>
    <t>مبلغ طی ماه</t>
  </si>
  <si>
    <t>مبلغ از ابتدای سال</t>
  </si>
  <si>
    <t>اینجا بیا  اول تو نرم افزار معین 41 بدهکار و بستانکارو کم کن یه عددی میشه مثلا 300  . بعد برو تو سود و زیان فروش اکسل صندوق هارو بگیر. مالیات که ندارن . جمع کل کارمزدارو بگیر بعد عدد 300 از 100 کم کن باید  عدد نهایی  مثلا میشه 200 که باید تو همین اکسل درآمد فروشم بشه 200</t>
  </si>
  <si>
    <t xml:space="preserve"> 1-3-2مبالغ تخصیص یافته بابت خرید و نگهداری اوراق بهادار با درآمد ثابت (نرخ سود ترجیحی)</t>
  </si>
  <si>
    <t>صندوق سرمایه گذاری اختصاصی بازارگردانی معیار</t>
  </si>
  <si>
    <t>بازارگردان صندوق</t>
  </si>
  <si>
    <t>مرابحه تولید اوراق بهادار مقدم</t>
  </si>
  <si>
    <t>بازارگردانی آسمان زاگرس</t>
  </si>
  <si>
    <t>صکوک مرابحه سپید</t>
  </si>
  <si>
    <t>تبریز</t>
  </si>
  <si>
    <t>عصبانور11</t>
  </si>
  <si>
    <t xml:space="preserve">سلف موازی استاندارد هیروکربن سبک شرکت پالایش نفت آفتاب </t>
  </si>
  <si>
    <t>سهیدرو</t>
  </si>
  <si>
    <t>آرگون081</t>
  </si>
  <si>
    <t>اوراق اختیار فروش تبعی فولاد هرمزگان جنوب</t>
  </si>
  <si>
    <t>هرمز1</t>
  </si>
  <si>
    <t>سپرده بانکی</t>
  </si>
  <si>
    <t xml:space="preserve">گواهی ‫سپرده بانکی </t>
  </si>
  <si>
    <t>کوتاه مدت</t>
  </si>
  <si>
    <t>اول دوره</t>
  </si>
  <si>
    <t>1404/01/01 تا 1404/01/01</t>
  </si>
  <si>
    <t>انتها دوره</t>
  </si>
  <si>
    <t>میانگین</t>
  </si>
  <si>
    <t>گواهی سپردها</t>
  </si>
  <si>
    <t xml:space="preserve"> شرکت داروسازی امین</t>
  </si>
  <si>
    <t>1406/20/01</t>
  </si>
  <si>
    <t>1404/03/19</t>
  </si>
  <si>
    <t>سود اوراق فولاد هرمزگان جنوب</t>
  </si>
  <si>
    <t xml:space="preserve">سپرده موسسه اعتباری ملل </t>
  </si>
  <si>
    <t xml:space="preserve">سپرده بانک گردشگری </t>
  </si>
  <si>
    <t>سپرده  بانک صادرات</t>
  </si>
  <si>
    <t xml:space="preserve">سپرده بانک ملی </t>
  </si>
  <si>
    <t xml:space="preserve">سپرده بانک تجارت </t>
  </si>
  <si>
    <t>سپرده بانک پاسارگاد</t>
  </si>
  <si>
    <t>سپرده بانک خاورمیانه</t>
  </si>
  <si>
    <t>سپرده  اقتصاد  نوین</t>
  </si>
  <si>
    <t xml:space="preserve">سپرده بانک ملت  </t>
  </si>
  <si>
    <t>صندوق سرمایه گذاری اختصاصی بازارگردانی تاک دانا</t>
  </si>
  <si>
    <t>اراد2651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</si>
</sst>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34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1"/>
      <name val="Calibri"/>
      <family val="2"/>
    </font>
    <font>
      <b/>
      <sz val="14"/>
      <name val="B Nazanin"/>
      <charset val="178"/>
    </font>
    <font>
      <sz val="14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1E90FF"/>
      <name val="B Nazanin"/>
      <charset val="178"/>
    </font>
    <font>
      <b/>
      <sz val="12"/>
      <color rgb="FF000000"/>
      <name val="Arial"/>
      <family val="2"/>
    </font>
    <font>
      <b/>
      <sz val="11"/>
      <color rgb="FF000000"/>
      <name val="B Nazanin"/>
      <charset val="178"/>
    </font>
    <font>
      <b/>
      <sz val="16"/>
      <color rgb="FF000000"/>
      <name val="B Nazanin"/>
      <charset val="178"/>
    </font>
    <font>
      <b/>
      <sz val="16"/>
      <color theme="1"/>
      <name val="B Nazanin"/>
      <charset val="178"/>
    </font>
    <font>
      <b/>
      <sz val="16"/>
      <color rgb="FF1E90FF"/>
      <name val="B Nazanin"/>
      <charset val="178"/>
    </font>
    <font>
      <sz val="10"/>
      <color rgb="FF000000"/>
      <name val="B Nazanin"/>
      <charset val="178"/>
    </font>
    <font>
      <b/>
      <sz val="12"/>
      <name val="B Nazanin"/>
      <charset val="178"/>
    </font>
    <font>
      <b/>
      <sz val="14"/>
      <color rgb="FF000000"/>
      <name val="B Nazanin"/>
      <charset val="178"/>
    </font>
    <font>
      <sz val="11"/>
      <color rgb="FF000000"/>
      <name val="B Nazanin"/>
      <charset val="178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 tint="-0.34998626667073579"/>
      <name val="B Nazanin"/>
      <charset val="178"/>
    </font>
    <font>
      <b/>
      <sz val="12"/>
      <color theme="0" tint="-0.34998626667073579"/>
      <name val="B Nazanin"/>
      <charset val="178"/>
    </font>
    <font>
      <b/>
      <sz val="10"/>
      <color theme="0" tint="-0.34998626667073579"/>
      <name val="Arial"/>
      <family val="2"/>
    </font>
    <font>
      <sz val="10"/>
      <color theme="0" tint="-0.34998626667073579"/>
      <name val="Arial"/>
      <family val="2"/>
    </font>
    <font>
      <sz val="12"/>
      <color theme="0" tint="-0.34998626667073579"/>
      <name val="Arial"/>
      <family val="2"/>
    </font>
    <font>
      <sz val="10"/>
      <color theme="0" tint="-0.34998626667073579"/>
      <name val="B Nazanin"/>
      <charset val="178"/>
    </font>
    <font>
      <sz val="11"/>
      <color theme="0" tint="-0.34998626667073579"/>
      <name val="B Nazanin"/>
      <charset val="178"/>
    </font>
    <font>
      <b/>
      <sz val="11"/>
      <color theme="0" tint="-0.34998626667073579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7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</cellStyleXfs>
  <cellXfs count="347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Fill="1" applyBorder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right" vertical="top"/>
    </xf>
    <xf numFmtId="0" fontId="0" fillId="0" borderId="6" xfId="0" applyBorder="1" applyAlignment="1">
      <alignment horizontal="left"/>
    </xf>
    <xf numFmtId="3" fontId="5" fillId="0" borderId="6" xfId="0" applyNumberFormat="1" applyFont="1" applyFill="1" applyBorder="1" applyAlignment="1">
      <alignment horizontal="right" vertical="top"/>
    </xf>
    <xf numFmtId="0" fontId="8" fillId="0" borderId="0" xfId="2" applyFont="1" applyAlignment="1">
      <alignment vertical="center"/>
    </xf>
    <xf numFmtId="0" fontId="8" fillId="0" borderId="0" xfId="2" applyFont="1"/>
    <xf numFmtId="0" fontId="7" fillId="0" borderId="0" xfId="2"/>
    <xf numFmtId="0" fontId="9" fillId="0" borderId="0" xfId="2" applyFont="1" applyAlignment="1">
      <alignment vertical="center"/>
    </xf>
    <xf numFmtId="0" fontId="9" fillId="0" borderId="0" xfId="2" applyFont="1"/>
    <xf numFmtId="0" fontId="10" fillId="0" borderId="0" xfId="0" applyFont="1" applyAlignment="1">
      <alignment horizontal="left"/>
    </xf>
    <xf numFmtId="0" fontId="4" fillId="0" borderId="1" xfId="0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4" fillId="0" borderId="5" xfId="0" applyFont="1" applyFill="1" applyBorder="1" applyAlignment="1">
      <alignment vertical="center"/>
    </xf>
    <xf numFmtId="0" fontId="4" fillId="0" borderId="2" xfId="0" applyFont="1" applyFill="1" applyBorder="1" applyAlignment="1">
      <alignment vertical="top"/>
    </xf>
    <xf numFmtId="0" fontId="4" fillId="0" borderId="4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/>
    </xf>
    <xf numFmtId="0" fontId="4" fillId="0" borderId="0" xfId="0" applyFont="1" applyFill="1" applyBorder="1" applyAlignment="1">
      <alignment vertical="center"/>
    </xf>
    <xf numFmtId="0" fontId="12" fillId="0" borderId="0" xfId="0" applyFont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/>
    </xf>
    <xf numFmtId="0" fontId="12" fillId="0" borderId="0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3" fontId="4" fillId="0" borderId="0" xfId="0" applyNumberFormat="1" applyFont="1" applyFill="1" applyAlignment="1">
      <alignment horizontal="center" vertical="top"/>
    </xf>
    <xf numFmtId="3" fontId="4" fillId="0" borderId="4" xfId="0" applyNumberFormat="1" applyFont="1" applyFill="1" applyBorder="1" applyAlignment="1">
      <alignment horizontal="center" vertical="top"/>
    </xf>
    <xf numFmtId="3" fontId="4" fillId="0" borderId="5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7" fontId="4" fillId="0" borderId="0" xfId="0" applyNumberFormat="1" applyFont="1" applyFill="1" applyAlignment="1">
      <alignment horizontal="center" vertical="center"/>
    </xf>
    <xf numFmtId="37" fontId="4" fillId="0" borderId="4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top"/>
    </xf>
    <xf numFmtId="37" fontId="4" fillId="0" borderId="2" xfId="0" applyNumberFormat="1" applyFont="1" applyFill="1" applyBorder="1" applyAlignment="1">
      <alignment horizontal="center" vertical="center"/>
    </xf>
    <xf numFmtId="37" fontId="4" fillId="0" borderId="0" xfId="0" applyNumberFormat="1" applyFont="1" applyFill="1" applyBorder="1" applyAlignment="1">
      <alignment horizontal="center" vertical="center"/>
    </xf>
    <xf numFmtId="3" fontId="10" fillId="0" borderId="0" xfId="0" applyNumberFormat="1" applyFont="1" applyAlignment="1">
      <alignment horizontal="left"/>
    </xf>
    <xf numFmtId="3" fontId="11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" vertical="center"/>
    </xf>
    <xf numFmtId="10" fontId="10" fillId="0" borderId="0" xfId="1" applyNumberFormat="1" applyFont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0" fillId="0" borderId="0" xfId="0" applyFill="1" applyAlignment="1">
      <alignment horizontal="left"/>
    </xf>
    <xf numFmtId="10" fontId="4" fillId="0" borderId="0" xfId="1" applyNumberFormat="1" applyFont="1" applyFill="1" applyAlignment="1">
      <alignment horizontal="center" vertical="top"/>
    </xf>
    <xf numFmtId="3" fontId="4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right" vertical="top"/>
    </xf>
    <xf numFmtId="0" fontId="0" fillId="0" borderId="2" xfId="0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3" fontId="5" fillId="3" borderId="0" xfId="0" applyNumberFormat="1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3" fontId="10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left"/>
    </xf>
    <xf numFmtId="3" fontId="4" fillId="0" borderId="0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3" fontId="12" fillId="0" borderId="0" xfId="0" applyNumberFormat="1" applyFont="1" applyAlignment="1">
      <alignment horizontal="center" vertical="center"/>
    </xf>
    <xf numFmtId="37" fontId="12" fillId="0" borderId="0" xfId="0" applyNumberFormat="1" applyFont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/>
    </xf>
    <xf numFmtId="10" fontId="4" fillId="0" borderId="0" xfId="0" applyNumberFormat="1" applyFont="1" applyFill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10" fontId="4" fillId="0" borderId="0" xfId="1" applyNumberFormat="1" applyFont="1" applyFill="1" applyAlignment="1">
      <alignment horizontal="center" vertical="center"/>
    </xf>
    <xf numFmtId="9" fontId="4" fillId="0" borderId="0" xfId="1" applyNumberFormat="1" applyFont="1" applyFill="1" applyAlignment="1">
      <alignment horizontal="center" vertical="center"/>
    </xf>
    <xf numFmtId="10" fontId="4" fillId="0" borderId="5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0" fontId="12" fillId="0" borderId="0" xfId="0" applyFont="1"/>
    <xf numFmtId="0" fontId="12" fillId="0" borderId="0" xfId="0" applyFont="1" applyFill="1" applyAlignment="1">
      <alignment horizontal="left"/>
    </xf>
    <xf numFmtId="3" fontId="11" fillId="0" borderId="0" xfId="0" applyNumberFormat="1" applyFont="1" applyFill="1" applyAlignment="1">
      <alignment horizontal="left"/>
    </xf>
    <xf numFmtId="3" fontId="12" fillId="0" borderId="0" xfId="0" applyNumberFormat="1" applyFont="1" applyFill="1" applyAlignment="1">
      <alignment horizontal="left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/>
    </xf>
    <xf numFmtId="165" fontId="17" fillId="0" borderId="0" xfId="3" applyNumberFormat="1" applyFont="1" applyAlignment="1">
      <alignment horizontal="left"/>
    </xf>
    <xf numFmtId="165" fontId="18" fillId="0" borderId="0" xfId="3" applyNumberFormat="1" applyFont="1" applyFill="1" applyAlignment="1">
      <alignment vertical="center"/>
    </xf>
    <xf numFmtId="165" fontId="17" fillId="0" borderId="0" xfId="3" applyNumberFormat="1" applyFont="1" applyAlignment="1">
      <alignment horizontal="center" vertical="center"/>
    </xf>
    <xf numFmtId="165" fontId="17" fillId="0" borderId="4" xfId="3" applyNumberFormat="1" applyFont="1" applyFill="1" applyBorder="1" applyAlignment="1">
      <alignment horizontal="right" vertical="center"/>
    </xf>
    <xf numFmtId="165" fontId="17" fillId="0" borderId="0" xfId="3" applyNumberFormat="1" applyFont="1" applyFill="1" applyBorder="1" applyAlignment="1">
      <alignment vertical="center"/>
    </xf>
    <xf numFmtId="165" fontId="17" fillId="0" borderId="4" xfId="3" applyNumberFormat="1" applyFont="1" applyFill="1" applyBorder="1" applyAlignment="1">
      <alignment horizontal="center" vertical="center"/>
    </xf>
    <xf numFmtId="165" fontId="17" fillId="0" borderId="0" xfId="3" applyNumberFormat="1" applyFont="1" applyBorder="1" applyAlignment="1">
      <alignment horizontal="left"/>
    </xf>
    <xf numFmtId="165" fontId="17" fillId="0" borderId="2" xfId="3" applyNumberFormat="1" applyFont="1" applyFill="1" applyBorder="1" applyAlignment="1">
      <alignment horizontal="right" vertical="center"/>
    </xf>
    <xf numFmtId="165" fontId="17" fillId="0" borderId="2" xfId="3" applyNumberFormat="1" applyFont="1" applyBorder="1" applyAlignment="1">
      <alignment horizontal="center" vertical="center"/>
    </xf>
    <xf numFmtId="3" fontId="17" fillId="0" borderId="0" xfId="4" applyNumberFormat="1" applyFont="1" applyAlignment="1">
      <alignment horizontal="center" vertical="center"/>
    </xf>
    <xf numFmtId="9" fontId="17" fillId="0" borderId="2" xfId="5" applyFont="1" applyBorder="1" applyAlignment="1">
      <alignment horizontal="center" vertical="center"/>
    </xf>
    <xf numFmtId="164" fontId="17" fillId="0" borderId="0" xfId="5" applyNumberFormat="1" applyFont="1" applyFill="1" applyAlignment="1">
      <alignment horizontal="center" vertical="center" wrapText="1"/>
    </xf>
    <xf numFmtId="165" fontId="17" fillId="0" borderId="0" xfId="3" applyNumberFormat="1" applyFont="1" applyFill="1" applyBorder="1" applyAlignment="1">
      <alignment horizontal="center" vertical="center"/>
    </xf>
    <xf numFmtId="165" fontId="17" fillId="0" borderId="0" xfId="3" applyNumberFormat="1" applyFont="1" applyFill="1" applyBorder="1" applyAlignment="1">
      <alignment horizontal="right" vertical="center"/>
    </xf>
    <xf numFmtId="165" fontId="17" fillId="0" borderId="0" xfId="3" applyNumberFormat="1" applyFont="1" applyBorder="1" applyAlignment="1">
      <alignment horizontal="center" vertical="center"/>
    </xf>
    <xf numFmtId="9" fontId="17" fillId="0" borderId="0" xfId="5" applyFont="1" applyAlignment="1">
      <alignment horizontal="center" vertical="center"/>
    </xf>
    <xf numFmtId="10" fontId="17" fillId="0" borderId="0" xfId="5" applyNumberFormat="1" applyFont="1" applyFill="1" applyAlignment="1">
      <alignment horizontal="center" vertical="center" wrapText="1"/>
    </xf>
    <xf numFmtId="165" fontId="17" fillId="0" borderId="0" xfId="3" applyNumberFormat="1" applyFont="1" applyFill="1" applyBorder="1" applyAlignment="1">
      <alignment horizontal="right" vertical="center" wrapText="1"/>
    </xf>
    <xf numFmtId="165" fontId="17" fillId="0" borderId="0" xfId="3" applyNumberFormat="1" applyFont="1" applyFill="1" applyBorder="1" applyAlignment="1">
      <alignment vertical="center" wrapText="1"/>
    </xf>
    <xf numFmtId="165" fontId="17" fillId="0" borderId="0" xfId="3" applyNumberFormat="1" applyFont="1" applyAlignment="1">
      <alignment horizontal="right" vertical="center"/>
    </xf>
    <xf numFmtId="165" fontId="17" fillId="0" borderId="0" xfId="3" applyNumberFormat="1" applyFont="1" applyFill="1" applyAlignment="1">
      <alignment horizontal="center" vertical="center"/>
    </xf>
    <xf numFmtId="10" fontId="17" fillId="0" borderId="0" xfId="5" applyNumberFormat="1" applyFont="1" applyAlignment="1">
      <alignment horizontal="center" vertical="center" wrapText="1"/>
    </xf>
    <xf numFmtId="165" fontId="17" fillId="0" borderId="0" xfId="3" applyNumberFormat="1" applyFont="1" applyFill="1" applyAlignment="1">
      <alignment horizontal="right" vertical="center"/>
    </xf>
    <xf numFmtId="9" fontId="17" fillId="0" borderId="0" xfId="5" applyFont="1" applyBorder="1" applyAlignment="1">
      <alignment horizontal="center" vertical="center"/>
    </xf>
    <xf numFmtId="164" fontId="17" fillId="0" borderId="0" xfId="5" applyNumberFormat="1" applyFont="1" applyAlignment="1">
      <alignment horizontal="center" vertical="center" wrapText="1"/>
    </xf>
    <xf numFmtId="164" fontId="17" fillId="0" borderId="0" xfId="5" applyNumberFormat="1" applyFont="1" applyBorder="1" applyAlignment="1">
      <alignment horizontal="center" vertical="center"/>
    </xf>
    <xf numFmtId="3" fontId="11" fillId="0" borderId="0" xfId="4" applyNumberFormat="1" applyAlignment="1">
      <alignment horizontal="left"/>
    </xf>
    <xf numFmtId="165" fontId="17" fillId="0" borderId="0" xfId="3" applyNumberFormat="1" applyFont="1" applyFill="1" applyAlignment="1">
      <alignment horizontal="left"/>
    </xf>
    <xf numFmtId="0" fontId="11" fillId="0" borderId="0" xfId="4" applyAlignment="1">
      <alignment horizontal="left"/>
    </xf>
    <xf numFmtId="0" fontId="4" fillId="0" borderId="0" xfId="0" applyFont="1" applyFill="1" applyAlignment="1">
      <alignment horizontal="right" vertical="top"/>
    </xf>
    <xf numFmtId="0" fontId="4" fillId="0" borderId="2" xfId="0" applyFont="1" applyFill="1" applyBorder="1" applyAlignment="1">
      <alignment horizontal="right" vertical="top"/>
    </xf>
    <xf numFmtId="3" fontId="4" fillId="0" borderId="0" xfId="0" applyNumberFormat="1" applyFont="1" applyFill="1" applyAlignment="1">
      <alignment horizontal="center" vertical="center"/>
    </xf>
    <xf numFmtId="165" fontId="20" fillId="0" borderId="0" xfId="3" applyNumberFormat="1" applyFont="1" applyAlignment="1">
      <alignment horizontal="center" vertical="center"/>
    </xf>
    <xf numFmtId="165" fontId="3" fillId="0" borderId="0" xfId="3" applyNumberFormat="1" applyFont="1" applyFill="1" applyAlignment="1">
      <alignment horizontal="center" vertical="center"/>
    </xf>
    <xf numFmtId="165" fontId="4" fillId="0" borderId="6" xfId="3" applyNumberFormat="1" applyFont="1" applyFill="1" applyBorder="1" applyAlignment="1">
      <alignment horizontal="center" vertical="center" wrapText="1"/>
    </xf>
    <xf numFmtId="165" fontId="20" fillId="0" borderId="2" xfId="3" applyNumberFormat="1" applyFont="1" applyBorder="1" applyAlignment="1">
      <alignment horizontal="center" vertical="center"/>
    </xf>
    <xf numFmtId="3" fontId="4" fillId="0" borderId="0" xfId="4" applyNumberFormat="1" applyFont="1" applyAlignment="1">
      <alignment horizontal="center" vertical="center"/>
    </xf>
    <xf numFmtId="165" fontId="20" fillId="0" borderId="0" xfId="3" applyNumberFormat="1" applyFont="1" applyBorder="1" applyAlignment="1">
      <alignment horizontal="center" vertical="center"/>
    </xf>
    <xf numFmtId="10" fontId="4" fillId="0" borderId="0" xfId="3" applyNumberFormat="1" applyFont="1" applyFill="1" applyBorder="1" applyAlignment="1">
      <alignment horizontal="center" vertical="center" wrapText="1"/>
    </xf>
    <xf numFmtId="165" fontId="5" fillId="0" borderId="0" xfId="3" applyNumberFormat="1" applyFont="1" applyAlignment="1">
      <alignment horizontal="center" vertical="center"/>
    </xf>
    <xf numFmtId="10" fontId="4" fillId="0" borderId="5" xfId="4" applyNumberFormat="1" applyFont="1" applyBorder="1" applyAlignment="1">
      <alignment horizontal="center" vertical="center"/>
    </xf>
    <xf numFmtId="3" fontId="23" fillId="0" borderId="0" xfId="4" applyNumberFormat="1" applyFont="1" applyAlignment="1">
      <alignment horizontal="center" vertical="center"/>
    </xf>
    <xf numFmtId="3" fontId="5" fillId="0" borderId="0" xfId="4" applyNumberFormat="1" applyFont="1" applyAlignment="1">
      <alignment horizontal="right" vertical="top"/>
    </xf>
    <xf numFmtId="3" fontId="4" fillId="0" borderId="5" xfId="4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left"/>
    </xf>
    <xf numFmtId="3" fontId="5" fillId="3" borderId="2" xfId="0" applyNumberFormat="1" applyFont="1" applyFill="1" applyBorder="1" applyAlignment="1">
      <alignment horizontal="right" vertical="top"/>
    </xf>
    <xf numFmtId="3" fontId="5" fillId="3" borderId="0" xfId="0" applyNumberFormat="1" applyFont="1" applyFill="1" applyAlignment="1">
      <alignment horizontal="right" vertical="top"/>
    </xf>
    <xf numFmtId="9" fontId="4" fillId="0" borderId="5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right" vertical="top"/>
    </xf>
    <xf numFmtId="2" fontId="20" fillId="0" borderId="0" xfId="3" applyNumberFormat="1" applyFont="1" applyAlignment="1">
      <alignment horizontal="left"/>
    </xf>
    <xf numFmtId="2" fontId="20" fillId="0" borderId="0" xfId="3" applyNumberFormat="1" applyFont="1" applyAlignment="1">
      <alignment horizontal="center" vertical="center"/>
    </xf>
    <xf numFmtId="2" fontId="4" fillId="0" borderId="6" xfId="3" applyNumberFormat="1" applyFont="1" applyFill="1" applyBorder="1" applyAlignment="1">
      <alignment horizontal="center" vertical="center" wrapText="1"/>
    </xf>
    <xf numFmtId="2" fontId="20" fillId="0" borderId="2" xfId="3" applyNumberFormat="1" applyFont="1" applyBorder="1" applyAlignment="1">
      <alignment horizontal="center" vertical="center"/>
    </xf>
    <xf numFmtId="2" fontId="22" fillId="0" borderId="2" xfId="3" applyNumberFormat="1" applyFont="1" applyBorder="1" applyAlignment="1">
      <alignment horizontal="right" vertical="center"/>
    </xf>
    <xf numFmtId="2" fontId="22" fillId="0" borderId="0" xfId="3" applyNumberFormat="1" applyFont="1" applyAlignment="1">
      <alignment horizontal="right" vertical="center"/>
    </xf>
    <xf numFmtId="37" fontId="4" fillId="0" borderId="0" xfId="4" applyNumberFormat="1" applyFont="1" applyAlignment="1">
      <alignment horizontal="center" vertical="center"/>
    </xf>
    <xf numFmtId="2" fontId="20" fillId="0" borderId="0" xfId="3" applyNumberFormat="1" applyFont="1" applyBorder="1" applyAlignment="1">
      <alignment horizontal="left"/>
    </xf>
    <xf numFmtId="2" fontId="20" fillId="0" borderId="0" xfId="3" applyNumberFormat="1" applyFont="1" applyBorder="1" applyAlignment="1">
      <alignment horizontal="center" vertical="center"/>
    </xf>
    <xf numFmtId="0" fontId="4" fillId="0" borderId="5" xfId="4" applyFont="1" applyBorder="1" applyAlignment="1">
      <alignment horizontal="right" vertical="center"/>
    </xf>
    <xf numFmtId="2" fontId="4" fillId="0" borderId="0" xfId="3" applyNumberFormat="1" applyFont="1" applyFill="1" applyBorder="1" applyAlignment="1">
      <alignment horizontal="center" vertical="center" wrapText="1"/>
    </xf>
    <xf numFmtId="2" fontId="20" fillId="0" borderId="0" xfId="3" applyNumberFormat="1" applyFont="1" applyFill="1" applyAlignment="1">
      <alignment horizontal="center" vertical="center"/>
    </xf>
    <xf numFmtId="2" fontId="20" fillId="0" borderId="0" xfId="3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top"/>
    </xf>
    <xf numFmtId="0" fontId="0" fillId="2" borderId="0" xfId="0" applyFill="1" applyAlignment="1">
      <alignment horizontal="left"/>
    </xf>
    <xf numFmtId="3" fontId="5" fillId="2" borderId="2" xfId="0" applyNumberFormat="1" applyFont="1" applyFill="1" applyBorder="1" applyAlignment="1">
      <alignment horizontal="right" vertical="top"/>
    </xf>
    <xf numFmtId="0" fontId="5" fillId="2" borderId="0" xfId="0" applyFont="1" applyFill="1" applyAlignment="1">
      <alignment horizontal="right" vertical="top"/>
    </xf>
    <xf numFmtId="3" fontId="5" fillId="2" borderId="0" xfId="0" applyNumberFormat="1" applyFont="1" applyFill="1" applyAlignment="1">
      <alignment horizontal="right" vertical="top"/>
    </xf>
    <xf numFmtId="0" fontId="5" fillId="2" borderId="4" xfId="0" applyFont="1" applyFill="1" applyBorder="1" applyAlignment="1">
      <alignment horizontal="right" vertical="top"/>
    </xf>
    <xf numFmtId="3" fontId="5" fillId="2" borderId="4" xfId="0" applyNumberFormat="1" applyFont="1" applyFill="1" applyBorder="1" applyAlignment="1">
      <alignment horizontal="right" vertical="top"/>
    </xf>
    <xf numFmtId="3" fontId="4" fillId="0" borderId="0" xfId="4" applyNumberFormat="1" applyFont="1" applyFill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12" fillId="3" borderId="0" xfId="0" applyFont="1" applyFill="1" applyAlignment="1">
      <alignment horizontal="left"/>
    </xf>
    <xf numFmtId="3" fontId="4" fillId="3" borderId="0" xfId="0" applyNumberFormat="1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37" fontId="4" fillId="0" borderId="2" xfId="0" applyNumberFormat="1" applyFont="1" applyBorder="1" applyAlignment="1">
      <alignment horizontal="center" vertical="center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65" fontId="17" fillId="0" borderId="0" xfId="3" applyNumberFormat="1" applyFont="1" applyBorder="1" applyAlignment="1">
      <alignment horizontal="right" vertical="center"/>
    </xf>
    <xf numFmtId="9" fontId="17" fillId="0" borderId="0" xfId="5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65" fontId="17" fillId="0" borderId="0" xfId="3" applyNumberFormat="1" applyFont="1" applyAlignment="1">
      <alignment horizontal="center"/>
    </xf>
    <xf numFmtId="0" fontId="10" fillId="0" borderId="0" xfId="0" applyFont="1" applyFill="1" applyAlignment="1">
      <alignment horizontal="center" vertical="center"/>
    </xf>
    <xf numFmtId="10" fontId="10" fillId="0" borderId="0" xfId="1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/>
    </xf>
    <xf numFmtId="10" fontId="4" fillId="0" borderId="5" xfId="1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vertical="center"/>
    </xf>
    <xf numFmtId="3" fontId="10" fillId="0" borderId="0" xfId="0" applyNumberFormat="1" applyFont="1" applyFill="1" applyAlignment="1">
      <alignment horizontal="left"/>
    </xf>
    <xf numFmtId="0" fontId="26" fillId="0" borderId="0" xfId="0" applyFont="1" applyBorder="1" applyAlignment="1">
      <alignment horizontal="left"/>
    </xf>
    <xf numFmtId="0" fontId="27" fillId="0" borderId="0" xfId="0" applyFont="1" applyBorder="1" applyAlignment="1">
      <alignment horizontal="center" vertical="center"/>
    </xf>
    <xf numFmtId="3" fontId="27" fillId="0" borderId="0" xfId="0" applyNumberFormat="1" applyFont="1" applyFill="1" applyBorder="1" applyAlignment="1">
      <alignment horizontal="center" vertical="center"/>
    </xf>
    <xf numFmtId="164" fontId="4" fillId="0" borderId="0" xfId="1" applyNumberFormat="1" applyFont="1" applyFill="1" applyAlignment="1">
      <alignment horizontal="center" vertical="center"/>
    </xf>
    <xf numFmtId="0" fontId="28" fillId="0" borderId="0" xfId="0" applyFont="1" applyAlignment="1">
      <alignment horizontal="left"/>
    </xf>
    <xf numFmtId="3" fontId="27" fillId="0" borderId="0" xfId="0" applyNumberFormat="1" applyFont="1" applyFill="1" applyAlignment="1">
      <alignment horizontal="center" vertical="center"/>
    </xf>
    <xf numFmtId="10" fontId="4" fillId="0" borderId="5" xfId="1" applyNumberFormat="1" applyFont="1" applyFill="1" applyBorder="1" applyAlignment="1">
      <alignment horizontal="center" vertical="top"/>
    </xf>
    <xf numFmtId="0" fontId="29" fillId="0" borderId="0" xfId="0" applyFont="1" applyAlignment="1">
      <alignment horizontal="left"/>
    </xf>
    <xf numFmtId="3" fontId="27" fillId="0" borderId="0" xfId="0" applyNumberFormat="1" applyFont="1" applyFill="1" applyAlignment="1">
      <alignment horizontal="center" vertical="top"/>
    </xf>
    <xf numFmtId="0" fontId="30" fillId="0" borderId="0" xfId="0" applyFont="1" applyBorder="1" applyAlignment="1">
      <alignment horizontal="left"/>
    </xf>
    <xf numFmtId="3" fontId="27" fillId="0" borderId="0" xfId="0" applyNumberFormat="1" applyFont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3" fillId="0" borderId="0" xfId="0" applyFont="1" applyFill="1" applyAlignment="1">
      <alignment horizontal="left"/>
    </xf>
    <xf numFmtId="3" fontId="1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3" fontId="4" fillId="0" borderId="0" xfId="0" applyNumberFormat="1" applyFont="1" applyFill="1" applyAlignment="1">
      <alignment horizontal="center" vertical="center" readingOrder="2"/>
    </xf>
    <xf numFmtId="0" fontId="10" fillId="0" borderId="0" xfId="0" applyFont="1" applyFill="1" applyAlignment="1">
      <alignment horizontal="right" vertical="center"/>
    </xf>
    <xf numFmtId="0" fontId="26" fillId="0" borderId="0" xfId="0" applyFont="1" applyFill="1" applyAlignment="1">
      <alignment horizontal="center" vertical="center"/>
    </xf>
    <xf numFmtId="3" fontId="26" fillId="0" borderId="0" xfId="0" applyNumberFormat="1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3" fontId="28" fillId="0" borderId="0" xfId="0" applyNumberFormat="1" applyFont="1" applyAlignment="1">
      <alignment horizontal="left"/>
    </xf>
    <xf numFmtId="3" fontId="27" fillId="0" borderId="0" xfId="0" applyNumberFormat="1" applyFont="1" applyAlignment="1">
      <alignment horizontal="center" vertical="center"/>
    </xf>
    <xf numFmtId="3" fontId="29" fillId="0" borderId="0" xfId="0" applyNumberFormat="1" applyFont="1" applyAlignment="1">
      <alignment horizontal="left"/>
    </xf>
    <xf numFmtId="3" fontId="27" fillId="2" borderId="0" xfId="0" applyNumberFormat="1" applyFont="1" applyFill="1" applyAlignment="1">
      <alignment horizontal="center" vertical="center"/>
    </xf>
    <xf numFmtId="37" fontId="28" fillId="0" borderId="0" xfId="0" applyNumberFormat="1" applyFont="1" applyAlignment="1">
      <alignment horizontal="left"/>
    </xf>
    <xf numFmtId="0" fontId="28" fillId="0" borderId="0" xfId="0" applyFont="1" applyFill="1" applyAlignment="1">
      <alignment horizontal="left"/>
    </xf>
    <xf numFmtId="9" fontId="4" fillId="0" borderId="5" xfId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29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5" fillId="0" borderId="0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left"/>
    </xf>
    <xf numFmtId="0" fontId="12" fillId="0" borderId="2" xfId="0" applyFont="1" applyFill="1" applyBorder="1" applyAlignment="1">
      <alignment horizontal="center"/>
    </xf>
    <xf numFmtId="3" fontId="25" fillId="0" borderId="0" xfId="0" applyNumberFormat="1" applyFont="1" applyFill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2" fillId="0" borderId="0" xfId="0" applyFont="1" applyFill="1"/>
    <xf numFmtId="3" fontId="16" fillId="0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horizontal="left"/>
    </xf>
    <xf numFmtId="165" fontId="31" fillId="0" borderId="0" xfId="3" applyNumberFormat="1" applyFont="1" applyBorder="1" applyAlignment="1">
      <alignment horizontal="center" vertical="center"/>
    </xf>
    <xf numFmtId="0" fontId="29" fillId="0" borderId="0" xfId="4" applyFont="1" applyBorder="1" applyAlignment="1">
      <alignment horizontal="left"/>
    </xf>
    <xf numFmtId="0" fontId="32" fillId="0" borderId="0" xfId="4" applyFont="1" applyBorder="1" applyAlignment="1">
      <alignment horizontal="center" vertical="center"/>
    </xf>
    <xf numFmtId="3" fontId="32" fillId="0" borderId="0" xfId="4" applyNumberFormat="1" applyFont="1" applyBorder="1" applyAlignment="1">
      <alignment horizontal="center" vertical="center"/>
    </xf>
    <xf numFmtId="165" fontId="31" fillId="0" borderId="0" xfId="3" applyNumberFormat="1" applyFont="1" applyAlignment="1">
      <alignment horizontal="center" vertical="center"/>
    </xf>
    <xf numFmtId="0" fontId="32" fillId="0" borderId="0" xfId="4" applyFont="1" applyAlignment="1">
      <alignment horizontal="center" vertical="center"/>
    </xf>
    <xf numFmtId="2" fontId="20" fillId="0" borderId="0" xfId="3" applyNumberFormat="1" applyFont="1" applyFill="1" applyBorder="1" applyAlignment="1">
      <alignment horizontal="left"/>
    </xf>
    <xf numFmtId="3" fontId="11" fillId="0" borderId="0" xfId="4" applyNumberFormat="1" applyFill="1" applyAlignment="1">
      <alignment horizontal="left"/>
    </xf>
    <xf numFmtId="2" fontId="20" fillId="0" borderId="0" xfId="3" applyNumberFormat="1" applyFont="1" applyFill="1" applyAlignment="1">
      <alignment horizontal="left"/>
    </xf>
    <xf numFmtId="0" fontId="8" fillId="0" borderId="0" xfId="2" applyFont="1" applyAlignment="1">
      <alignment horizontal="center"/>
    </xf>
    <xf numFmtId="0" fontId="8" fillId="0" borderId="0" xfId="2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4" fillId="0" borderId="4" xfId="0" applyFont="1" applyFill="1" applyBorder="1" applyAlignment="1">
      <alignment horizontal="right" vertical="top"/>
    </xf>
    <xf numFmtId="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0" fontId="4" fillId="0" borderId="0" xfId="0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2" xfId="0" applyFont="1" applyFill="1" applyBorder="1" applyAlignment="1">
      <alignment horizontal="center" vertical="top"/>
    </xf>
    <xf numFmtId="3" fontId="4" fillId="0" borderId="2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5" fillId="3" borderId="0" xfId="0" applyFont="1" applyFill="1" applyAlignment="1">
      <alignment horizontal="right" vertical="top"/>
    </xf>
    <xf numFmtId="0" fontId="5" fillId="3" borderId="2" xfId="0" applyFont="1" applyFill="1" applyBorder="1" applyAlignment="1">
      <alignment horizontal="right" vertical="top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7" fillId="0" borderId="0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5" fontId="17" fillId="0" borderId="0" xfId="3" applyNumberFormat="1" applyFont="1" applyFill="1" applyAlignment="1">
      <alignment horizontal="center" vertical="center"/>
    </xf>
    <xf numFmtId="165" fontId="19" fillId="0" borderId="0" xfId="3" applyNumberFormat="1" applyFont="1" applyFill="1" applyAlignment="1">
      <alignment horizontal="right" vertical="center" readingOrder="1"/>
    </xf>
    <xf numFmtId="165" fontId="17" fillId="0" borderId="0" xfId="3" applyNumberFormat="1" applyFont="1" applyFill="1" applyBorder="1" applyAlignment="1">
      <alignment horizontal="center" vertical="center" wrapText="1"/>
    </xf>
    <xf numFmtId="165" fontId="17" fillId="0" borderId="4" xfId="3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1" fillId="0" borderId="0" xfId="3" applyNumberFormat="1" applyFont="1" applyFill="1" applyAlignment="1">
      <alignment horizontal="center" vertical="center"/>
    </xf>
    <xf numFmtId="165" fontId="3" fillId="0" borderId="0" xfId="3" applyNumberFormat="1" applyFont="1" applyFill="1" applyAlignment="1">
      <alignment horizontal="right" vertical="center"/>
    </xf>
    <xf numFmtId="165" fontId="4" fillId="0" borderId="4" xfId="3" applyNumberFormat="1" applyFont="1" applyFill="1" applyBorder="1" applyAlignment="1">
      <alignment horizontal="center" vertical="center"/>
    </xf>
    <xf numFmtId="0" fontId="32" fillId="0" borderId="0" xfId="4" applyFont="1" applyBorder="1" applyAlignment="1">
      <alignment horizontal="center" vertical="center"/>
    </xf>
    <xf numFmtId="165" fontId="21" fillId="0" borderId="0" xfId="3" applyNumberFormat="1" applyFont="1" applyAlignment="1">
      <alignment horizontal="right" vertical="center"/>
    </xf>
    <xf numFmtId="165" fontId="22" fillId="0" borderId="5" xfId="3" applyNumberFormat="1" applyFont="1" applyBorder="1" applyAlignment="1">
      <alignment horizontal="center" vertical="center"/>
    </xf>
    <xf numFmtId="0" fontId="33" fillId="0" borderId="0" xfId="4" applyFont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2" fontId="1" fillId="0" borderId="0" xfId="3" applyNumberFormat="1" applyFont="1" applyFill="1" applyAlignment="1">
      <alignment horizontal="center" vertical="center"/>
    </xf>
    <xf numFmtId="2" fontId="3" fillId="0" borderId="0" xfId="3" applyNumberFormat="1" applyFont="1" applyFill="1" applyAlignment="1">
      <alignment horizontal="right" vertical="center"/>
    </xf>
    <xf numFmtId="2" fontId="4" fillId="0" borderId="4" xfId="3" applyNumberFormat="1" applyFont="1" applyFill="1" applyBorder="1" applyAlignment="1">
      <alignment horizontal="center" vertical="center"/>
    </xf>
  </cellXfs>
  <cellStyles count="6">
    <cellStyle name="Comma 2" xfId="3" xr:uid="{8282BCCD-D95E-4000-AE19-D9151B8C70F0}"/>
    <cellStyle name="Normal" xfId="0" builtinId="0"/>
    <cellStyle name="Normal 2" xfId="2" xr:uid="{6902005B-BD1F-4574-897B-9D9A7704AD64}"/>
    <cellStyle name="Normal 3" xfId="4" xr:uid="{DC1C87A1-28E7-438A-B74A-C3FD4DCB3260}"/>
    <cellStyle name="Percent" xfId="1" builtinId="5"/>
    <cellStyle name="Percent 2" xfId="5" xr:uid="{F63C866C-905E-4AEB-B3F6-23951B19C418}"/>
  </cellStyles>
  <dxfs count="10"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68855</xdr:colOff>
      <xdr:row>0</xdr:row>
      <xdr:rowOff>0</xdr:rowOff>
    </xdr:from>
    <xdr:ext cx="3316537" cy="3396867"/>
    <xdr:pic>
      <xdr:nvPicPr>
        <xdr:cNvPr id="2" name="Picture 1">
          <a:extLst>
            <a:ext uri="{FF2B5EF4-FFF2-40B4-BE49-F238E27FC236}">
              <a16:creationId xmlns:a16="http://schemas.microsoft.com/office/drawing/2014/main" id="{43615DA9-A63B-4FA6-862C-E71B4EFD4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4729633" y="0"/>
          <a:ext cx="3316537" cy="33968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271DA-6AA7-42CD-ABEA-0BEE32E764EB}">
  <dimension ref="A20:L25"/>
  <sheetViews>
    <sheetView showGridLines="0" rightToLeft="1" tabSelected="1" view="pageBreakPreview" topLeftCell="A5" zoomScale="130" zoomScaleNormal="115" zoomScaleSheetLayoutView="130" workbookViewId="0">
      <selection activeCell="J10" sqref="J10"/>
    </sheetView>
  </sheetViews>
  <sheetFormatPr defaultRowHeight="15" x14ac:dyDescent="0.25"/>
  <cols>
    <col min="1" max="4" width="9.140625" style="25"/>
    <col min="5" max="5" width="15.5703125" style="25" customWidth="1"/>
    <col min="6" max="16384" width="9.140625" style="25"/>
  </cols>
  <sheetData>
    <row r="20" spans="1:12" ht="26.25" customHeight="1" x14ac:dyDescent="0.6">
      <c r="A20" s="294" t="s">
        <v>294</v>
      </c>
      <c r="B20" s="294"/>
      <c r="C20" s="294"/>
      <c r="D20" s="294"/>
      <c r="E20" s="294"/>
      <c r="F20" s="23"/>
      <c r="G20" s="23"/>
      <c r="H20" s="23"/>
      <c r="I20" s="24"/>
      <c r="J20" s="24"/>
      <c r="K20" s="293"/>
      <c r="L20" s="293"/>
    </row>
    <row r="21" spans="1:12" ht="24" x14ac:dyDescent="0.6">
      <c r="A21" s="294" t="s">
        <v>295</v>
      </c>
      <c r="B21" s="294"/>
      <c r="C21" s="294"/>
      <c r="D21" s="294"/>
      <c r="E21" s="294"/>
      <c r="F21" s="23"/>
      <c r="G21" s="23"/>
      <c r="H21" s="23"/>
      <c r="I21" s="24"/>
      <c r="J21" s="24"/>
      <c r="K21" s="293"/>
      <c r="L21" s="293"/>
    </row>
    <row r="22" spans="1:12" ht="24" x14ac:dyDescent="0.6">
      <c r="A22" s="294" t="s">
        <v>296</v>
      </c>
      <c r="B22" s="294"/>
      <c r="C22" s="294"/>
      <c r="D22" s="294"/>
      <c r="E22" s="294"/>
      <c r="F22" s="23"/>
      <c r="G22" s="23"/>
      <c r="H22" s="23"/>
      <c r="I22" s="24"/>
      <c r="J22" s="24"/>
      <c r="K22" s="293"/>
      <c r="L22" s="293"/>
    </row>
    <row r="23" spans="1:12" ht="22.5" x14ac:dyDescent="0.55000000000000004">
      <c r="B23" s="26"/>
      <c r="C23" s="26"/>
      <c r="D23" s="26"/>
      <c r="E23" s="26"/>
      <c r="F23" s="26"/>
      <c r="G23" s="26"/>
      <c r="H23" s="26"/>
      <c r="I23" s="27"/>
      <c r="J23" s="27"/>
      <c r="K23" s="27"/>
      <c r="L23" s="27"/>
    </row>
    <row r="24" spans="1:12" ht="22.5" x14ac:dyDescent="0.55000000000000004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</row>
    <row r="25" spans="1:12" ht="24" x14ac:dyDescent="0.6">
      <c r="B25" s="24"/>
      <c r="C25" s="24"/>
      <c r="D25" s="24"/>
      <c r="E25" s="24"/>
      <c r="F25" s="24"/>
      <c r="G25" s="24"/>
      <c r="H25" s="24"/>
      <c r="I25" s="24"/>
      <c r="J25" s="24"/>
      <c r="K25" s="293"/>
      <c r="L25" s="293"/>
    </row>
  </sheetData>
  <mergeCells count="7">
    <mergeCell ref="K25:L25"/>
    <mergeCell ref="A20:E20"/>
    <mergeCell ref="K20:L20"/>
    <mergeCell ref="A21:E21"/>
    <mergeCell ref="K21:L21"/>
    <mergeCell ref="A22:E22"/>
    <mergeCell ref="K22:L22"/>
  </mergeCells>
  <pageMargins left="0.7" right="0.7" top="0.75" bottom="0.75" header="0.3" footer="0.3"/>
  <pageSetup orientation="portrait" r:id="rId1"/>
  <colBreaks count="1" manualBreakCount="1">
    <brk id="8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21"/>
  <sheetViews>
    <sheetView rightToLeft="1" view="pageBreakPreview" zoomScaleNormal="100" zoomScaleSheetLayoutView="100" workbookViewId="0">
      <selection activeCell="B6" sqref="B6"/>
    </sheetView>
  </sheetViews>
  <sheetFormatPr defaultRowHeight="12.75" x14ac:dyDescent="0.2"/>
  <cols>
    <col min="1" max="1" width="2.5703125" customWidth="1"/>
    <col min="2" max="2" width="62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7.28515625" bestFit="1" customWidth="1"/>
    <col min="9" max="9" width="1.28515625" customWidth="1"/>
    <col min="10" max="10" width="19.42578125" customWidth="1"/>
    <col min="11" max="11" width="0.28515625" customWidth="1"/>
    <col min="12" max="12" width="22.85546875" customWidth="1"/>
    <col min="13" max="13" width="18.7109375" customWidth="1"/>
    <col min="18" max="18" width="19.28515625" bestFit="1" customWidth="1"/>
    <col min="19" max="19" width="15.5703125" bestFit="1" customWidth="1"/>
  </cols>
  <sheetData>
    <row r="1" spans="1:19" ht="29.1" customHeight="1" x14ac:dyDescent="0.2">
      <c r="A1" s="295" t="s">
        <v>0</v>
      </c>
      <c r="B1" s="295"/>
      <c r="C1" s="295"/>
      <c r="D1" s="295"/>
      <c r="E1" s="295"/>
      <c r="F1" s="295"/>
      <c r="G1" s="295"/>
      <c r="H1" s="295"/>
      <c r="I1" s="295"/>
      <c r="J1" s="295"/>
    </row>
    <row r="2" spans="1:19" ht="21.75" customHeight="1" x14ac:dyDescent="0.2">
      <c r="A2" s="295" t="s">
        <v>152</v>
      </c>
      <c r="B2" s="295"/>
      <c r="C2" s="295"/>
      <c r="D2" s="295"/>
      <c r="E2" s="295"/>
      <c r="F2" s="295"/>
      <c r="G2" s="295"/>
      <c r="H2" s="295"/>
      <c r="I2" s="295"/>
      <c r="J2" s="295"/>
    </row>
    <row r="3" spans="1:19" ht="21.75" customHeight="1" x14ac:dyDescent="0.2">
      <c r="A3" s="295" t="s">
        <v>2</v>
      </c>
      <c r="B3" s="295"/>
      <c r="C3" s="295"/>
      <c r="D3" s="295"/>
      <c r="E3" s="295"/>
      <c r="F3" s="295"/>
      <c r="G3" s="295"/>
      <c r="H3" s="295"/>
      <c r="I3" s="295"/>
      <c r="J3" s="295"/>
    </row>
    <row r="4" spans="1:19" s="30" customFormat="1" ht="14.45" customHeight="1" x14ac:dyDescent="0.2"/>
    <row r="5" spans="1:19" s="103" customFormat="1" ht="29.1" customHeight="1" x14ac:dyDescent="0.2">
      <c r="A5" s="221" t="s">
        <v>153</v>
      </c>
      <c r="B5" s="304" t="s">
        <v>154</v>
      </c>
      <c r="C5" s="304"/>
      <c r="D5" s="304"/>
      <c r="E5" s="304"/>
      <c r="F5" s="304"/>
      <c r="G5" s="304"/>
      <c r="H5" s="304"/>
      <c r="I5" s="304"/>
      <c r="J5" s="304"/>
      <c r="K5" s="259"/>
      <c r="L5" s="259"/>
    </row>
    <row r="6" spans="1:19" s="30" customFormat="1" ht="38.25" customHeight="1" x14ac:dyDescent="0.2">
      <c r="A6" s="235"/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60" t="str">
        <f>سپرده!P6</f>
        <v>جمع سرمایه‌گذاری‌ها و دارایی‌ها</v>
      </c>
      <c r="Q6" s="69"/>
      <c r="R6" s="69"/>
    </row>
    <row r="7" spans="1:19" s="30" customFormat="1" ht="32.25" customHeight="1" x14ac:dyDescent="0.2">
      <c r="A7" s="307" t="s">
        <v>155</v>
      </c>
      <c r="B7" s="307"/>
      <c r="C7" s="235"/>
      <c r="D7" s="225" t="s">
        <v>156</v>
      </c>
      <c r="E7" s="235"/>
      <c r="F7" s="225" t="s">
        <v>117</v>
      </c>
      <c r="G7" s="235"/>
      <c r="H7" s="225" t="s">
        <v>157</v>
      </c>
      <c r="I7" s="235"/>
      <c r="J7" s="225" t="s">
        <v>158</v>
      </c>
      <c r="K7" s="235"/>
      <c r="L7" s="261">
        <f>سپرده!P7</f>
        <v>116089181007091</v>
      </c>
      <c r="Q7" s="69"/>
      <c r="R7" s="50"/>
    </row>
    <row r="8" spans="1:19" s="30" customFormat="1" ht="34.5" customHeight="1" x14ac:dyDescent="0.2">
      <c r="A8" s="315" t="s">
        <v>159</v>
      </c>
      <c r="B8" s="315"/>
      <c r="C8" s="235"/>
      <c r="D8" s="227" t="s">
        <v>160</v>
      </c>
      <c r="E8" s="235"/>
      <c r="F8" s="226">
        <f>'درآمد سرمایه گذاری در سهام'!J27</f>
        <v>640177963030</v>
      </c>
      <c r="G8" s="235"/>
      <c r="H8" s="127">
        <f>F8/$F$13</f>
        <v>0.17065990045685436</v>
      </c>
      <c r="I8" s="235"/>
      <c r="J8" s="127">
        <f>F8/L7</f>
        <v>5.5145359582724285E-3</v>
      </c>
      <c r="K8" s="235"/>
      <c r="L8" s="260"/>
      <c r="Q8" s="69"/>
      <c r="R8" s="231"/>
      <c r="S8" s="104"/>
    </row>
    <row r="9" spans="1:19" s="30" customFormat="1" ht="34.5" customHeight="1" x14ac:dyDescent="0.2">
      <c r="A9" s="313" t="s">
        <v>161</v>
      </c>
      <c r="B9" s="313"/>
      <c r="C9" s="235"/>
      <c r="D9" s="68" t="s">
        <v>162</v>
      </c>
      <c r="E9" s="235"/>
      <c r="F9" s="230">
        <f>'درآمد سرمایه گذاری در صندوق'!J33</f>
        <v>993501832993</v>
      </c>
      <c r="G9" s="235"/>
      <c r="H9" s="128">
        <f>F9/F13</f>
        <v>0.26484967261258607</v>
      </c>
      <c r="I9" s="235"/>
      <c r="J9" s="128">
        <f>F9/$L$7</f>
        <v>8.5580914980554011E-3</v>
      </c>
      <c r="K9" s="235"/>
      <c r="L9" s="260"/>
      <c r="Q9" s="69"/>
      <c r="R9" s="231"/>
      <c r="S9" s="104"/>
    </row>
    <row r="10" spans="1:19" s="30" customFormat="1" ht="34.5" customHeight="1" x14ac:dyDescent="0.2">
      <c r="A10" s="313" t="s">
        <v>163</v>
      </c>
      <c r="B10" s="313"/>
      <c r="C10" s="235"/>
      <c r="D10" s="68" t="s">
        <v>164</v>
      </c>
      <c r="E10" s="235"/>
      <c r="F10" s="230">
        <f>'درآمد سرمایه گذاری در اوراق به'!J27</f>
        <v>619552262850</v>
      </c>
      <c r="G10" s="235"/>
      <c r="H10" s="128">
        <f>F10/$F$13</f>
        <v>0.16516146073719978</v>
      </c>
      <c r="I10" s="235"/>
      <c r="J10" s="128">
        <f>F10/$L$7</f>
        <v>5.3368647920098277E-3</v>
      </c>
      <c r="K10" s="235"/>
      <c r="L10" s="235"/>
      <c r="R10" s="87"/>
      <c r="S10" s="104"/>
    </row>
    <row r="11" spans="1:19" s="30" customFormat="1" ht="34.5" customHeight="1" x14ac:dyDescent="0.2">
      <c r="A11" s="313" t="s">
        <v>165</v>
      </c>
      <c r="B11" s="313"/>
      <c r="C11" s="235"/>
      <c r="D11" s="68" t="s">
        <v>166</v>
      </c>
      <c r="E11" s="235"/>
      <c r="F11" s="230">
        <f>'درآمد سپرده بانکی'!D10</f>
        <v>1495652540566</v>
      </c>
      <c r="G11" s="235"/>
      <c r="H11" s="128">
        <f t="shared" ref="H11:H12" si="0">F11/$F$13</f>
        <v>0.39871399584411105</v>
      </c>
      <c r="I11" s="235"/>
      <c r="J11" s="128">
        <f t="shared" ref="J11:J12" si="1">F11/$L$7</f>
        <v>1.2883651409984898E-2</v>
      </c>
      <c r="K11" s="235"/>
      <c r="L11" s="235"/>
      <c r="R11" s="87"/>
      <c r="S11" s="104"/>
    </row>
    <row r="12" spans="1:19" s="30" customFormat="1" ht="34.5" customHeight="1" x14ac:dyDescent="0.2">
      <c r="A12" s="314" t="s">
        <v>167</v>
      </c>
      <c r="B12" s="314"/>
      <c r="C12" s="235"/>
      <c r="D12" s="220" t="s">
        <v>168</v>
      </c>
      <c r="E12" s="235"/>
      <c r="F12" s="88">
        <f>'سایر درآمدها'!D11</f>
        <v>2306871529</v>
      </c>
      <c r="G12" s="235"/>
      <c r="H12" s="128">
        <f t="shared" si="0"/>
        <v>6.1497034924871713E-4</v>
      </c>
      <c r="I12" s="235"/>
      <c r="J12" s="128">
        <f t="shared" si="1"/>
        <v>1.9871546245632406E-5</v>
      </c>
      <c r="K12" s="235"/>
      <c r="L12" s="235"/>
      <c r="R12" s="87"/>
      <c r="S12" s="104"/>
    </row>
    <row r="13" spans="1:19" s="30" customFormat="1" ht="34.5" customHeight="1" x14ac:dyDescent="0.2">
      <c r="A13" s="312" t="s">
        <v>24</v>
      </c>
      <c r="B13" s="312"/>
      <c r="C13" s="235"/>
      <c r="D13" s="120"/>
      <c r="E13" s="235"/>
      <c r="F13" s="120">
        <f>SUM(F8:F12)</f>
        <v>3751191470968</v>
      </c>
      <c r="G13" s="235"/>
      <c r="H13" s="188">
        <f>SUM(H8:H12)</f>
        <v>1</v>
      </c>
      <c r="I13" s="235"/>
      <c r="J13" s="132">
        <f>SUM(J8:J12)</f>
        <v>3.2313015204568182E-2</v>
      </c>
      <c r="K13" s="235"/>
      <c r="L13" s="235"/>
      <c r="R13" s="87"/>
      <c r="S13" s="104"/>
    </row>
    <row r="14" spans="1:19" s="30" customFormat="1" ht="15.75" x14ac:dyDescent="0.2">
      <c r="A14" s="235"/>
      <c r="B14" s="235"/>
      <c r="C14" s="235"/>
      <c r="D14" s="235"/>
      <c r="E14" s="235"/>
      <c r="F14" s="235"/>
      <c r="G14" s="235"/>
      <c r="H14" s="235"/>
      <c r="I14" s="235"/>
      <c r="J14" s="235"/>
      <c r="K14" s="235"/>
      <c r="L14" s="235"/>
    </row>
    <row r="15" spans="1:19" s="30" customFormat="1" ht="15.75" x14ac:dyDescent="0.2">
      <c r="A15" s="235"/>
      <c r="B15" s="235"/>
      <c r="C15" s="235"/>
      <c r="D15" s="235"/>
      <c r="E15" s="235"/>
      <c r="F15" s="235"/>
      <c r="G15" s="235"/>
      <c r="H15" s="235"/>
      <c r="I15" s="235"/>
      <c r="J15" s="235"/>
      <c r="K15" s="235"/>
      <c r="L15" s="235"/>
    </row>
    <row r="16" spans="1:19" s="30" customFormat="1" ht="15.75" x14ac:dyDescent="0.2">
      <c r="A16" s="235"/>
      <c r="B16" s="235"/>
      <c r="C16" s="235"/>
      <c r="D16" s="235"/>
      <c r="E16" s="235"/>
      <c r="F16" s="235"/>
      <c r="G16" s="235"/>
      <c r="H16" s="235"/>
      <c r="I16" s="235"/>
      <c r="J16" s="235"/>
      <c r="K16" s="235"/>
      <c r="L16" s="235"/>
    </row>
    <row r="17" s="30" customFormat="1" ht="15.75" x14ac:dyDescent="0.2"/>
    <row r="18" s="30" customFormat="1" ht="15.75" x14ac:dyDescent="0.2"/>
    <row r="19" s="30" customFormat="1" ht="15.75" x14ac:dyDescent="0.2"/>
    <row r="20" s="30" customFormat="1" ht="15.75" x14ac:dyDescent="0.2"/>
    <row r="21" s="30" customFormat="1" ht="15.75" x14ac:dyDescent="0.2"/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B43"/>
  <sheetViews>
    <sheetView rightToLeft="1" view="pageBreakPreview" zoomScale="55" zoomScaleNormal="85" zoomScaleSheetLayoutView="55" workbookViewId="0">
      <selection activeCell="B6" sqref="B6"/>
    </sheetView>
  </sheetViews>
  <sheetFormatPr defaultRowHeight="12.75" x14ac:dyDescent="0.2"/>
  <cols>
    <col min="1" max="1" width="5.140625" customWidth="1"/>
    <col min="2" max="2" width="35.140625" customWidth="1"/>
    <col min="3" max="3" width="1.28515625" customWidth="1"/>
    <col min="4" max="4" width="14.7109375" bestFit="1" customWidth="1"/>
    <col min="5" max="5" width="1.28515625" customWidth="1"/>
    <col min="6" max="6" width="18.28515625" bestFit="1" customWidth="1"/>
    <col min="7" max="7" width="1.28515625" customWidth="1"/>
    <col min="8" max="8" width="16.7109375" bestFit="1" customWidth="1"/>
    <col min="9" max="9" width="1.28515625" customWidth="1"/>
    <col min="10" max="10" width="16.7109375" bestFit="1" customWidth="1"/>
    <col min="11" max="11" width="1.28515625" customWidth="1"/>
    <col min="12" max="12" width="18" bestFit="1" customWidth="1"/>
    <col min="13" max="13" width="1.28515625" customWidth="1"/>
    <col min="14" max="14" width="24.5703125" bestFit="1" customWidth="1"/>
    <col min="15" max="15" width="1.42578125" customWidth="1"/>
    <col min="16" max="16" width="18.85546875" bestFit="1" customWidth="1"/>
    <col min="17" max="17" width="1.28515625" customWidth="1"/>
    <col min="18" max="18" width="18.85546875" bestFit="1" customWidth="1"/>
    <col min="19" max="19" width="1.28515625" customWidth="1"/>
    <col min="20" max="20" width="18.85546875" bestFit="1" customWidth="1"/>
    <col min="21" max="21" width="1.28515625" customWidth="1"/>
    <col min="22" max="22" width="18" bestFit="1" customWidth="1"/>
    <col min="23" max="23" width="5.7109375" customWidth="1"/>
    <col min="24" max="24" width="15.42578125" bestFit="1" customWidth="1"/>
    <col min="25" max="25" width="17" bestFit="1" customWidth="1"/>
    <col min="26" max="26" width="18.5703125" bestFit="1" customWidth="1"/>
    <col min="27" max="27" width="17.140625" bestFit="1" customWidth="1"/>
  </cols>
  <sheetData>
    <row r="1" spans="1:28" ht="29.1" customHeight="1" x14ac:dyDescent="0.2">
      <c r="A1" s="295" t="s">
        <v>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</row>
    <row r="2" spans="1:28" ht="21.75" customHeight="1" x14ac:dyDescent="0.2">
      <c r="A2" s="295" t="s">
        <v>152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</row>
    <row r="3" spans="1:28" ht="21.75" customHeight="1" x14ac:dyDescent="0.2">
      <c r="A3" s="295" t="s">
        <v>2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</row>
    <row r="4" spans="1:28" ht="14.45" customHeight="1" x14ac:dyDescent="0.2"/>
    <row r="5" spans="1:28" s="44" customFormat="1" ht="27" customHeight="1" x14ac:dyDescent="0.2">
      <c r="A5" s="1" t="s">
        <v>169</v>
      </c>
      <c r="B5" s="304" t="s">
        <v>170</v>
      </c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</row>
    <row r="6" spans="1:28" s="44" customFormat="1" ht="36" customHeight="1" x14ac:dyDescent="0.2">
      <c r="D6" s="307" t="s">
        <v>171</v>
      </c>
      <c r="E6" s="307"/>
      <c r="F6" s="307"/>
      <c r="G6" s="307"/>
      <c r="H6" s="307"/>
      <c r="I6" s="307"/>
      <c r="J6" s="307"/>
      <c r="K6" s="307"/>
      <c r="L6" s="307"/>
      <c r="M6" s="46"/>
      <c r="N6" s="307" t="s">
        <v>172</v>
      </c>
      <c r="O6" s="307"/>
      <c r="P6" s="307"/>
      <c r="Q6" s="307"/>
      <c r="R6" s="307"/>
      <c r="S6" s="307"/>
      <c r="T6" s="307"/>
      <c r="U6" s="307"/>
      <c r="V6" s="307"/>
      <c r="W6" s="46"/>
      <c r="X6" s="46"/>
      <c r="Y6" s="246"/>
      <c r="Z6" s="246"/>
      <c r="AA6" s="246"/>
      <c r="AB6" s="246"/>
    </row>
    <row r="7" spans="1:28" s="44" customFormat="1" ht="27" customHeight="1" x14ac:dyDescent="0.2">
      <c r="D7" s="47"/>
      <c r="E7" s="47"/>
      <c r="F7" s="47"/>
      <c r="G7" s="47"/>
      <c r="H7" s="47"/>
      <c r="I7" s="47"/>
      <c r="J7" s="308" t="s">
        <v>24</v>
      </c>
      <c r="K7" s="308"/>
      <c r="L7" s="308"/>
      <c r="M7" s="46"/>
      <c r="N7" s="47"/>
      <c r="O7" s="47"/>
      <c r="P7" s="47"/>
      <c r="Q7" s="47"/>
      <c r="R7" s="47"/>
      <c r="S7" s="47"/>
      <c r="T7" s="308" t="s">
        <v>24</v>
      </c>
      <c r="U7" s="308"/>
      <c r="V7" s="308"/>
      <c r="W7" s="46"/>
      <c r="X7" s="46"/>
      <c r="Y7" s="246"/>
      <c r="Z7" s="246"/>
      <c r="AA7" s="246"/>
      <c r="AB7" s="246"/>
    </row>
    <row r="8" spans="1:28" s="44" customFormat="1" ht="27" customHeight="1" x14ac:dyDescent="0.2">
      <c r="A8" s="307" t="s">
        <v>173</v>
      </c>
      <c r="B8" s="307"/>
      <c r="D8" s="2" t="s">
        <v>174</v>
      </c>
      <c r="E8" s="46"/>
      <c r="F8" s="2" t="s">
        <v>175</v>
      </c>
      <c r="G8" s="46"/>
      <c r="H8" s="2" t="s">
        <v>176</v>
      </c>
      <c r="I8" s="46"/>
      <c r="J8" s="4" t="s">
        <v>117</v>
      </c>
      <c r="K8" s="47"/>
      <c r="L8" s="4" t="s">
        <v>157</v>
      </c>
      <c r="M8" s="46"/>
      <c r="N8" s="2" t="s">
        <v>174</v>
      </c>
      <c r="O8" s="46"/>
      <c r="P8" s="2" t="s">
        <v>175</v>
      </c>
      <c r="Q8" s="46"/>
      <c r="R8" s="2" t="s">
        <v>176</v>
      </c>
      <c r="S8" s="46"/>
      <c r="T8" s="4" t="s">
        <v>117</v>
      </c>
      <c r="U8" s="47"/>
      <c r="V8" s="4" t="s">
        <v>157</v>
      </c>
      <c r="W8" s="46"/>
      <c r="X8" s="46"/>
      <c r="Y8" s="262" t="s">
        <v>299</v>
      </c>
      <c r="Z8" s="262" t="s">
        <v>300</v>
      </c>
      <c r="AA8" s="263"/>
      <c r="AB8" s="246"/>
    </row>
    <row r="9" spans="1:28" s="44" customFormat="1" ht="21" x14ac:dyDescent="0.2">
      <c r="A9" s="302" t="s">
        <v>19</v>
      </c>
      <c r="B9" s="302"/>
      <c r="D9" s="32">
        <v>0</v>
      </c>
      <c r="E9" s="46"/>
      <c r="F9" s="32">
        <v>46555860203</v>
      </c>
      <c r="G9" s="46"/>
      <c r="H9" s="74">
        <v>-61816051283</v>
      </c>
      <c r="I9" s="46"/>
      <c r="J9" s="121">
        <f t="shared" ref="J9:J14" si="0">D9+F9+H9</f>
        <v>-15260191080</v>
      </c>
      <c r="K9" s="46"/>
      <c r="L9" s="129">
        <f>Y9/$Y$14</f>
        <v>2.2752689326640561E-2</v>
      </c>
      <c r="M9" s="46"/>
      <c r="N9" s="32">
        <v>3540000000</v>
      </c>
      <c r="O9" s="46"/>
      <c r="P9" s="74">
        <v>-174920573733</v>
      </c>
      <c r="Q9" s="46"/>
      <c r="R9" s="74">
        <v>-61816051283</v>
      </c>
      <c r="S9" s="46"/>
      <c r="T9" s="121">
        <f>N9+P9+R9</f>
        <v>-233196625016</v>
      </c>
      <c r="U9" s="46"/>
      <c r="V9" s="133">
        <f>Z9/Z27</f>
        <v>0.16552312632817237</v>
      </c>
      <c r="W9" s="46"/>
      <c r="X9" s="126"/>
      <c r="Y9" s="264">
        <v>15260191080</v>
      </c>
      <c r="Z9" s="264">
        <f>ABS(T9)</f>
        <v>233196625016</v>
      </c>
      <c r="AA9" s="263"/>
      <c r="AB9" s="246"/>
    </row>
    <row r="10" spans="1:28" s="44" customFormat="1" ht="21" x14ac:dyDescent="0.2">
      <c r="A10" s="299" t="s">
        <v>23</v>
      </c>
      <c r="B10" s="299"/>
      <c r="D10" s="33">
        <v>0</v>
      </c>
      <c r="E10" s="46"/>
      <c r="F10" s="107">
        <v>10608812662</v>
      </c>
      <c r="G10" s="46"/>
      <c r="H10" s="71">
        <v>-9551052516</v>
      </c>
      <c r="I10" s="46"/>
      <c r="J10" s="105">
        <f t="shared" si="0"/>
        <v>1057760146</v>
      </c>
      <c r="K10" s="46"/>
      <c r="L10" s="130">
        <f>Y10/$Y$14</f>
        <v>1.5771026625991608E-3</v>
      </c>
      <c r="M10" s="46"/>
      <c r="N10" s="33">
        <v>12600000000</v>
      </c>
      <c r="O10" s="46"/>
      <c r="P10" s="71">
        <v>-10878546725</v>
      </c>
      <c r="Q10" s="46"/>
      <c r="R10" s="71">
        <v>-11368805603</v>
      </c>
      <c r="S10" s="46"/>
      <c r="T10" s="121">
        <f>N10+P10+R10</f>
        <v>-9647352328</v>
      </c>
      <c r="U10" s="46"/>
      <c r="V10" s="134">
        <f>Z10/$Z$27</f>
        <v>6.8476973798843295E-3</v>
      </c>
      <c r="W10" s="46"/>
      <c r="X10" s="125"/>
      <c r="Y10" s="264">
        <v>1057760146</v>
      </c>
      <c r="Z10" s="264">
        <f t="shared" ref="Z10:Z25" si="1">ABS(T10)</f>
        <v>9647352328</v>
      </c>
      <c r="AA10" s="263"/>
      <c r="AB10" s="246"/>
    </row>
    <row r="11" spans="1:28" s="44" customFormat="1" ht="21" x14ac:dyDescent="0.2">
      <c r="A11" s="299" t="s">
        <v>20</v>
      </c>
      <c r="B11" s="299"/>
      <c r="D11" s="107">
        <v>0</v>
      </c>
      <c r="E11" s="46"/>
      <c r="F11" s="107">
        <v>0</v>
      </c>
      <c r="G11" s="46"/>
      <c r="H11" s="107">
        <v>634079848920</v>
      </c>
      <c r="I11" s="46"/>
      <c r="J11" s="105">
        <f t="shared" si="0"/>
        <v>634079848920</v>
      </c>
      <c r="K11" s="46"/>
      <c r="L11" s="130">
        <f>Y11/$Y$14</f>
        <v>0.94540243533830925</v>
      </c>
      <c r="M11" s="46"/>
      <c r="N11" s="107">
        <v>0</v>
      </c>
      <c r="O11" s="46"/>
      <c r="P11" s="107">
        <v>0</v>
      </c>
      <c r="Q11" s="46"/>
      <c r="R11" s="71">
        <v>907532772585</v>
      </c>
      <c r="S11" s="46"/>
      <c r="T11" s="121">
        <f>N11+P11+R11</f>
        <v>907532772585</v>
      </c>
      <c r="U11" s="46"/>
      <c r="V11" s="134">
        <f t="shared" ref="V11:V26" si="2">Z11/$Z$27</f>
        <v>0.64416739201623008</v>
      </c>
      <c r="W11" s="46"/>
      <c r="X11" s="125"/>
      <c r="Y11" s="264">
        <v>634079848920</v>
      </c>
      <c r="Z11" s="264">
        <f>ABS(T11)</f>
        <v>907532772585</v>
      </c>
      <c r="AA11" s="263"/>
      <c r="AB11" s="246"/>
    </row>
    <row r="12" spans="1:28" s="44" customFormat="1" ht="21" x14ac:dyDescent="0.2">
      <c r="A12" s="299" t="s">
        <v>22</v>
      </c>
      <c r="B12" s="299"/>
      <c r="D12" s="33">
        <v>0</v>
      </c>
      <c r="E12" s="46"/>
      <c r="F12" s="33">
        <v>2381447940</v>
      </c>
      <c r="G12" s="46"/>
      <c r="H12" s="33">
        <v>0</v>
      </c>
      <c r="I12" s="46"/>
      <c r="J12" s="105">
        <f t="shared" si="0"/>
        <v>2381447940</v>
      </c>
      <c r="K12" s="46"/>
      <c r="L12" s="130">
        <f>Y12/$Y$14</f>
        <v>3.5506989946804883E-3</v>
      </c>
      <c r="M12" s="46"/>
      <c r="N12" s="33">
        <v>2400000000</v>
      </c>
      <c r="O12" s="46"/>
      <c r="P12" s="107">
        <v>12302122711</v>
      </c>
      <c r="Q12" s="46"/>
      <c r="R12" s="33">
        <v>0</v>
      </c>
      <c r="S12" s="46"/>
      <c r="T12" s="105">
        <f t="shared" ref="T12:T26" si="3">N12+P12+R12</f>
        <v>14702122711</v>
      </c>
      <c r="U12" s="46"/>
      <c r="V12" s="134">
        <f t="shared" si="2"/>
        <v>1.0435576906904959E-2</v>
      </c>
      <c r="W12" s="46"/>
      <c r="X12" s="126"/>
      <c r="Y12" s="264">
        <v>2381447940</v>
      </c>
      <c r="Z12" s="264">
        <f>ABS(T12)</f>
        <v>14702122711</v>
      </c>
      <c r="AA12" s="265"/>
      <c r="AB12" s="246"/>
    </row>
    <row r="13" spans="1:28" s="44" customFormat="1" ht="21" x14ac:dyDescent="0.2">
      <c r="A13" s="300" t="s">
        <v>21</v>
      </c>
      <c r="B13" s="300"/>
      <c r="D13" s="108">
        <v>0</v>
      </c>
      <c r="E13" s="46"/>
      <c r="F13" s="108">
        <v>17919097104</v>
      </c>
      <c r="G13" s="46"/>
      <c r="H13" s="108">
        <v>0</v>
      </c>
      <c r="I13" s="46"/>
      <c r="J13" s="105">
        <f t="shared" si="0"/>
        <v>17919097104</v>
      </c>
      <c r="K13" s="46"/>
      <c r="L13" s="130">
        <f>Y13/$Y$14</f>
        <v>2.6717073677770528E-2</v>
      </c>
      <c r="M13" s="46"/>
      <c r="N13" s="108">
        <v>0</v>
      </c>
      <c r="O13" s="46"/>
      <c r="P13" s="107">
        <v>35183899348</v>
      </c>
      <c r="Q13" s="46"/>
      <c r="R13" s="108">
        <v>0</v>
      </c>
      <c r="S13" s="46"/>
      <c r="T13" s="105">
        <f t="shared" si="3"/>
        <v>35183899348</v>
      </c>
      <c r="U13" s="46"/>
      <c r="V13" s="134">
        <f t="shared" si="2"/>
        <v>2.4973556182886988E-2</v>
      </c>
      <c r="W13" s="46"/>
      <c r="X13" s="46"/>
      <c r="Y13" s="264">
        <v>17919097104</v>
      </c>
      <c r="Z13" s="264">
        <f t="shared" si="1"/>
        <v>35183899348</v>
      </c>
      <c r="AA13" s="265"/>
      <c r="AB13" s="246"/>
    </row>
    <row r="14" spans="1:28" s="44" customFormat="1" ht="21" x14ac:dyDescent="0.2">
      <c r="A14" s="299" t="s">
        <v>185</v>
      </c>
      <c r="B14" s="299"/>
      <c r="D14" s="33">
        <v>0</v>
      </c>
      <c r="E14" s="46"/>
      <c r="F14" s="33">
        <v>0</v>
      </c>
      <c r="G14" s="46"/>
      <c r="H14" s="33">
        <v>0</v>
      </c>
      <c r="I14" s="46"/>
      <c r="J14" s="105">
        <f t="shared" si="0"/>
        <v>0</v>
      </c>
      <c r="K14" s="46"/>
      <c r="L14" s="131">
        <v>0</v>
      </c>
      <c r="M14" s="46"/>
      <c r="N14" s="33">
        <v>2552840000</v>
      </c>
      <c r="O14" s="46"/>
      <c r="P14" s="33">
        <v>0</v>
      </c>
      <c r="Q14" s="46"/>
      <c r="R14" s="33">
        <v>1244864712</v>
      </c>
      <c r="S14" s="46"/>
      <c r="T14" s="105">
        <f t="shared" si="3"/>
        <v>3797704712</v>
      </c>
      <c r="U14" s="46"/>
      <c r="V14" s="134">
        <f t="shared" si="2"/>
        <v>2.6956134410536241E-3</v>
      </c>
      <c r="W14" s="46"/>
      <c r="X14" s="46"/>
      <c r="Y14" s="266">
        <f>SUM(Y9:Y13)</f>
        <v>670698345190</v>
      </c>
      <c r="Z14" s="264">
        <f t="shared" si="1"/>
        <v>3797704712</v>
      </c>
      <c r="AA14" s="265"/>
      <c r="AB14" s="246"/>
    </row>
    <row r="15" spans="1:28" s="44" customFormat="1" ht="21" x14ac:dyDescent="0.2">
      <c r="A15" s="300" t="s">
        <v>177</v>
      </c>
      <c r="B15" s="300"/>
      <c r="C15" s="53"/>
      <c r="D15" s="108">
        <v>0</v>
      </c>
      <c r="E15" s="60"/>
      <c r="F15" s="108">
        <v>0</v>
      </c>
      <c r="G15" s="60"/>
      <c r="H15" s="108">
        <v>0</v>
      </c>
      <c r="I15" s="60"/>
      <c r="J15" s="123">
        <f t="shared" ref="J15:J26" si="4">D15+F15+H15</f>
        <v>0</v>
      </c>
      <c r="K15" s="60"/>
      <c r="L15" s="131">
        <v>0</v>
      </c>
      <c r="M15" s="60"/>
      <c r="N15" s="108">
        <v>0</v>
      </c>
      <c r="O15" s="60"/>
      <c r="P15" s="108">
        <v>0</v>
      </c>
      <c r="Q15" s="60"/>
      <c r="R15" s="108">
        <v>15785968885</v>
      </c>
      <c r="S15" s="60"/>
      <c r="T15" s="105">
        <f t="shared" si="3"/>
        <v>15785968885</v>
      </c>
      <c r="U15" s="60"/>
      <c r="V15" s="134">
        <f t="shared" si="2"/>
        <v>1.12048916736474E-2</v>
      </c>
      <c r="W15" s="46"/>
      <c r="X15" s="46"/>
      <c r="Y15" s="246"/>
      <c r="Z15" s="264">
        <f t="shared" si="1"/>
        <v>15785968885</v>
      </c>
      <c r="AA15" s="263"/>
      <c r="AB15" s="246"/>
    </row>
    <row r="16" spans="1:28" s="44" customFormat="1" ht="21" x14ac:dyDescent="0.2">
      <c r="A16" s="299" t="s">
        <v>178</v>
      </c>
      <c r="B16" s="299"/>
      <c r="D16" s="33">
        <v>0</v>
      </c>
      <c r="E16" s="46"/>
      <c r="F16" s="33">
        <v>0</v>
      </c>
      <c r="G16" s="46"/>
      <c r="H16" s="33">
        <v>0</v>
      </c>
      <c r="I16" s="46"/>
      <c r="J16" s="105">
        <f t="shared" si="4"/>
        <v>0</v>
      </c>
      <c r="K16" s="46"/>
      <c r="L16" s="131">
        <v>0</v>
      </c>
      <c r="M16" s="46"/>
      <c r="N16" s="33">
        <v>0</v>
      </c>
      <c r="O16" s="46"/>
      <c r="P16" s="33">
        <v>0</v>
      </c>
      <c r="Q16" s="46"/>
      <c r="R16" s="33">
        <v>10877217260</v>
      </c>
      <c r="S16" s="46"/>
      <c r="T16" s="105">
        <f t="shared" si="3"/>
        <v>10877217260</v>
      </c>
      <c r="U16" s="46"/>
      <c r="V16" s="134">
        <f t="shared" si="2"/>
        <v>7.7206563624255984E-3</v>
      </c>
      <c r="W16" s="46"/>
      <c r="X16" s="46"/>
      <c r="Y16" s="246"/>
      <c r="Z16" s="264">
        <f t="shared" si="1"/>
        <v>10877217260</v>
      </c>
      <c r="AA16" s="263"/>
      <c r="AB16" s="246"/>
    </row>
    <row r="17" spans="1:28" s="44" customFormat="1" ht="21" x14ac:dyDescent="0.2">
      <c r="A17" s="299" t="s">
        <v>179</v>
      </c>
      <c r="B17" s="299"/>
      <c r="D17" s="33">
        <v>0</v>
      </c>
      <c r="E17" s="46"/>
      <c r="F17" s="33">
        <v>0</v>
      </c>
      <c r="G17" s="46"/>
      <c r="H17" s="33">
        <v>0</v>
      </c>
      <c r="I17" s="46"/>
      <c r="J17" s="105">
        <f t="shared" si="4"/>
        <v>0</v>
      </c>
      <c r="K17" s="46"/>
      <c r="L17" s="131">
        <v>0</v>
      </c>
      <c r="M17" s="46"/>
      <c r="N17" s="33">
        <v>0</v>
      </c>
      <c r="O17" s="46"/>
      <c r="P17" s="33">
        <v>0</v>
      </c>
      <c r="Q17" s="46"/>
      <c r="R17" s="33">
        <v>10580710049</v>
      </c>
      <c r="S17" s="46"/>
      <c r="T17" s="105">
        <f t="shared" si="3"/>
        <v>10580710049</v>
      </c>
      <c r="U17" s="46"/>
      <c r="V17" s="134">
        <f t="shared" si="2"/>
        <v>7.5101953382139498E-3</v>
      </c>
      <c r="W17" s="46"/>
      <c r="X17" s="46"/>
      <c r="Y17" s="246"/>
      <c r="Z17" s="264">
        <f t="shared" si="1"/>
        <v>10580710049</v>
      </c>
      <c r="AA17" s="246"/>
      <c r="AB17" s="246"/>
    </row>
    <row r="18" spans="1:28" s="44" customFormat="1" ht="21" x14ac:dyDescent="0.2">
      <c r="A18" s="299" t="s">
        <v>180</v>
      </c>
      <c r="B18" s="299"/>
      <c r="D18" s="33">
        <v>0</v>
      </c>
      <c r="E18" s="46"/>
      <c r="F18" s="33">
        <v>0</v>
      </c>
      <c r="G18" s="46"/>
      <c r="H18" s="33">
        <v>0</v>
      </c>
      <c r="I18" s="46"/>
      <c r="J18" s="105">
        <f t="shared" si="4"/>
        <v>0</v>
      </c>
      <c r="K18" s="46"/>
      <c r="L18" s="131">
        <v>0</v>
      </c>
      <c r="M18" s="46"/>
      <c r="N18" s="33">
        <v>0</v>
      </c>
      <c r="O18" s="46"/>
      <c r="P18" s="33">
        <v>0</v>
      </c>
      <c r="Q18" s="46"/>
      <c r="R18" s="33">
        <v>2347310287</v>
      </c>
      <c r="S18" s="46"/>
      <c r="T18" s="105">
        <f t="shared" si="3"/>
        <v>2347310287</v>
      </c>
      <c r="U18" s="46"/>
      <c r="V18" s="134">
        <f t="shared" si="2"/>
        <v>1.6661224712830281E-3</v>
      </c>
      <c r="W18" s="46"/>
      <c r="X18" s="77"/>
      <c r="Y18" s="246"/>
      <c r="Z18" s="264">
        <f t="shared" si="1"/>
        <v>2347310287</v>
      </c>
      <c r="AA18" s="246"/>
      <c r="AB18" s="246"/>
    </row>
    <row r="19" spans="1:28" s="44" customFormat="1" ht="21" x14ac:dyDescent="0.2">
      <c r="A19" s="299" t="s">
        <v>181</v>
      </c>
      <c r="B19" s="299"/>
      <c r="D19" s="33">
        <v>0</v>
      </c>
      <c r="E19" s="46"/>
      <c r="F19" s="33">
        <v>0</v>
      </c>
      <c r="G19" s="46"/>
      <c r="H19" s="33">
        <v>0</v>
      </c>
      <c r="I19" s="46"/>
      <c r="J19" s="105">
        <f t="shared" si="4"/>
        <v>0</v>
      </c>
      <c r="K19" s="46"/>
      <c r="L19" s="131">
        <v>0</v>
      </c>
      <c r="M19" s="46"/>
      <c r="N19" s="33">
        <v>0</v>
      </c>
      <c r="O19" s="46"/>
      <c r="P19" s="33">
        <v>0</v>
      </c>
      <c r="Q19" s="46"/>
      <c r="R19" s="33">
        <v>55643327553</v>
      </c>
      <c r="S19" s="46"/>
      <c r="T19" s="105">
        <f t="shared" si="3"/>
        <v>55643327553</v>
      </c>
      <c r="U19" s="46"/>
      <c r="V19" s="134">
        <f t="shared" si="2"/>
        <v>3.949567252632049E-2</v>
      </c>
      <c r="W19" s="46"/>
      <c r="X19" s="125"/>
      <c r="Y19" s="246"/>
      <c r="Z19" s="264">
        <f t="shared" si="1"/>
        <v>55643327553</v>
      </c>
      <c r="AA19" s="246"/>
      <c r="AB19" s="246"/>
    </row>
    <row r="20" spans="1:28" s="44" customFormat="1" ht="21" x14ac:dyDescent="0.2">
      <c r="A20" s="299" t="s">
        <v>182</v>
      </c>
      <c r="B20" s="299"/>
      <c r="D20" s="33">
        <v>0</v>
      </c>
      <c r="E20" s="46"/>
      <c r="F20" s="33">
        <v>0</v>
      </c>
      <c r="G20" s="46"/>
      <c r="H20" s="33">
        <v>0</v>
      </c>
      <c r="I20" s="46"/>
      <c r="J20" s="105">
        <f t="shared" si="4"/>
        <v>0</v>
      </c>
      <c r="K20" s="46"/>
      <c r="L20" s="131">
        <v>0</v>
      </c>
      <c r="M20" s="46"/>
      <c r="N20" s="33">
        <v>0</v>
      </c>
      <c r="O20" s="46"/>
      <c r="P20" s="33">
        <v>0</v>
      </c>
      <c r="Q20" s="46"/>
      <c r="R20" s="33">
        <v>2223933473</v>
      </c>
      <c r="S20" s="46"/>
      <c r="T20" s="105">
        <f t="shared" si="3"/>
        <v>2223933473</v>
      </c>
      <c r="U20" s="46"/>
      <c r="V20" s="134">
        <f t="shared" si="2"/>
        <v>1.5785495230540892E-3</v>
      </c>
      <c r="W20" s="46"/>
      <c r="X20" s="46"/>
      <c r="Y20" s="267"/>
      <c r="Z20" s="264">
        <f t="shared" si="1"/>
        <v>2223933473</v>
      </c>
      <c r="AA20" s="263"/>
      <c r="AB20" s="246"/>
    </row>
    <row r="21" spans="1:28" s="44" customFormat="1" ht="21" x14ac:dyDescent="0.2">
      <c r="A21" s="299" t="s">
        <v>183</v>
      </c>
      <c r="B21" s="299"/>
      <c r="D21" s="33">
        <v>0</v>
      </c>
      <c r="E21" s="46"/>
      <c r="F21" s="33">
        <v>0</v>
      </c>
      <c r="G21" s="46"/>
      <c r="H21" s="33">
        <v>0</v>
      </c>
      <c r="I21" s="46"/>
      <c r="J21" s="105">
        <f t="shared" si="4"/>
        <v>0</v>
      </c>
      <c r="K21" s="46"/>
      <c r="L21" s="131">
        <v>0</v>
      </c>
      <c r="M21" s="46"/>
      <c r="N21" s="33">
        <v>0</v>
      </c>
      <c r="O21" s="46"/>
      <c r="P21" s="33">
        <v>0</v>
      </c>
      <c r="Q21" s="46"/>
      <c r="R21" s="71">
        <v>-25945718730</v>
      </c>
      <c r="S21" s="46"/>
      <c r="T21" s="121">
        <f t="shared" si="3"/>
        <v>-25945718730</v>
      </c>
      <c r="U21" s="46"/>
      <c r="V21" s="134">
        <f t="shared" si="2"/>
        <v>1.8416289166819446E-2</v>
      </c>
      <c r="W21" s="46"/>
      <c r="X21" s="46"/>
      <c r="Y21" s="246"/>
      <c r="Z21" s="264">
        <f t="shared" si="1"/>
        <v>25945718730</v>
      </c>
      <c r="AA21" s="246"/>
      <c r="AB21" s="246"/>
    </row>
    <row r="22" spans="1:28" s="44" customFormat="1" ht="21" x14ac:dyDescent="0.2">
      <c r="A22" s="299" t="s">
        <v>184</v>
      </c>
      <c r="B22" s="299"/>
      <c r="D22" s="230">
        <v>0</v>
      </c>
      <c r="E22" s="80"/>
      <c r="F22" s="230">
        <v>0</v>
      </c>
      <c r="G22" s="80"/>
      <c r="H22" s="230">
        <v>0</v>
      </c>
      <c r="I22" s="80"/>
      <c r="J22" s="230">
        <f t="shared" si="4"/>
        <v>0</v>
      </c>
      <c r="K22" s="80"/>
      <c r="L22" s="131">
        <v>0</v>
      </c>
      <c r="M22" s="80"/>
      <c r="N22" s="230">
        <v>0</v>
      </c>
      <c r="O22" s="80"/>
      <c r="P22" s="230">
        <v>0</v>
      </c>
      <c r="Q22" s="80"/>
      <c r="R22" s="71">
        <v>-19624534600</v>
      </c>
      <c r="S22" s="80"/>
      <c r="T22" s="71">
        <f t="shared" si="3"/>
        <v>-19624534600</v>
      </c>
      <c r="U22" s="80"/>
      <c r="V22" s="134">
        <f t="shared" si="2"/>
        <v>1.392950828299731E-2</v>
      </c>
      <c r="W22" s="80"/>
      <c r="X22" s="80"/>
      <c r="Y22" s="268"/>
      <c r="Z22" s="247">
        <f t="shared" si="1"/>
        <v>19624534600</v>
      </c>
      <c r="AA22" s="268"/>
      <c r="AB22" s="246"/>
    </row>
    <row r="23" spans="1:28" s="44" customFormat="1" ht="21" x14ac:dyDescent="0.2">
      <c r="A23" s="299" t="s">
        <v>186</v>
      </c>
      <c r="B23" s="299"/>
      <c r="D23" s="230">
        <v>0</v>
      </c>
      <c r="E23" s="80"/>
      <c r="F23" s="230">
        <v>0</v>
      </c>
      <c r="G23" s="80"/>
      <c r="H23" s="230">
        <v>0</v>
      </c>
      <c r="I23" s="80"/>
      <c r="J23" s="230">
        <f t="shared" si="4"/>
        <v>0</v>
      </c>
      <c r="K23" s="80"/>
      <c r="L23" s="131">
        <v>0</v>
      </c>
      <c r="M23" s="80"/>
      <c r="N23" s="230">
        <v>0</v>
      </c>
      <c r="O23" s="80"/>
      <c r="P23" s="230">
        <v>0</v>
      </c>
      <c r="Q23" s="80"/>
      <c r="R23" s="71">
        <v>-33931080213</v>
      </c>
      <c r="S23" s="80"/>
      <c r="T23" s="71">
        <f t="shared" si="3"/>
        <v>-33931080213</v>
      </c>
      <c r="U23" s="80"/>
      <c r="V23" s="134">
        <f t="shared" si="2"/>
        <v>2.408430429112085E-2</v>
      </c>
      <c r="W23" s="80"/>
      <c r="X23" s="80"/>
      <c r="Y23" s="268"/>
      <c r="Z23" s="247">
        <f t="shared" si="1"/>
        <v>33931080213</v>
      </c>
      <c r="AA23" s="268"/>
      <c r="AB23" s="246"/>
    </row>
    <row r="24" spans="1:28" s="44" customFormat="1" ht="21" x14ac:dyDescent="0.2">
      <c r="A24" s="299" t="s">
        <v>187</v>
      </c>
      <c r="B24" s="299"/>
      <c r="D24" s="230">
        <v>0</v>
      </c>
      <c r="E24" s="80"/>
      <c r="F24" s="230">
        <v>0</v>
      </c>
      <c r="G24" s="80"/>
      <c r="H24" s="230">
        <v>0</v>
      </c>
      <c r="I24" s="80"/>
      <c r="J24" s="230">
        <f t="shared" si="4"/>
        <v>0</v>
      </c>
      <c r="K24" s="80"/>
      <c r="L24" s="131">
        <v>0</v>
      </c>
      <c r="M24" s="80"/>
      <c r="N24" s="230">
        <v>0</v>
      </c>
      <c r="O24" s="80"/>
      <c r="P24" s="230">
        <v>0</v>
      </c>
      <c r="Q24" s="80"/>
      <c r="R24" s="71">
        <v>-5097151115</v>
      </c>
      <c r="S24" s="80"/>
      <c r="T24" s="71">
        <f t="shared" si="3"/>
        <v>-5097151115</v>
      </c>
      <c r="U24" s="80"/>
      <c r="V24" s="134">
        <f t="shared" si="2"/>
        <v>3.6179614000161546E-3</v>
      </c>
      <c r="W24" s="80"/>
      <c r="X24" s="80"/>
      <c r="Y24" s="268"/>
      <c r="Z24" s="247">
        <f t="shared" si="1"/>
        <v>5097151115</v>
      </c>
      <c r="AA24" s="268"/>
      <c r="AB24" s="246"/>
    </row>
    <row r="25" spans="1:28" s="44" customFormat="1" ht="21" x14ac:dyDescent="0.2">
      <c r="A25" s="299" t="s">
        <v>188</v>
      </c>
      <c r="B25" s="299"/>
      <c r="D25" s="230">
        <v>0</v>
      </c>
      <c r="E25" s="80"/>
      <c r="F25" s="230">
        <v>0</v>
      </c>
      <c r="G25" s="80"/>
      <c r="H25" s="230">
        <v>0</v>
      </c>
      <c r="I25" s="80"/>
      <c r="J25" s="230">
        <f t="shared" si="4"/>
        <v>0</v>
      </c>
      <c r="K25" s="80"/>
      <c r="L25" s="131">
        <v>0</v>
      </c>
      <c r="M25" s="80"/>
      <c r="N25" s="230">
        <v>0</v>
      </c>
      <c r="O25" s="80"/>
      <c r="P25" s="230">
        <v>0</v>
      </c>
      <c r="Q25" s="80"/>
      <c r="R25" s="230">
        <v>14080520571</v>
      </c>
      <c r="S25" s="80"/>
      <c r="T25" s="230">
        <f t="shared" si="3"/>
        <v>14080520571</v>
      </c>
      <c r="U25" s="80"/>
      <c r="V25" s="134">
        <f t="shared" si="2"/>
        <v>9.9943632763988457E-3</v>
      </c>
      <c r="W25" s="80"/>
      <c r="X25" s="80"/>
      <c r="Y25" s="268"/>
      <c r="Z25" s="247">
        <f t="shared" si="1"/>
        <v>14080520571</v>
      </c>
      <c r="AA25" s="268"/>
      <c r="AB25" s="246"/>
    </row>
    <row r="26" spans="1:28" s="44" customFormat="1" ht="21" x14ac:dyDescent="0.2">
      <c r="A26" s="299" t="s">
        <v>189</v>
      </c>
      <c r="B26" s="299"/>
      <c r="D26" s="230">
        <v>0</v>
      </c>
      <c r="E26" s="80"/>
      <c r="F26" s="230">
        <v>0</v>
      </c>
      <c r="G26" s="80"/>
      <c r="H26" s="230">
        <v>0</v>
      </c>
      <c r="I26" s="80"/>
      <c r="J26" s="230">
        <f t="shared" si="4"/>
        <v>0</v>
      </c>
      <c r="K26" s="80"/>
      <c r="L26" s="131">
        <v>0</v>
      </c>
      <c r="M26" s="80"/>
      <c r="N26" s="230">
        <v>0</v>
      </c>
      <c r="O26" s="80"/>
      <c r="P26" s="230">
        <v>0</v>
      </c>
      <c r="Q26" s="80"/>
      <c r="R26" s="230">
        <v>8648235318</v>
      </c>
      <c r="S26" s="80"/>
      <c r="T26" s="230">
        <f t="shared" si="3"/>
        <v>8648235318</v>
      </c>
      <c r="U26" s="80"/>
      <c r="V26" s="134">
        <f t="shared" si="2"/>
        <v>6.1385234325705166E-3</v>
      </c>
      <c r="W26" s="80"/>
      <c r="X26" s="80"/>
      <c r="Y26" s="268"/>
      <c r="Z26" s="247">
        <f>ABS(T26)</f>
        <v>8648235318</v>
      </c>
      <c r="AA26" s="268"/>
      <c r="AB26" s="246"/>
    </row>
    <row r="27" spans="1:28" s="44" customFormat="1" ht="21" x14ac:dyDescent="0.2">
      <c r="A27" s="312" t="s">
        <v>24</v>
      </c>
      <c r="B27" s="312"/>
      <c r="D27" s="120">
        <f>SUM(D9:D26)</f>
        <v>0</v>
      </c>
      <c r="E27" s="80"/>
      <c r="F27" s="120">
        <f>SUM(F9:F26)</f>
        <v>77465217909</v>
      </c>
      <c r="G27" s="80"/>
      <c r="H27" s="120">
        <f>SUM(H9:H26)</f>
        <v>562712745121</v>
      </c>
      <c r="I27" s="80"/>
      <c r="J27" s="120">
        <f>SUM(J9:J26)</f>
        <v>640177963030</v>
      </c>
      <c r="K27" s="80"/>
      <c r="L27" s="269">
        <f>SUM(L9:L26)</f>
        <v>1</v>
      </c>
      <c r="M27" s="80"/>
      <c r="N27" s="120">
        <f>SUM(N9:N26)</f>
        <v>21092840000</v>
      </c>
      <c r="O27" s="80"/>
      <c r="P27" s="120">
        <f>SUM(P9:P26)</f>
        <v>-138313098399</v>
      </c>
      <c r="Q27" s="80"/>
      <c r="R27" s="120">
        <f>SUM(R9:R26)</f>
        <v>871181519149</v>
      </c>
      <c r="S27" s="80"/>
      <c r="T27" s="120">
        <f>SUM(T9:T26)</f>
        <v>753961260750</v>
      </c>
      <c r="U27" s="80"/>
      <c r="V27" s="188">
        <f>SUM(V9:V26)</f>
        <v>1</v>
      </c>
      <c r="W27" s="80"/>
      <c r="X27" s="80"/>
      <c r="Y27" s="268"/>
      <c r="Z27" s="247">
        <f>SUM(Z9:Z26)</f>
        <v>1408846184754</v>
      </c>
      <c r="AA27" s="268"/>
      <c r="AB27" s="246"/>
    </row>
    <row r="28" spans="1:28" s="44" customFormat="1" ht="21" x14ac:dyDescent="0.2"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268"/>
      <c r="Z28" s="247"/>
      <c r="AA28" s="268"/>
      <c r="AB28" s="246"/>
    </row>
    <row r="29" spans="1:28" s="44" customFormat="1" ht="21" x14ac:dyDescent="0.2">
      <c r="D29" s="136"/>
      <c r="E29" s="136"/>
      <c r="F29" s="136"/>
      <c r="G29" s="136"/>
      <c r="H29" s="270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268"/>
      <c r="Z29" s="268"/>
      <c r="AA29" s="268"/>
      <c r="AB29" s="246"/>
    </row>
    <row r="30" spans="1:28" s="44" customFormat="1" ht="21" x14ac:dyDescent="0.2">
      <c r="B30" s="53"/>
      <c r="C30" s="53"/>
      <c r="D30" s="272"/>
      <c r="E30" s="140"/>
      <c r="F30" s="231"/>
      <c r="G30" s="140"/>
      <c r="H30" s="326"/>
      <c r="I30" s="140"/>
      <c r="J30" s="140"/>
      <c r="K30" s="140"/>
      <c r="L30" s="140"/>
      <c r="M30" s="136"/>
      <c r="N30" s="270"/>
      <c r="O30" s="136"/>
      <c r="P30" s="230"/>
      <c r="Q30" s="230"/>
      <c r="R30" s="230"/>
      <c r="S30" s="136"/>
      <c r="T30" s="136"/>
      <c r="U30" s="136"/>
      <c r="V30" s="136"/>
      <c r="W30" s="136"/>
      <c r="X30" s="136"/>
      <c r="Y30" s="268"/>
      <c r="Z30" s="268"/>
      <c r="AA30" s="268"/>
      <c r="AB30" s="246"/>
    </row>
    <row r="31" spans="1:28" ht="21" x14ac:dyDescent="0.2">
      <c r="B31" s="273"/>
      <c r="C31" s="273"/>
      <c r="D31" s="231"/>
      <c r="E31" s="274"/>
      <c r="F31" s="231"/>
      <c r="G31" s="274"/>
      <c r="H31" s="326"/>
      <c r="I31" s="140"/>
      <c r="J31" s="140"/>
      <c r="K31" s="140"/>
      <c r="L31" s="140"/>
      <c r="M31" s="136"/>
      <c r="N31" s="270"/>
      <c r="O31" s="136"/>
      <c r="P31" s="230"/>
      <c r="Q31" s="230"/>
      <c r="R31" s="138"/>
      <c r="S31" s="136"/>
      <c r="T31" s="136"/>
      <c r="U31" s="83"/>
      <c r="V31" s="83"/>
      <c r="W31" s="83"/>
      <c r="X31" s="83"/>
      <c r="Y31" s="271"/>
      <c r="Z31" s="271"/>
      <c r="AA31" s="271"/>
      <c r="AB31" s="249"/>
    </row>
    <row r="32" spans="1:28" ht="21" x14ac:dyDescent="0.2">
      <c r="B32" s="273"/>
      <c r="C32" s="273"/>
      <c r="D32" s="231"/>
      <c r="E32" s="274"/>
      <c r="F32" s="231"/>
      <c r="G32" s="274"/>
      <c r="H32" s="326"/>
      <c r="I32" s="140"/>
      <c r="J32" s="140"/>
      <c r="K32" s="140"/>
      <c r="L32" s="140"/>
      <c r="M32" s="136"/>
      <c r="N32" s="136"/>
      <c r="O32" s="136"/>
      <c r="P32" s="136"/>
      <c r="Q32" s="136"/>
      <c r="R32" s="136"/>
      <c r="S32" s="136"/>
      <c r="T32" s="136"/>
      <c r="U32" s="83"/>
      <c r="V32" s="83"/>
      <c r="W32" s="83"/>
      <c r="X32" s="83"/>
      <c r="Y32" s="271"/>
      <c r="Z32" s="271"/>
      <c r="AA32" s="271"/>
      <c r="AB32" s="249"/>
    </row>
    <row r="33" spans="2:27" ht="21" x14ac:dyDescent="0.2">
      <c r="B33" s="273"/>
      <c r="C33" s="273"/>
      <c r="D33" s="231"/>
      <c r="E33" s="274"/>
      <c r="F33" s="275"/>
      <c r="G33" s="274"/>
      <c r="H33" s="326"/>
      <c r="I33" s="140"/>
      <c r="J33" s="140"/>
      <c r="K33" s="140"/>
      <c r="L33" s="140"/>
      <c r="M33" s="136"/>
      <c r="N33" s="136"/>
      <c r="O33" s="136"/>
      <c r="P33" s="136"/>
      <c r="Q33" s="136"/>
      <c r="R33" s="136"/>
      <c r="S33" s="136"/>
      <c r="T33" s="136"/>
      <c r="U33" s="83"/>
      <c r="V33" s="83"/>
      <c r="W33" s="83"/>
      <c r="X33" s="83"/>
      <c r="Y33" s="83"/>
      <c r="Z33" s="83"/>
      <c r="AA33" s="83"/>
    </row>
    <row r="34" spans="2:27" ht="12.75" customHeight="1" x14ac:dyDescent="0.2">
      <c r="B34" s="273"/>
      <c r="C34" s="273"/>
      <c r="D34" s="274"/>
      <c r="E34" s="274"/>
      <c r="F34" s="274"/>
      <c r="G34" s="274"/>
      <c r="H34" s="326"/>
      <c r="I34" s="274"/>
      <c r="J34" s="274"/>
      <c r="K34" s="274"/>
      <c r="L34" s="274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</row>
    <row r="35" spans="2:27" ht="12.75" customHeight="1" x14ac:dyDescent="0.2">
      <c r="B35" s="273"/>
      <c r="C35" s="273"/>
      <c r="D35" s="274"/>
      <c r="E35" s="274"/>
      <c r="F35" s="274"/>
      <c r="G35" s="274"/>
      <c r="H35" s="326"/>
      <c r="I35" s="274"/>
      <c r="J35" s="274"/>
      <c r="K35" s="274"/>
      <c r="L35" s="274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</row>
    <row r="36" spans="2:27" ht="12.75" customHeight="1" x14ac:dyDescent="0.2">
      <c r="B36" s="273"/>
      <c r="C36" s="273"/>
      <c r="D36" s="274"/>
      <c r="E36" s="274"/>
      <c r="F36" s="274"/>
      <c r="G36" s="274"/>
      <c r="H36" s="326"/>
      <c r="I36" s="274"/>
      <c r="J36" s="274"/>
      <c r="K36" s="274"/>
      <c r="L36" s="274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</row>
    <row r="37" spans="2:27" ht="12.75" customHeight="1" x14ac:dyDescent="0.2">
      <c r="B37" s="273"/>
      <c r="C37" s="273"/>
      <c r="D37" s="274"/>
      <c r="E37" s="274"/>
      <c r="F37" s="274"/>
      <c r="G37" s="274"/>
      <c r="H37" s="326"/>
      <c r="I37" s="274"/>
      <c r="J37" s="274"/>
      <c r="K37" s="274"/>
      <c r="L37" s="274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</row>
    <row r="38" spans="2:27" ht="12.75" customHeight="1" x14ac:dyDescent="0.2">
      <c r="B38" s="273"/>
      <c r="C38" s="273"/>
      <c r="D38" s="274"/>
      <c r="E38" s="274"/>
      <c r="F38" s="274"/>
      <c r="G38" s="274"/>
      <c r="H38" s="326"/>
      <c r="I38" s="274"/>
      <c r="J38" s="274"/>
      <c r="K38" s="274"/>
      <c r="L38" s="274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</row>
    <row r="39" spans="2:27" ht="12.75" customHeight="1" x14ac:dyDescent="0.2">
      <c r="B39" s="273"/>
      <c r="C39" s="273"/>
      <c r="D39" s="274"/>
      <c r="E39" s="274"/>
      <c r="F39" s="274"/>
      <c r="G39" s="274"/>
      <c r="H39" s="326"/>
      <c r="I39" s="274"/>
      <c r="J39" s="274"/>
      <c r="K39" s="274"/>
      <c r="L39" s="274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</row>
    <row r="40" spans="2:27" ht="12.75" customHeight="1" x14ac:dyDescent="0.2">
      <c r="B40" s="273"/>
      <c r="C40" s="273"/>
      <c r="D40" s="274"/>
      <c r="E40" s="274"/>
      <c r="F40" s="274"/>
      <c r="G40" s="274"/>
      <c r="H40" s="326"/>
      <c r="I40" s="274"/>
      <c r="J40" s="274"/>
      <c r="K40" s="274"/>
      <c r="L40" s="274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</row>
    <row r="41" spans="2:27" x14ac:dyDescent="0.2">
      <c r="B41" s="273"/>
      <c r="C41" s="273"/>
      <c r="D41" s="274"/>
      <c r="E41" s="274"/>
      <c r="F41" s="274"/>
      <c r="G41" s="274"/>
      <c r="H41" s="326"/>
      <c r="I41" s="274"/>
      <c r="J41" s="274"/>
      <c r="K41" s="274"/>
      <c r="L41" s="274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</row>
    <row r="42" spans="2:27" x14ac:dyDescent="0.2">
      <c r="B42" s="273"/>
      <c r="C42" s="273"/>
      <c r="D42" s="274"/>
      <c r="E42" s="274"/>
      <c r="F42" s="274"/>
      <c r="G42" s="274"/>
      <c r="H42" s="326"/>
      <c r="I42" s="274"/>
      <c r="J42" s="274"/>
      <c r="K42" s="274"/>
      <c r="L42" s="274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</row>
    <row r="43" spans="2:27" x14ac:dyDescent="0.2">
      <c r="B43" s="273"/>
      <c r="C43" s="273"/>
      <c r="D43" s="274"/>
      <c r="E43" s="274"/>
      <c r="F43" s="274"/>
      <c r="G43" s="274"/>
      <c r="H43" s="326"/>
      <c r="I43" s="274"/>
      <c r="J43" s="274"/>
      <c r="K43" s="274"/>
      <c r="L43" s="274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</row>
  </sheetData>
  <mergeCells count="30">
    <mergeCell ref="T7:V7"/>
    <mergeCell ref="A8:B8"/>
    <mergeCell ref="A9:B9"/>
    <mergeCell ref="A1:V1"/>
    <mergeCell ref="A2:V2"/>
    <mergeCell ref="A3:V3"/>
    <mergeCell ref="B5:V5"/>
    <mergeCell ref="D6:L6"/>
    <mergeCell ref="N6:V6"/>
    <mergeCell ref="A17:B17"/>
    <mergeCell ref="A10:B10"/>
    <mergeCell ref="A15:B15"/>
    <mergeCell ref="A11:B11"/>
    <mergeCell ref="J7:L7"/>
    <mergeCell ref="H30:H33"/>
    <mergeCell ref="H34:H43"/>
    <mergeCell ref="A27:B27"/>
    <mergeCell ref="A26:B26"/>
    <mergeCell ref="A12:B12"/>
    <mergeCell ref="A13:B13"/>
    <mergeCell ref="A23:B23"/>
    <mergeCell ref="A24:B24"/>
    <mergeCell ref="A25:B25"/>
    <mergeCell ref="A21:B21"/>
    <mergeCell ref="A22:B22"/>
    <mergeCell ref="A14:B14"/>
    <mergeCell ref="A18:B18"/>
    <mergeCell ref="A19:B19"/>
    <mergeCell ref="A20:B20"/>
    <mergeCell ref="A16:B16"/>
  </mergeCells>
  <pageMargins left="0.39" right="0.39" top="0.39" bottom="0.39" header="0" footer="0"/>
  <pageSetup paperSize="9" scale="58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42"/>
  <sheetViews>
    <sheetView rightToLeft="1" view="pageBreakPreview" zoomScale="70" zoomScaleNormal="85" zoomScaleSheetLayoutView="70" workbookViewId="0">
      <selection activeCell="A6" sqref="A6:A7"/>
    </sheetView>
  </sheetViews>
  <sheetFormatPr defaultRowHeight="12.75" x14ac:dyDescent="0.2"/>
  <cols>
    <col min="1" max="1" width="40.28515625" customWidth="1"/>
    <col min="2" max="2" width="1.28515625" customWidth="1"/>
    <col min="3" max="3" width="14.85546875" bestFit="1" customWidth="1"/>
    <col min="4" max="4" width="1.28515625" customWidth="1"/>
    <col min="5" max="5" width="20.85546875" bestFit="1" customWidth="1"/>
    <col min="6" max="6" width="1.28515625" customWidth="1"/>
    <col min="7" max="7" width="21.5703125" bestFit="1" customWidth="1"/>
    <col min="8" max="8" width="1.28515625" customWidth="1"/>
    <col min="9" max="9" width="25.85546875" customWidth="1"/>
    <col min="10" max="10" width="1.28515625" customWidth="1"/>
    <col min="11" max="11" width="14.85546875" bestFit="1" customWidth="1"/>
    <col min="12" max="12" width="1.28515625" customWidth="1"/>
    <col min="13" max="13" width="20.85546875" bestFit="1" customWidth="1"/>
    <col min="14" max="14" width="1.28515625" customWidth="1"/>
    <col min="15" max="15" width="20.85546875" bestFit="1" customWidth="1"/>
    <col min="16" max="16" width="1.28515625" customWidth="1"/>
    <col min="17" max="17" width="26.42578125" bestFit="1" customWidth="1"/>
  </cols>
  <sheetData>
    <row r="1" spans="1:17" ht="29.1" customHeight="1" x14ac:dyDescent="0.2">
      <c r="A1" s="295" t="s">
        <v>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</row>
    <row r="2" spans="1:17" ht="21.75" customHeight="1" x14ac:dyDescent="0.2">
      <c r="A2" s="295" t="s">
        <v>152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</row>
    <row r="3" spans="1:17" ht="21.75" customHeight="1" x14ac:dyDescent="0.2">
      <c r="A3" s="295" t="s">
        <v>2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</row>
    <row r="4" spans="1:17" ht="14.45" customHeight="1" x14ac:dyDescent="0.2"/>
    <row r="5" spans="1:17" ht="48" customHeight="1" x14ac:dyDescent="0.2">
      <c r="A5" s="304" t="s">
        <v>291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</row>
    <row r="6" spans="1:17" s="44" customFormat="1" ht="30.75" customHeight="1" x14ac:dyDescent="0.2">
      <c r="A6" s="307" t="s">
        <v>155</v>
      </c>
      <c r="C6" s="307" t="s">
        <v>171</v>
      </c>
      <c r="D6" s="307"/>
      <c r="E6" s="307"/>
      <c r="F6" s="307"/>
      <c r="G6" s="307"/>
      <c r="H6" s="307"/>
      <c r="I6" s="307"/>
      <c r="K6" s="307" t="s">
        <v>172</v>
      </c>
      <c r="L6" s="307"/>
      <c r="M6" s="307"/>
      <c r="N6" s="307"/>
      <c r="O6" s="307"/>
      <c r="P6" s="307"/>
      <c r="Q6" s="307"/>
    </row>
    <row r="7" spans="1:17" s="44" customFormat="1" ht="62.25" customHeight="1" x14ac:dyDescent="0.2">
      <c r="A7" s="307"/>
      <c r="C7" s="19" t="s">
        <v>13</v>
      </c>
      <c r="D7" s="47"/>
      <c r="E7" s="19" t="s">
        <v>15</v>
      </c>
      <c r="F7" s="47"/>
      <c r="G7" s="19" t="s">
        <v>277</v>
      </c>
      <c r="H7" s="47"/>
      <c r="I7" s="19" t="s">
        <v>292</v>
      </c>
      <c r="J7" s="46"/>
      <c r="K7" s="19" t="s">
        <v>13</v>
      </c>
      <c r="L7" s="47"/>
      <c r="M7" s="19" t="s">
        <v>15</v>
      </c>
      <c r="N7" s="47"/>
      <c r="O7" s="19" t="s">
        <v>277</v>
      </c>
      <c r="P7" s="47"/>
      <c r="Q7" s="119" t="s">
        <v>292</v>
      </c>
    </row>
    <row r="8" spans="1:17" s="44" customFormat="1" ht="21.75" customHeight="1" x14ac:dyDescent="0.2">
      <c r="A8" s="36" t="s">
        <v>23</v>
      </c>
      <c r="C8" s="32">
        <v>4000000</v>
      </c>
      <c r="D8" s="46"/>
      <c r="E8" s="32">
        <v>29371192000</v>
      </c>
      <c r="F8" s="46"/>
      <c r="G8" s="32">
        <v>18762379338</v>
      </c>
      <c r="H8" s="46"/>
      <c r="I8" s="215">
        <f>E8-G8</f>
        <v>10608812662</v>
      </c>
      <c r="J8" s="46"/>
      <c r="K8" s="32">
        <v>4000000</v>
      </c>
      <c r="L8" s="46"/>
      <c r="M8" s="32">
        <v>29371192000</v>
      </c>
      <c r="N8" s="46"/>
      <c r="O8" s="32">
        <v>40249738728</v>
      </c>
      <c r="P8" s="46"/>
      <c r="Q8" s="215">
        <f>M8-O8</f>
        <v>-10878546728</v>
      </c>
    </row>
    <row r="9" spans="1:17" s="44" customFormat="1" ht="21.75" customHeight="1" x14ac:dyDescent="0.2">
      <c r="A9" s="37" t="s">
        <v>22</v>
      </c>
      <c r="C9" s="33">
        <v>13333333</v>
      </c>
      <c r="D9" s="46"/>
      <c r="E9" s="33">
        <v>77926268719</v>
      </c>
      <c r="F9" s="46"/>
      <c r="G9" s="33">
        <v>75544820778</v>
      </c>
      <c r="H9" s="46"/>
      <c r="I9" s="121">
        <f>E9-G9</f>
        <v>2381447941</v>
      </c>
      <c r="J9" s="46"/>
      <c r="K9" s="33">
        <v>13333333</v>
      </c>
      <c r="L9" s="46"/>
      <c r="M9" s="33">
        <v>77926268719</v>
      </c>
      <c r="N9" s="46"/>
      <c r="O9" s="33">
        <v>65624146007</v>
      </c>
      <c r="P9" s="46"/>
      <c r="Q9" s="121">
        <f>M9-O9</f>
        <v>12302122712</v>
      </c>
    </row>
    <row r="10" spans="1:17" s="44" customFormat="1" ht="21.75" customHeight="1" x14ac:dyDescent="0.2">
      <c r="A10" s="37" t="s">
        <v>51</v>
      </c>
      <c r="C10" s="33">
        <v>19003685</v>
      </c>
      <c r="D10" s="46"/>
      <c r="E10" s="33">
        <v>236866986721</v>
      </c>
      <c r="F10" s="46"/>
      <c r="G10" s="33">
        <v>237673190821</v>
      </c>
      <c r="H10" s="46"/>
      <c r="I10" s="121">
        <f t="shared" ref="I10:I31" si="0">E10-G10</f>
        <v>-806204100</v>
      </c>
      <c r="J10" s="46"/>
      <c r="K10" s="33">
        <v>19003685</v>
      </c>
      <c r="L10" s="46"/>
      <c r="M10" s="33">
        <v>236866986721</v>
      </c>
      <c r="N10" s="46"/>
      <c r="O10" s="33">
        <v>200969011326</v>
      </c>
      <c r="P10" s="46"/>
      <c r="Q10" s="121">
        <f t="shared" ref="Q10:Q31" si="1">M10-O10</f>
        <v>35897975395</v>
      </c>
    </row>
    <row r="11" spans="1:17" s="44" customFormat="1" ht="21.75" customHeight="1" x14ac:dyDescent="0.2">
      <c r="A11" s="37" t="s">
        <v>21</v>
      </c>
      <c r="C11" s="33">
        <v>564334087</v>
      </c>
      <c r="D11" s="46"/>
      <c r="E11" s="116">
        <v>1035387829554.35</v>
      </c>
      <c r="F11" s="46"/>
      <c r="G11" s="33">
        <v>1017468732450</v>
      </c>
      <c r="H11" s="46"/>
      <c r="I11" s="121">
        <f t="shared" si="0"/>
        <v>17919097104.349976</v>
      </c>
      <c r="J11" s="46"/>
      <c r="K11" s="33">
        <v>564334087</v>
      </c>
      <c r="L11" s="46"/>
      <c r="M11" s="33">
        <v>1035387829554</v>
      </c>
      <c r="N11" s="46"/>
      <c r="O11" s="33">
        <v>1000203930206</v>
      </c>
      <c r="P11" s="46"/>
      <c r="Q11" s="121">
        <f t="shared" si="1"/>
        <v>35183899348</v>
      </c>
    </row>
    <row r="12" spans="1:17" s="44" customFormat="1" ht="21.75" customHeight="1" x14ac:dyDescent="0.2">
      <c r="A12" s="37" t="s">
        <v>47</v>
      </c>
      <c r="C12" s="33">
        <v>3340000</v>
      </c>
      <c r="D12" s="46"/>
      <c r="E12" s="33">
        <v>120796527500</v>
      </c>
      <c r="F12" s="46"/>
      <c r="G12" s="33">
        <v>103635089800</v>
      </c>
      <c r="H12" s="46"/>
      <c r="I12" s="121">
        <f t="shared" si="0"/>
        <v>17161437700</v>
      </c>
      <c r="J12" s="46"/>
      <c r="K12" s="33">
        <v>3340000</v>
      </c>
      <c r="L12" s="46"/>
      <c r="M12" s="33">
        <v>120796527500</v>
      </c>
      <c r="N12" s="46"/>
      <c r="O12" s="33">
        <v>70313319261</v>
      </c>
      <c r="P12" s="46"/>
      <c r="Q12" s="121">
        <f t="shared" si="1"/>
        <v>50483208239</v>
      </c>
    </row>
    <row r="13" spans="1:17" s="44" customFormat="1" ht="21.75" customHeight="1" x14ac:dyDescent="0.2">
      <c r="A13" s="37" t="s">
        <v>48</v>
      </c>
      <c r="C13" s="33">
        <v>184181489</v>
      </c>
      <c r="D13" s="46"/>
      <c r="E13" s="33">
        <v>2987024077749</v>
      </c>
      <c r="F13" s="46"/>
      <c r="G13" s="33">
        <v>2957237867615</v>
      </c>
      <c r="H13" s="46"/>
      <c r="I13" s="121">
        <f t="shared" si="0"/>
        <v>29786210134</v>
      </c>
      <c r="J13" s="46"/>
      <c r="K13" s="33">
        <v>184181489</v>
      </c>
      <c r="L13" s="46"/>
      <c r="M13" s="33">
        <v>2987024077749</v>
      </c>
      <c r="N13" s="46"/>
      <c r="O13" s="33">
        <v>2758529695281</v>
      </c>
      <c r="P13" s="46"/>
      <c r="Q13" s="121">
        <f t="shared" si="1"/>
        <v>228494382468</v>
      </c>
    </row>
    <row r="14" spans="1:17" s="44" customFormat="1" ht="21.75" customHeight="1" x14ac:dyDescent="0.2">
      <c r="A14" s="37" t="s">
        <v>19</v>
      </c>
      <c r="C14" s="33">
        <v>160000000</v>
      </c>
      <c r="D14" s="46"/>
      <c r="E14" s="33">
        <v>264817017600</v>
      </c>
      <c r="F14" s="46"/>
      <c r="G14" s="33">
        <v>218261157397</v>
      </c>
      <c r="H14" s="46"/>
      <c r="I14" s="121">
        <f t="shared" si="0"/>
        <v>46555860203</v>
      </c>
      <c r="J14" s="46"/>
      <c r="K14" s="33">
        <v>160000000</v>
      </c>
      <c r="L14" s="46"/>
      <c r="M14" s="33">
        <v>264817017600</v>
      </c>
      <c r="N14" s="46"/>
      <c r="O14" s="33">
        <v>439737591333</v>
      </c>
      <c r="P14" s="46"/>
      <c r="Q14" s="121">
        <f t="shared" si="1"/>
        <v>-174920573733</v>
      </c>
    </row>
    <row r="15" spans="1:17" s="44" customFormat="1" ht="21.75" customHeight="1" x14ac:dyDescent="0.2">
      <c r="A15" s="37" t="s">
        <v>54</v>
      </c>
      <c r="C15" s="33">
        <v>10850331</v>
      </c>
      <c r="D15" s="46"/>
      <c r="E15" s="33">
        <v>300746206538</v>
      </c>
      <c r="F15" s="46"/>
      <c r="G15" s="33">
        <v>264068857148</v>
      </c>
      <c r="H15" s="46"/>
      <c r="I15" s="121">
        <f t="shared" si="0"/>
        <v>36677349390</v>
      </c>
      <c r="J15" s="46"/>
      <c r="K15" s="33">
        <v>10850331</v>
      </c>
      <c r="L15" s="46"/>
      <c r="M15" s="33">
        <v>300746206538</v>
      </c>
      <c r="N15" s="46"/>
      <c r="O15" s="33">
        <v>257993710097</v>
      </c>
      <c r="P15" s="46"/>
      <c r="Q15" s="121">
        <f t="shared" si="1"/>
        <v>42752496441</v>
      </c>
    </row>
    <row r="16" spans="1:17" s="44" customFormat="1" ht="21.75" customHeight="1" x14ac:dyDescent="0.2">
      <c r="A16" s="37" t="s">
        <v>58</v>
      </c>
      <c r="C16" s="33">
        <v>10828676</v>
      </c>
      <c r="D16" s="46"/>
      <c r="E16" s="33">
        <v>611583531120</v>
      </c>
      <c r="F16" s="46"/>
      <c r="G16" s="33">
        <v>547102638143</v>
      </c>
      <c r="H16" s="46"/>
      <c r="I16" s="121">
        <f t="shared" si="0"/>
        <v>64480892977</v>
      </c>
      <c r="J16" s="46"/>
      <c r="K16" s="33">
        <v>10828676</v>
      </c>
      <c r="L16" s="46"/>
      <c r="M16" s="33">
        <v>611583531120</v>
      </c>
      <c r="N16" s="46"/>
      <c r="O16" s="33">
        <v>547102638143</v>
      </c>
      <c r="P16" s="46"/>
      <c r="Q16" s="121">
        <f t="shared" si="1"/>
        <v>64480892977</v>
      </c>
    </row>
    <row r="17" spans="1:18" s="44" customFormat="1" ht="21.75" customHeight="1" x14ac:dyDescent="0.2">
      <c r="A17" s="37" t="s">
        <v>50</v>
      </c>
      <c r="C17" s="33">
        <v>1562699</v>
      </c>
      <c r="D17" s="46"/>
      <c r="E17" s="116">
        <v>22232834338</v>
      </c>
      <c r="F17" s="46"/>
      <c r="G17" s="33">
        <v>19379672568</v>
      </c>
      <c r="H17" s="46"/>
      <c r="I17" s="116">
        <f t="shared" si="0"/>
        <v>2853161770</v>
      </c>
      <c r="J17" s="46"/>
      <c r="K17" s="33">
        <v>1562699</v>
      </c>
      <c r="L17" s="46"/>
      <c r="M17" s="33">
        <v>22232834338</v>
      </c>
      <c r="N17" s="46"/>
      <c r="O17" s="33">
        <v>15608432941</v>
      </c>
      <c r="P17" s="46"/>
      <c r="Q17" s="121">
        <f t="shared" si="1"/>
        <v>6624401397</v>
      </c>
    </row>
    <row r="18" spans="1:18" s="44" customFormat="1" ht="21.75" customHeight="1" x14ac:dyDescent="0.2">
      <c r="A18" s="37" t="s">
        <v>52</v>
      </c>
      <c r="C18" s="33">
        <v>14160767</v>
      </c>
      <c r="D18" s="46"/>
      <c r="E18" s="33">
        <v>275633869263</v>
      </c>
      <c r="F18" s="46"/>
      <c r="G18" s="33">
        <v>347149991204</v>
      </c>
      <c r="H18" s="46"/>
      <c r="I18" s="116">
        <f t="shared" si="0"/>
        <v>-71516121941</v>
      </c>
      <c r="J18" s="46"/>
      <c r="K18" s="33">
        <v>14160767</v>
      </c>
      <c r="L18" s="46"/>
      <c r="M18" s="33">
        <v>275633869263</v>
      </c>
      <c r="N18" s="46"/>
      <c r="O18" s="33">
        <v>141777599204</v>
      </c>
      <c r="P18" s="46"/>
      <c r="Q18" s="121">
        <f t="shared" si="1"/>
        <v>133856270059</v>
      </c>
    </row>
    <row r="19" spans="1:18" s="44" customFormat="1" ht="21.75" customHeight="1" x14ac:dyDescent="0.2">
      <c r="A19" s="37" t="s">
        <v>74</v>
      </c>
      <c r="C19" s="33">
        <v>9086</v>
      </c>
      <c r="D19" s="46"/>
      <c r="E19" s="33">
        <v>7169496465</v>
      </c>
      <c r="F19" s="46"/>
      <c r="G19" s="33">
        <v>6883443091</v>
      </c>
      <c r="H19" s="46"/>
      <c r="I19" s="116">
        <f t="shared" si="0"/>
        <v>286053374</v>
      </c>
      <c r="J19" s="46"/>
      <c r="K19" s="33">
        <v>9086</v>
      </c>
      <c r="L19" s="46"/>
      <c r="M19" s="33">
        <v>7169496465</v>
      </c>
      <c r="N19" s="46"/>
      <c r="O19" s="33">
        <v>5514202369</v>
      </c>
      <c r="P19" s="46"/>
      <c r="Q19" s="121">
        <f t="shared" si="1"/>
        <v>1655294096</v>
      </c>
    </row>
    <row r="20" spans="1:18" s="44" customFormat="1" ht="21.75" customHeight="1" x14ac:dyDescent="0.2">
      <c r="A20" s="37" t="s">
        <v>82</v>
      </c>
      <c r="C20" s="33">
        <v>750000</v>
      </c>
      <c r="D20" s="46"/>
      <c r="E20" s="33">
        <v>749592187500</v>
      </c>
      <c r="F20" s="46"/>
      <c r="G20" s="33">
        <v>749592187500</v>
      </c>
      <c r="H20" s="46"/>
      <c r="I20" s="116">
        <f t="shared" si="0"/>
        <v>0</v>
      </c>
      <c r="J20" s="46"/>
      <c r="K20" s="33">
        <v>750000</v>
      </c>
      <c r="L20" s="46"/>
      <c r="M20" s="33">
        <v>749592187500</v>
      </c>
      <c r="N20" s="46"/>
      <c r="O20" s="33">
        <v>749864062500</v>
      </c>
      <c r="P20" s="46"/>
      <c r="Q20" s="121">
        <f t="shared" si="1"/>
        <v>-271875000</v>
      </c>
    </row>
    <row r="21" spans="1:18" s="44" customFormat="1" ht="21.75" customHeight="1" x14ac:dyDescent="0.2">
      <c r="A21" s="37" t="s">
        <v>76</v>
      </c>
      <c r="C21" s="33">
        <v>1500000</v>
      </c>
      <c r="D21" s="46"/>
      <c r="E21" s="33">
        <v>1499184375000</v>
      </c>
      <c r="F21" s="46"/>
      <c r="G21" s="33">
        <v>1499184375000</v>
      </c>
      <c r="H21" s="46"/>
      <c r="I21" s="116">
        <f t="shared" si="0"/>
        <v>0</v>
      </c>
      <c r="J21" s="46"/>
      <c r="K21" s="33">
        <v>1500000</v>
      </c>
      <c r="L21" s="46"/>
      <c r="M21" s="33">
        <v>1499184375000</v>
      </c>
      <c r="N21" s="46"/>
      <c r="O21" s="33">
        <v>1499728125000</v>
      </c>
      <c r="P21" s="46"/>
      <c r="Q21" s="121">
        <f t="shared" si="1"/>
        <v>-543750000</v>
      </c>
    </row>
    <row r="22" spans="1:18" s="44" customFormat="1" ht="21.75" customHeight="1" x14ac:dyDescent="0.2">
      <c r="A22" s="37" t="s">
        <v>88</v>
      </c>
      <c r="C22" s="33">
        <v>150000</v>
      </c>
      <c r="D22" s="46"/>
      <c r="E22" s="33">
        <v>147924522281</v>
      </c>
      <c r="F22" s="46"/>
      <c r="G22" s="33">
        <v>147924522281</v>
      </c>
      <c r="H22" s="46"/>
      <c r="I22" s="116">
        <f t="shared" si="0"/>
        <v>0</v>
      </c>
      <c r="J22" s="46"/>
      <c r="K22" s="33">
        <v>150000</v>
      </c>
      <c r="L22" s="46"/>
      <c r="M22" s="33">
        <v>147924522281</v>
      </c>
      <c r="N22" s="46"/>
      <c r="O22" s="33">
        <v>140720989696</v>
      </c>
      <c r="P22" s="46"/>
      <c r="Q22" s="121">
        <f t="shared" si="1"/>
        <v>7203532585</v>
      </c>
    </row>
    <row r="23" spans="1:18" s="44" customFormat="1" ht="21.75" customHeight="1" x14ac:dyDescent="0.2">
      <c r="A23" s="37" t="s">
        <v>67</v>
      </c>
      <c r="C23" s="33">
        <v>2191189</v>
      </c>
      <c r="D23" s="46"/>
      <c r="E23" s="33">
        <v>16842123404680</v>
      </c>
      <c r="F23" s="46"/>
      <c r="G23" s="33">
        <v>16842123404680</v>
      </c>
      <c r="H23" s="46"/>
      <c r="I23" s="116">
        <f t="shared" si="0"/>
        <v>0</v>
      </c>
      <c r="J23" s="46"/>
      <c r="K23" s="33">
        <v>2191189</v>
      </c>
      <c r="L23" s="46"/>
      <c r="M23" s="33">
        <v>16842123404680</v>
      </c>
      <c r="N23" s="46"/>
      <c r="O23" s="33">
        <v>14922802375090</v>
      </c>
      <c r="P23" s="46"/>
      <c r="Q23" s="121">
        <f t="shared" si="1"/>
        <v>1919321029590</v>
      </c>
    </row>
    <row r="24" spans="1:18" s="44" customFormat="1" ht="21.75" customHeight="1" x14ac:dyDescent="0.2">
      <c r="A24" s="37" t="s">
        <v>95</v>
      </c>
      <c r="C24" s="33">
        <v>2997903</v>
      </c>
      <c r="D24" s="46"/>
      <c r="E24" s="33">
        <v>3085852460843</v>
      </c>
      <c r="F24" s="46"/>
      <c r="G24" s="33">
        <v>3056198445275</v>
      </c>
      <c r="H24" s="46"/>
      <c r="I24" s="116">
        <f t="shared" si="0"/>
        <v>29654015568</v>
      </c>
      <c r="J24" s="46"/>
      <c r="K24" s="33">
        <v>2997903</v>
      </c>
      <c r="L24" s="46"/>
      <c r="M24" s="33">
        <v>3085852460843</v>
      </c>
      <c r="N24" s="46"/>
      <c r="O24" s="33">
        <v>2997903000000</v>
      </c>
      <c r="P24" s="46"/>
      <c r="Q24" s="121">
        <f t="shared" si="1"/>
        <v>87949460843</v>
      </c>
    </row>
    <row r="25" spans="1:18" s="44" customFormat="1" ht="21.75" customHeight="1" x14ac:dyDescent="0.2">
      <c r="A25" s="37" t="s">
        <v>71</v>
      </c>
      <c r="C25" s="33">
        <v>1335900</v>
      </c>
      <c r="D25" s="46"/>
      <c r="E25" s="33">
        <v>5763757195663</v>
      </c>
      <c r="F25" s="46"/>
      <c r="G25" s="33">
        <v>5664539539159</v>
      </c>
      <c r="H25" s="46"/>
      <c r="I25" s="116">
        <f t="shared" si="0"/>
        <v>99217656504</v>
      </c>
      <c r="J25" s="46"/>
      <c r="K25" s="33">
        <v>1335900</v>
      </c>
      <c r="L25" s="46"/>
      <c r="M25" s="33">
        <v>5763757195663</v>
      </c>
      <c r="N25" s="46"/>
      <c r="O25" s="33">
        <v>4999848883800</v>
      </c>
      <c r="P25" s="46"/>
      <c r="Q25" s="121">
        <f t="shared" si="1"/>
        <v>763908311863</v>
      </c>
    </row>
    <row r="26" spans="1:18" s="44" customFormat="1" ht="21.75" customHeight="1" x14ac:dyDescent="0.2">
      <c r="A26" s="37" t="s">
        <v>79</v>
      </c>
      <c r="C26" s="33">
        <v>2500000</v>
      </c>
      <c r="D26" s="46"/>
      <c r="E26" s="33">
        <v>2498640625000</v>
      </c>
      <c r="F26" s="46"/>
      <c r="G26" s="33">
        <v>2498640625000</v>
      </c>
      <c r="H26" s="46"/>
      <c r="I26" s="116">
        <f t="shared" si="0"/>
        <v>0</v>
      </c>
      <c r="J26" s="46"/>
      <c r="K26" s="33">
        <v>2500000</v>
      </c>
      <c r="L26" s="46"/>
      <c r="M26" s="33">
        <v>2498640625000</v>
      </c>
      <c r="N26" s="46"/>
      <c r="O26" s="33">
        <v>2500000000000</v>
      </c>
      <c r="P26" s="46"/>
      <c r="Q26" s="121">
        <f t="shared" si="1"/>
        <v>-1359375000</v>
      </c>
    </row>
    <row r="27" spans="1:18" s="44" customFormat="1" ht="21.75" customHeight="1" x14ac:dyDescent="0.2">
      <c r="A27" s="37" t="s">
        <v>93</v>
      </c>
      <c r="C27" s="33">
        <v>624417</v>
      </c>
      <c r="D27" s="46"/>
      <c r="E27" s="33">
        <v>495829552502</v>
      </c>
      <c r="F27" s="46"/>
      <c r="G27" s="33">
        <v>494653337174</v>
      </c>
      <c r="H27" s="46"/>
      <c r="I27" s="116">
        <f t="shared" si="0"/>
        <v>1176215328</v>
      </c>
      <c r="J27" s="46"/>
      <c r="K27" s="33">
        <v>624417</v>
      </c>
      <c r="L27" s="46"/>
      <c r="M27" s="33">
        <v>495829552502</v>
      </c>
      <c r="N27" s="46"/>
      <c r="O27" s="33">
        <v>543197775920</v>
      </c>
      <c r="P27" s="46"/>
      <c r="Q27" s="121">
        <f t="shared" si="1"/>
        <v>-47368223418</v>
      </c>
    </row>
    <row r="28" spans="1:18" s="44" customFormat="1" ht="21.75" customHeight="1" x14ac:dyDescent="0.2">
      <c r="A28" s="222" t="s">
        <v>90</v>
      </c>
      <c r="B28" s="136"/>
      <c r="C28" s="230">
        <v>2474661</v>
      </c>
      <c r="D28" s="80"/>
      <c r="E28" s="230">
        <v>2097297262350</v>
      </c>
      <c r="F28" s="80"/>
      <c r="G28" s="230">
        <v>1986072268676</v>
      </c>
      <c r="H28" s="80"/>
      <c r="I28" s="230">
        <f t="shared" si="0"/>
        <v>111224993674</v>
      </c>
      <c r="J28" s="80"/>
      <c r="K28" s="230">
        <v>2474661</v>
      </c>
      <c r="L28" s="80"/>
      <c r="M28" s="230">
        <v>2097297262350</v>
      </c>
      <c r="N28" s="80"/>
      <c r="O28" s="230">
        <v>1941289124284</v>
      </c>
      <c r="P28" s="80"/>
      <c r="Q28" s="71">
        <f t="shared" si="1"/>
        <v>156008138066</v>
      </c>
      <c r="R28" s="136"/>
    </row>
    <row r="29" spans="1:18" s="44" customFormat="1" ht="21.75" customHeight="1" x14ac:dyDescent="0.2">
      <c r="A29" s="222" t="s">
        <v>103</v>
      </c>
      <c r="B29" s="136"/>
      <c r="C29" s="230">
        <v>1900000</v>
      </c>
      <c r="D29" s="80"/>
      <c r="E29" s="230">
        <v>1498664657750</v>
      </c>
      <c r="F29" s="80"/>
      <c r="G29" s="230">
        <v>1492190000000</v>
      </c>
      <c r="H29" s="80"/>
      <c r="I29" s="230">
        <f t="shared" si="0"/>
        <v>6474657750</v>
      </c>
      <c r="J29" s="80"/>
      <c r="K29" s="230">
        <v>1900000</v>
      </c>
      <c r="L29" s="80"/>
      <c r="M29" s="230">
        <v>1498664657750</v>
      </c>
      <c r="N29" s="80"/>
      <c r="O29" s="230">
        <v>1492190000000</v>
      </c>
      <c r="P29" s="80"/>
      <c r="Q29" s="71">
        <f t="shared" si="1"/>
        <v>6474657750</v>
      </c>
      <c r="R29" s="136"/>
    </row>
    <row r="30" spans="1:18" s="44" customFormat="1" ht="21.75" customHeight="1" x14ac:dyDescent="0.2">
      <c r="A30" s="222" t="s">
        <v>100</v>
      </c>
      <c r="B30" s="136"/>
      <c r="C30" s="230">
        <v>12300000</v>
      </c>
      <c r="D30" s="80"/>
      <c r="E30" s="230">
        <v>9834649500000</v>
      </c>
      <c r="F30" s="80"/>
      <c r="G30" s="230">
        <v>9826073986500</v>
      </c>
      <c r="H30" s="80"/>
      <c r="I30" s="71">
        <f t="shared" si="0"/>
        <v>8575513500</v>
      </c>
      <c r="J30" s="80"/>
      <c r="K30" s="230">
        <v>12300000</v>
      </c>
      <c r="L30" s="80"/>
      <c r="M30" s="230">
        <v>9834649500000</v>
      </c>
      <c r="N30" s="80"/>
      <c r="O30" s="230">
        <v>9826073986500</v>
      </c>
      <c r="P30" s="80"/>
      <c r="Q30" s="71">
        <f t="shared" si="1"/>
        <v>8575513500</v>
      </c>
      <c r="R30" s="136"/>
    </row>
    <row r="31" spans="1:18" s="44" customFormat="1" ht="21.75" customHeight="1" x14ac:dyDescent="0.2">
      <c r="A31" s="222" t="s">
        <v>98</v>
      </c>
      <c r="B31" s="136"/>
      <c r="C31" s="230">
        <v>10691200</v>
      </c>
      <c r="D31" s="80"/>
      <c r="E31" s="230">
        <v>9689936038754</v>
      </c>
      <c r="F31" s="80"/>
      <c r="G31" s="230">
        <v>10000013920000</v>
      </c>
      <c r="H31" s="80"/>
      <c r="I31" s="71">
        <f t="shared" si="0"/>
        <v>-310077881246</v>
      </c>
      <c r="J31" s="80"/>
      <c r="K31" s="230">
        <v>10691200</v>
      </c>
      <c r="L31" s="80"/>
      <c r="M31" s="230">
        <v>9689936038754</v>
      </c>
      <c r="N31" s="80"/>
      <c r="O31" s="230">
        <v>10000013920000</v>
      </c>
      <c r="P31" s="80"/>
      <c r="Q31" s="71">
        <f t="shared" si="1"/>
        <v>-310077881246</v>
      </c>
      <c r="R31" s="136"/>
    </row>
    <row r="32" spans="1:18" s="44" customFormat="1" ht="21.75" customHeight="1" x14ac:dyDescent="0.2">
      <c r="A32" s="223" t="s">
        <v>293</v>
      </c>
      <c r="B32" s="136"/>
      <c r="C32" s="231">
        <v>564334087</v>
      </c>
      <c r="D32" s="80"/>
      <c r="E32" s="88">
        <f>C32</f>
        <v>564334087</v>
      </c>
      <c r="F32" s="80"/>
      <c r="G32" s="88">
        <f>E32</f>
        <v>564334087</v>
      </c>
      <c r="H32" s="80"/>
      <c r="I32" s="71">
        <f>E32-G32</f>
        <v>0</v>
      </c>
      <c r="J32" s="80"/>
      <c r="K32" s="231">
        <v>564334087</v>
      </c>
      <c r="L32" s="80"/>
      <c r="M32" s="88">
        <f>K32</f>
        <v>564334087</v>
      </c>
      <c r="N32" s="80"/>
      <c r="O32" s="88">
        <f>M32</f>
        <v>564334087</v>
      </c>
      <c r="P32" s="80"/>
      <c r="Q32" s="71">
        <f>M32-O32</f>
        <v>0</v>
      </c>
      <c r="R32" s="136"/>
    </row>
    <row r="33" spans="1:18" s="44" customFormat="1" ht="21.75" customHeight="1" thickBot="1" x14ac:dyDescent="0.25">
      <c r="A33" s="232" t="s">
        <v>24</v>
      </c>
      <c r="B33" s="136"/>
      <c r="C33" s="231"/>
      <c r="D33" s="80"/>
      <c r="E33" s="120">
        <f>SUM(E8:E32)</f>
        <v>60173571953977.352</v>
      </c>
      <c r="F33" s="80"/>
      <c r="G33" s="120">
        <f>SUM(G8:G32)</f>
        <v>60070938785685</v>
      </c>
      <c r="H33" s="80"/>
      <c r="I33" s="120">
        <f>SUM(I8:I32)</f>
        <v>102633168292.34998</v>
      </c>
      <c r="J33" s="80"/>
      <c r="K33" s="231"/>
      <c r="L33" s="80"/>
      <c r="M33" s="120">
        <f>SUM(M8:M32)</f>
        <v>60173571953977</v>
      </c>
      <c r="N33" s="80"/>
      <c r="O33" s="120">
        <f>SUM(O8:O32)</f>
        <v>57157820591773</v>
      </c>
      <c r="P33" s="80"/>
      <c r="Q33" s="120">
        <f>SUM(Q8:Q32)</f>
        <v>3015751362204</v>
      </c>
      <c r="R33" s="136"/>
    </row>
    <row r="34" spans="1:18" s="44" customFormat="1" ht="13.5" thickTop="1" x14ac:dyDescent="0.2">
      <c r="A34" s="136"/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</row>
    <row r="35" spans="1:18" s="44" customFormat="1" ht="21" x14ac:dyDescent="0.2">
      <c r="A35" s="136"/>
      <c r="B35" s="136"/>
      <c r="C35" s="136"/>
      <c r="D35" s="136"/>
      <c r="E35" s="231"/>
      <c r="F35" s="231"/>
      <c r="G35" s="231"/>
      <c r="H35" s="231"/>
      <c r="I35" s="231"/>
      <c r="J35" s="231"/>
      <c r="K35" s="231"/>
      <c r="L35" s="231"/>
      <c r="M35" s="231"/>
      <c r="N35" s="140"/>
      <c r="O35" s="140"/>
      <c r="P35" s="140"/>
      <c r="Q35" s="231"/>
      <c r="R35" s="140"/>
    </row>
    <row r="36" spans="1:18" s="44" customFormat="1" ht="21" x14ac:dyDescent="0.2">
      <c r="A36" s="136"/>
      <c r="B36" s="136"/>
      <c r="C36" s="136"/>
      <c r="D36" s="136"/>
      <c r="E36" s="231"/>
      <c r="F36" s="231"/>
      <c r="G36" s="231"/>
      <c r="H36" s="231"/>
      <c r="I36" s="231"/>
      <c r="J36" s="231"/>
      <c r="K36" s="231"/>
      <c r="L36" s="231"/>
      <c r="M36" s="231"/>
      <c r="N36" s="140"/>
      <c r="O36" s="140"/>
      <c r="P36" s="140"/>
      <c r="Q36" s="140"/>
      <c r="R36" s="140"/>
    </row>
    <row r="37" spans="1:18" ht="21" x14ac:dyDescent="0.2">
      <c r="A37" s="83"/>
      <c r="B37" s="83"/>
      <c r="C37" s="83"/>
      <c r="D37" s="83"/>
      <c r="E37" s="231"/>
      <c r="F37" s="231"/>
      <c r="G37" s="231"/>
      <c r="H37" s="231"/>
      <c r="I37" s="231"/>
      <c r="J37" s="231"/>
      <c r="K37" s="231"/>
      <c r="L37" s="231"/>
      <c r="M37" s="231"/>
      <c r="N37" s="274"/>
      <c r="O37" s="274"/>
      <c r="P37" s="274"/>
      <c r="Q37" s="231"/>
      <c r="R37" s="274"/>
    </row>
    <row r="38" spans="1:18" ht="21" x14ac:dyDescent="0.2">
      <c r="A38" s="83"/>
      <c r="B38" s="83"/>
      <c r="C38" s="83"/>
      <c r="D38" s="83"/>
      <c r="E38" s="231"/>
      <c r="F38" s="231"/>
      <c r="G38" s="231"/>
      <c r="H38" s="231"/>
      <c r="I38" s="231"/>
      <c r="J38" s="231"/>
      <c r="K38" s="231"/>
      <c r="L38" s="231"/>
      <c r="M38" s="231"/>
      <c r="N38" s="274"/>
      <c r="O38" s="274"/>
      <c r="P38" s="274"/>
      <c r="Q38" s="274"/>
      <c r="R38" s="274"/>
    </row>
    <row r="39" spans="1:18" ht="21" x14ac:dyDescent="0.2">
      <c r="A39" s="83"/>
      <c r="B39" s="83"/>
      <c r="C39" s="83"/>
      <c r="D39" s="83"/>
      <c r="E39" s="230"/>
      <c r="F39" s="230"/>
      <c r="G39" s="230"/>
      <c r="H39" s="230"/>
      <c r="I39" s="230"/>
      <c r="J39" s="230"/>
      <c r="K39" s="230"/>
      <c r="L39" s="230"/>
      <c r="M39" s="230"/>
      <c r="N39" s="83"/>
      <c r="O39" s="83"/>
      <c r="P39" s="83"/>
      <c r="Q39" s="83"/>
      <c r="R39" s="83"/>
    </row>
    <row r="40" spans="1:18" ht="21" x14ac:dyDescent="0.2">
      <c r="E40" s="116"/>
      <c r="F40" s="116"/>
      <c r="G40" s="116"/>
      <c r="H40" s="116"/>
      <c r="I40" s="116"/>
      <c r="J40" s="116"/>
      <c r="K40" s="116"/>
      <c r="L40" s="116"/>
      <c r="M40" s="116"/>
    </row>
    <row r="41" spans="1:18" ht="21" x14ac:dyDescent="0.2">
      <c r="E41" s="116"/>
      <c r="F41" s="116"/>
      <c r="G41" s="116"/>
      <c r="H41" s="116"/>
      <c r="I41" s="116"/>
      <c r="J41" s="116"/>
      <c r="K41" s="116"/>
      <c r="L41" s="116"/>
      <c r="M41" s="116"/>
    </row>
    <row r="42" spans="1:18" ht="21" x14ac:dyDescent="0.2">
      <c r="E42" s="116"/>
      <c r="F42" s="116"/>
      <c r="G42" s="116"/>
      <c r="H42" s="116"/>
      <c r="I42" s="116"/>
      <c r="J42" s="116"/>
      <c r="K42" s="116"/>
      <c r="L42" s="116"/>
      <c r="M42" s="116"/>
    </row>
  </sheetData>
  <mergeCells count="7">
    <mergeCell ref="A1:Q1"/>
    <mergeCell ref="A2:Q2"/>
    <mergeCell ref="A3:Q3"/>
    <mergeCell ref="A5:Q5"/>
    <mergeCell ref="A6:A7"/>
    <mergeCell ref="C6:I6"/>
    <mergeCell ref="K6:Q6"/>
  </mergeCells>
  <conditionalFormatting sqref="O1:O1048576">
    <cfRule type="duplicateValues" dxfId="2" priority="5"/>
    <cfRule type="duplicateValues" dxfId="1" priority="6"/>
  </conditionalFormatting>
  <pageMargins left="0.39" right="0.39" top="0.39" bottom="0.39" header="0" footer="0"/>
  <pageSetup paperSize="9" scale="6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77"/>
  <sheetViews>
    <sheetView rightToLeft="1" view="pageBreakPreview" zoomScale="55" zoomScaleNormal="55" zoomScaleSheetLayoutView="55" workbookViewId="0">
      <selection activeCell="B9" sqref="B9"/>
    </sheetView>
  </sheetViews>
  <sheetFormatPr defaultRowHeight="12.75" x14ac:dyDescent="0.2"/>
  <cols>
    <col min="1" max="1" width="5.140625" customWidth="1"/>
    <col min="2" max="2" width="37.7109375" customWidth="1"/>
    <col min="3" max="3" width="1.28515625" customWidth="1"/>
    <col min="4" max="4" width="16.28515625" bestFit="1" customWidth="1"/>
    <col min="5" max="5" width="1.28515625" customWidth="1"/>
    <col min="6" max="6" width="20.7109375" bestFit="1" customWidth="1"/>
    <col min="7" max="7" width="1.28515625" customWidth="1"/>
    <col min="8" max="8" width="26" bestFit="1" customWidth="1"/>
    <col min="9" max="9" width="1.28515625" customWidth="1"/>
    <col min="10" max="10" width="18.5703125" bestFit="1" customWidth="1"/>
    <col min="11" max="11" width="1.28515625" customWidth="1"/>
    <col min="12" max="12" width="20.7109375" customWidth="1"/>
    <col min="13" max="13" width="1.28515625" customWidth="1"/>
    <col min="14" max="14" width="17" bestFit="1" customWidth="1"/>
    <col min="15" max="15" width="1.42578125" customWidth="1"/>
    <col min="16" max="16" width="23.5703125" customWidth="1"/>
    <col min="17" max="17" width="1.5703125" customWidth="1"/>
    <col min="18" max="18" width="18.42578125" bestFit="1" customWidth="1"/>
    <col min="19" max="19" width="1.28515625" customWidth="1"/>
    <col min="20" max="20" width="20.140625" bestFit="1" customWidth="1"/>
    <col min="21" max="21" width="1.28515625" customWidth="1"/>
    <col min="22" max="22" width="22.42578125" customWidth="1"/>
    <col min="23" max="23" width="0.28515625" customWidth="1"/>
    <col min="25" max="25" width="15" style="216" bestFit="1" customWidth="1"/>
  </cols>
  <sheetData>
    <row r="1" spans="1:26" ht="29.1" customHeight="1" x14ac:dyDescent="0.2">
      <c r="A1" s="295" t="s">
        <v>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</row>
    <row r="2" spans="1:26" ht="21.75" customHeight="1" x14ac:dyDescent="0.2">
      <c r="A2" s="295" t="s">
        <v>152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</row>
    <row r="3" spans="1:26" ht="21.75" customHeight="1" x14ac:dyDescent="0.2">
      <c r="A3" s="295" t="s">
        <v>2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</row>
    <row r="4" spans="1:26" ht="14.45" customHeight="1" x14ac:dyDescent="0.2"/>
    <row r="5" spans="1:26" s="44" customFormat="1" ht="30.75" customHeight="1" x14ac:dyDescent="0.2">
      <c r="A5" s="1" t="s">
        <v>190</v>
      </c>
      <c r="B5" s="304" t="s">
        <v>191</v>
      </c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  <c r="Y5" s="217"/>
    </row>
    <row r="6" spans="1:26" s="44" customFormat="1" ht="14.4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Y6" s="217"/>
    </row>
    <row r="7" spans="1:26" s="44" customFormat="1" ht="14.4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Y7" s="217"/>
    </row>
    <row r="8" spans="1:26" s="44" customFormat="1" ht="37.5" customHeight="1" x14ac:dyDescent="0.2">
      <c r="A8" s="136"/>
      <c r="B8" s="136"/>
      <c r="C8" s="136"/>
      <c r="D8" s="307" t="s">
        <v>171</v>
      </c>
      <c r="E8" s="307"/>
      <c r="F8" s="307"/>
      <c r="G8" s="307"/>
      <c r="H8" s="307"/>
      <c r="I8" s="307"/>
      <c r="J8" s="307"/>
      <c r="K8" s="307"/>
      <c r="L8" s="307"/>
      <c r="M8" s="82"/>
      <c r="N8" s="307" t="s">
        <v>172</v>
      </c>
      <c r="O8" s="307"/>
      <c r="P8" s="307"/>
      <c r="Q8" s="307"/>
      <c r="R8" s="307"/>
      <c r="S8" s="307"/>
      <c r="T8" s="307"/>
      <c r="U8" s="307"/>
      <c r="V8" s="307"/>
      <c r="W8" s="136"/>
      <c r="X8" s="136"/>
      <c r="Y8" s="276"/>
      <c r="Z8" s="136"/>
    </row>
    <row r="9" spans="1:26" s="44" customFormat="1" ht="26.25" customHeight="1" x14ac:dyDescent="0.2">
      <c r="A9" s="136"/>
      <c r="B9" s="136"/>
      <c r="C9" s="136"/>
      <c r="D9" s="277"/>
      <c r="E9" s="277"/>
      <c r="F9" s="277"/>
      <c r="G9" s="277"/>
      <c r="H9" s="277"/>
      <c r="I9" s="277"/>
      <c r="J9" s="308" t="s">
        <v>24</v>
      </c>
      <c r="K9" s="308"/>
      <c r="L9" s="308"/>
      <c r="M9" s="82"/>
      <c r="N9" s="277"/>
      <c r="O9" s="277"/>
      <c r="P9" s="277"/>
      <c r="Q9" s="277"/>
      <c r="R9" s="277"/>
      <c r="S9" s="277"/>
      <c r="T9" s="308" t="s">
        <v>24</v>
      </c>
      <c r="U9" s="308"/>
      <c r="V9" s="308"/>
      <c r="W9" s="136"/>
      <c r="X9" s="136"/>
      <c r="Y9" s="276"/>
      <c r="Z9" s="136"/>
    </row>
    <row r="10" spans="1:26" s="44" customFormat="1" ht="34.5" customHeight="1" x14ac:dyDescent="0.2">
      <c r="A10" s="307" t="s">
        <v>44</v>
      </c>
      <c r="B10" s="307"/>
      <c r="C10" s="136"/>
      <c r="D10" s="225" t="s">
        <v>192</v>
      </c>
      <c r="E10" s="82"/>
      <c r="F10" s="225" t="s">
        <v>175</v>
      </c>
      <c r="G10" s="82"/>
      <c r="H10" s="225" t="s">
        <v>176</v>
      </c>
      <c r="I10" s="82"/>
      <c r="J10" s="228" t="s">
        <v>117</v>
      </c>
      <c r="K10" s="277"/>
      <c r="L10" s="228" t="s">
        <v>157</v>
      </c>
      <c r="M10" s="82"/>
      <c r="N10" s="225" t="s">
        <v>192</v>
      </c>
      <c r="O10" s="82"/>
      <c r="P10" s="225" t="s">
        <v>175</v>
      </c>
      <c r="Q10" s="82"/>
      <c r="R10" s="225" t="s">
        <v>176</v>
      </c>
      <c r="S10" s="82"/>
      <c r="T10" s="228" t="s">
        <v>117</v>
      </c>
      <c r="U10" s="277"/>
      <c r="V10" s="228" t="s">
        <v>157</v>
      </c>
      <c r="W10" s="136"/>
      <c r="X10" s="136"/>
      <c r="Y10" s="276"/>
      <c r="Z10" s="136"/>
    </row>
    <row r="11" spans="1:26" s="44" customFormat="1" ht="21.75" customHeight="1" x14ac:dyDescent="0.2">
      <c r="A11" s="302" t="s">
        <v>55</v>
      </c>
      <c r="B11" s="302"/>
      <c r="C11" s="136"/>
      <c r="D11" s="229">
        <v>0</v>
      </c>
      <c r="E11" s="82"/>
      <c r="F11" s="226">
        <v>0</v>
      </c>
      <c r="G11" s="80"/>
      <c r="H11" s="226">
        <v>234305397567</v>
      </c>
      <c r="I11" s="80"/>
      <c r="J11" s="71">
        <f>D11+F11+H11</f>
        <v>234305397567</v>
      </c>
      <c r="K11" s="80"/>
      <c r="L11" s="129">
        <f>J11/J33</f>
        <v>0.23583791170383364</v>
      </c>
      <c r="M11" s="80"/>
      <c r="N11" s="226">
        <v>0</v>
      </c>
      <c r="O11" s="80"/>
      <c r="P11" s="226">
        <v>0</v>
      </c>
      <c r="Q11" s="80"/>
      <c r="R11" s="226">
        <v>630875508025</v>
      </c>
      <c r="S11" s="80"/>
      <c r="T11" s="71">
        <f>N11+P11+R11</f>
        <v>630875508025</v>
      </c>
      <c r="U11" s="80"/>
      <c r="V11" s="127">
        <f>T11/T33</f>
        <v>0.26560073280622454</v>
      </c>
      <c r="W11" s="136"/>
      <c r="X11" s="136"/>
      <c r="Y11" s="278"/>
      <c r="Z11" s="136"/>
    </row>
    <row r="12" spans="1:26" s="44" customFormat="1" ht="21.75" customHeight="1" x14ac:dyDescent="0.2">
      <c r="A12" s="299" t="s">
        <v>52</v>
      </c>
      <c r="B12" s="299"/>
      <c r="C12" s="136"/>
      <c r="D12" s="64">
        <v>0</v>
      </c>
      <c r="E12" s="82"/>
      <c r="F12" s="71">
        <v>-71516121941</v>
      </c>
      <c r="G12" s="80"/>
      <c r="H12" s="230">
        <v>151038780007</v>
      </c>
      <c r="I12" s="80"/>
      <c r="J12" s="230">
        <f>D12+F12+H12</f>
        <v>79522658066</v>
      </c>
      <c r="K12" s="80"/>
      <c r="L12" s="130">
        <f>J12/$J$33</f>
        <v>8.0042789479745524E-2</v>
      </c>
      <c r="M12" s="80"/>
      <c r="N12" s="230">
        <v>0</v>
      </c>
      <c r="O12" s="80"/>
      <c r="P12" s="230">
        <v>133856270059</v>
      </c>
      <c r="Q12" s="80"/>
      <c r="R12" s="230">
        <v>151038780007</v>
      </c>
      <c r="S12" s="80"/>
      <c r="T12" s="230">
        <f>N12+P12+R12</f>
        <v>284895050066</v>
      </c>
      <c r="U12" s="80"/>
      <c r="V12" s="128">
        <f>T12/$T$33</f>
        <v>0.11994178424722915</v>
      </c>
      <c r="W12" s="136"/>
      <c r="X12" s="136"/>
      <c r="Y12" s="278"/>
      <c r="Z12" s="138"/>
    </row>
    <row r="13" spans="1:26" s="44" customFormat="1" ht="21.75" customHeight="1" x14ac:dyDescent="0.2">
      <c r="A13" s="299" t="s">
        <v>54</v>
      </c>
      <c r="B13" s="299"/>
      <c r="C13" s="136"/>
      <c r="D13" s="64">
        <v>0</v>
      </c>
      <c r="E13" s="82"/>
      <c r="F13" s="230">
        <v>36677349390</v>
      </c>
      <c r="G13" s="80"/>
      <c r="H13" s="230">
        <v>6371330045</v>
      </c>
      <c r="I13" s="80"/>
      <c r="J13" s="230">
        <f t="shared" ref="J13:J21" si="0">D13+F13+H13</f>
        <v>43048679435</v>
      </c>
      <c r="K13" s="80"/>
      <c r="L13" s="130">
        <f t="shared" ref="L13:L32" si="1">J13/$J$33</f>
        <v>4.3330246613951955E-2</v>
      </c>
      <c r="M13" s="80"/>
      <c r="N13" s="230">
        <v>0</v>
      </c>
      <c r="O13" s="80"/>
      <c r="P13" s="230">
        <v>42752496441</v>
      </c>
      <c r="Q13" s="80"/>
      <c r="R13" s="230">
        <v>6371330045</v>
      </c>
      <c r="S13" s="80"/>
      <c r="T13" s="230">
        <f t="shared" ref="T13:T32" si="2">N13+P13+R13</f>
        <v>49123826486</v>
      </c>
      <c r="U13" s="80"/>
      <c r="V13" s="128">
        <f t="shared" ref="V13:V32" si="3">T13/$T$33</f>
        <v>2.0681297889932337E-2</v>
      </c>
      <c r="W13" s="136"/>
      <c r="X13" s="136"/>
      <c r="Y13" s="278"/>
      <c r="Z13" s="136"/>
    </row>
    <row r="14" spans="1:26" s="44" customFormat="1" ht="21.75" customHeight="1" x14ac:dyDescent="0.2">
      <c r="A14" s="299" t="s">
        <v>48</v>
      </c>
      <c r="B14" s="299"/>
      <c r="C14" s="136"/>
      <c r="D14" s="64">
        <v>0</v>
      </c>
      <c r="E14" s="82"/>
      <c r="F14" s="230">
        <v>29786210133</v>
      </c>
      <c r="G14" s="80"/>
      <c r="H14" s="230">
        <v>61252539034</v>
      </c>
      <c r="I14" s="80"/>
      <c r="J14" s="230">
        <f t="shared" si="0"/>
        <v>91038749167</v>
      </c>
      <c r="K14" s="80"/>
      <c r="L14" s="130">
        <f t="shared" si="1"/>
        <v>9.1634203525059257E-2</v>
      </c>
      <c r="M14" s="80"/>
      <c r="N14" s="230">
        <v>0</v>
      </c>
      <c r="O14" s="80"/>
      <c r="P14" s="230">
        <v>228494382467</v>
      </c>
      <c r="Q14" s="80"/>
      <c r="R14" s="230">
        <v>61252539035</v>
      </c>
      <c r="S14" s="80"/>
      <c r="T14" s="230">
        <f t="shared" si="2"/>
        <v>289746921502</v>
      </c>
      <c r="U14" s="80"/>
      <c r="V14" s="128">
        <f t="shared" si="3"/>
        <v>0.12198443861008028</v>
      </c>
      <c r="W14" s="136"/>
      <c r="X14" s="136"/>
      <c r="Y14" s="278"/>
      <c r="Z14" s="136"/>
    </row>
    <row r="15" spans="1:26" s="44" customFormat="1" ht="21.75" customHeight="1" x14ac:dyDescent="0.2">
      <c r="A15" s="299" t="s">
        <v>58</v>
      </c>
      <c r="B15" s="299"/>
      <c r="C15" s="136"/>
      <c r="D15" s="64">
        <v>0</v>
      </c>
      <c r="E15" s="82"/>
      <c r="F15" s="230">
        <v>64480892977</v>
      </c>
      <c r="G15" s="80"/>
      <c r="H15" s="230">
        <v>4870985159</v>
      </c>
      <c r="I15" s="80"/>
      <c r="J15" s="230">
        <f t="shared" si="0"/>
        <v>69351878136</v>
      </c>
      <c r="K15" s="80"/>
      <c r="L15" s="130">
        <f t="shared" si="1"/>
        <v>6.980548584099959E-2</v>
      </c>
      <c r="M15" s="80"/>
      <c r="N15" s="230">
        <v>0</v>
      </c>
      <c r="O15" s="80"/>
      <c r="P15" s="230">
        <v>64480892977</v>
      </c>
      <c r="Q15" s="80"/>
      <c r="R15" s="230">
        <v>4870985159</v>
      </c>
      <c r="S15" s="80"/>
      <c r="T15" s="230">
        <f t="shared" si="2"/>
        <v>69351878136</v>
      </c>
      <c r="U15" s="80"/>
      <c r="V15" s="128">
        <f t="shared" si="3"/>
        <v>2.9197376376322488E-2</v>
      </c>
      <c r="W15" s="136"/>
      <c r="X15" s="136"/>
      <c r="Y15" s="278"/>
      <c r="Z15" s="136"/>
    </row>
    <row r="16" spans="1:26" s="44" customFormat="1" ht="21.75" customHeight="1" x14ac:dyDescent="0.2">
      <c r="A16" s="299" t="s">
        <v>56</v>
      </c>
      <c r="B16" s="299"/>
      <c r="C16" s="136"/>
      <c r="D16" s="64">
        <v>0</v>
      </c>
      <c r="E16" s="82"/>
      <c r="F16" s="230">
        <v>0</v>
      </c>
      <c r="G16" s="80"/>
      <c r="H16" s="230">
        <v>37731493394</v>
      </c>
      <c r="I16" s="80"/>
      <c r="J16" s="230">
        <f t="shared" si="0"/>
        <v>37731493394</v>
      </c>
      <c r="K16" s="80"/>
      <c r="L16" s="130">
        <f t="shared" si="1"/>
        <v>3.7978282617084864E-2</v>
      </c>
      <c r="M16" s="80"/>
      <c r="N16" s="230">
        <v>0</v>
      </c>
      <c r="O16" s="80"/>
      <c r="P16" s="230">
        <v>0</v>
      </c>
      <c r="Q16" s="80"/>
      <c r="R16" s="230">
        <v>72388977305</v>
      </c>
      <c r="S16" s="80"/>
      <c r="T16" s="230">
        <f t="shared" si="2"/>
        <v>72388977305</v>
      </c>
      <c r="U16" s="80"/>
      <c r="V16" s="128">
        <f t="shared" si="3"/>
        <v>3.0476005447558536E-2</v>
      </c>
      <c r="W16" s="136"/>
      <c r="X16" s="136"/>
      <c r="Y16" s="278"/>
      <c r="Z16" s="136"/>
    </row>
    <row r="17" spans="1:26" s="44" customFormat="1" ht="21.75" customHeight="1" x14ac:dyDescent="0.2">
      <c r="A17" s="299" t="s">
        <v>57</v>
      </c>
      <c r="B17" s="299"/>
      <c r="C17" s="136"/>
      <c r="D17" s="64">
        <v>0</v>
      </c>
      <c r="E17" s="82"/>
      <c r="F17" s="230">
        <v>0</v>
      </c>
      <c r="G17" s="80"/>
      <c r="H17" s="230">
        <v>145931626631</v>
      </c>
      <c r="I17" s="80"/>
      <c r="J17" s="230">
        <f t="shared" si="0"/>
        <v>145931626631</v>
      </c>
      <c r="K17" s="80"/>
      <c r="L17" s="130">
        <f t="shared" si="1"/>
        <v>0.14688611715125865</v>
      </c>
      <c r="M17" s="80"/>
      <c r="N17" s="230">
        <v>0</v>
      </c>
      <c r="O17" s="80"/>
      <c r="P17" s="230">
        <v>0</v>
      </c>
      <c r="Q17" s="80"/>
      <c r="R17" s="230">
        <v>145931626631</v>
      </c>
      <c r="S17" s="80"/>
      <c r="T17" s="230">
        <f t="shared" si="2"/>
        <v>145931626631</v>
      </c>
      <c r="U17" s="80"/>
      <c r="V17" s="128">
        <f t="shared" si="3"/>
        <v>6.1437710736524605E-2</v>
      </c>
      <c r="W17" s="136"/>
      <c r="X17" s="136"/>
      <c r="Y17" s="278"/>
      <c r="Z17" s="136"/>
    </row>
    <row r="18" spans="1:26" s="44" customFormat="1" ht="21.75" customHeight="1" x14ac:dyDescent="0.2">
      <c r="A18" s="299" t="s">
        <v>51</v>
      </c>
      <c r="B18" s="299"/>
      <c r="C18" s="136"/>
      <c r="D18" s="64">
        <v>0</v>
      </c>
      <c r="E18" s="82"/>
      <c r="F18" s="71">
        <v>-806204101</v>
      </c>
      <c r="G18" s="80"/>
      <c r="H18" s="230">
        <v>6013211932</v>
      </c>
      <c r="I18" s="80"/>
      <c r="J18" s="230">
        <f t="shared" si="0"/>
        <v>5207007831</v>
      </c>
      <c r="K18" s="80"/>
      <c r="L18" s="130">
        <f t="shared" si="1"/>
        <v>5.2410651476238268E-3</v>
      </c>
      <c r="M18" s="80"/>
      <c r="N18" s="230">
        <v>0</v>
      </c>
      <c r="O18" s="80"/>
      <c r="P18" s="230">
        <v>35897975394</v>
      </c>
      <c r="Q18" s="80"/>
      <c r="R18" s="230">
        <v>15262116518</v>
      </c>
      <c r="S18" s="80"/>
      <c r="T18" s="230">
        <f t="shared" si="2"/>
        <v>51160091912</v>
      </c>
      <c r="U18" s="80"/>
      <c r="V18" s="128">
        <f t="shared" si="3"/>
        <v>2.1538572554194856E-2</v>
      </c>
      <c r="W18" s="136"/>
      <c r="X18" s="136"/>
      <c r="Y18" s="278"/>
      <c r="Z18" s="136"/>
    </row>
    <row r="19" spans="1:26" s="44" customFormat="1" ht="21.75" customHeight="1" x14ac:dyDescent="0.2">
      <c r="A19" s="299" t="s">
        <v>49</v>
      </c>
      <c r="B19" s="299"/>
      <c r="C19" s="136"/>
      <c r="D19" s="64">
        <v>0</v>
      </c>
      <c r="E19" s="82"/>
      <c r="F19" s="230">
        <v>0</v>
      </c>
      <c r="G19" s="80"/>
      <c r="H19" s="230">
        <v>139103048450</v>
      </c>
      <c r="I19" s="80"/>
      <c r="J19" s="230">
        <f t="shared" si="0"/>
        <v>139103048450</v>
      </c>
      <c r="K19" s="80"/>
      <c r="L19" s="130">
        <f t="shared" si="1"/>
        <v>0.14001287549811706</v>
      </c>
      <c r="M19" s="80"/>
      <c r="N19" s="230">
        <v>0</v>
      </c>
      <c r="O19" s="80"/>
      <c r="P19" s="230">
        <v>0</v>
      </c>
      <c r="Q19" s="80"/>
      <c r="R19" s="230">
        <v>168327111307</v>
      </c>
      <c r="S19" s="80"/>
      <c r="T19" s="230">
        <f t="shared" si="2"/>
        <v>168327111307</v>
      </c>
      <c r="U19" s="80"/>
      <c r="V19" s="128">
        <f t="shared" si="3"/>
        <v>7.086628589252901E-2</v>
      </c>
      <c r="W19" s="136"/>
      <c r="X19" s="136"/>
      <c r="Y19" s="278"/>
      <c r="Z19" s="136"/>
    </row>
    <row r="20" spans="1:26" s="44" customFormat="1" ht="21.75" customHeight="1" x14ac:dyDescent="0.2">
      <c r="A20" s="299" t="s">
        <v>53</v>
      </c>
      <c r="B20" s="299"/>
      <c r="C20" s="136"/>
      <c r="D20" s="64">
        <v>0</v>
      </c>
      <c r="E20" s="82"/>
      <c r="F20" s="230">
        <v>0</v>
      </c>
      <c r="G20" s="80"/>
      <c r="H20" s="230">
        <v>128246694846</v>
      </c>
      <c r="I20" s="80"/>
      <c r="J20" s="230">
        <f t="shared" si="0"/>
        <v>128246694846</v>
      </c>
      <c r="K20" s="80"/>
      <c r="L20" s="130">
        <f t="shared" si="1"/>
        <v>0.12908551407464147</v>
      </c>
      <c r="M20" s="80"/>
      <c r="N20" s="230">
        <v>0</v>
      </c>
      <c r="O20" s="80"/>
      <c r="P20" s="230">
        <v>0</v>
      </c>
      <c r="Q20" s="80"/>
      <c r="R20" s="230">
        <v>286743240222</v>
      </c>
      <c r="S20" s="80"/>
      <c r="T20" s="230">
        <f t="shared" si="2"/>
        <v>286743240222</v>
      </c>
      <c r="U20" s="80"/>
      <c r="V20" s="128">
        <f t="shared" si="3"/>
        <v>0.1207198785836785</v>
      </c>
      <c r="W20" s="136"/>
      <c r="X20" s="136"/>
      <c r="Y20" s="276"/>
      <c r="Z20" s="136"/>
    </row>
    <row r="21" spans="1:26" s="44" customFormat="1" ht="21.75" customHeight="1" x14ac:dyDescent="0.2">
      <c r="A21" s="300" t="s">
        <v>50</v>
      </c>
      <c r="B21" s="300"/>
      <c r="C21" s="140"/>
      <c r="D21" s="67">
        <v>0</v>
      </c>
      <c r="E21" s="279"/>
      <c r="F21" s="231">
        <v>2853161770</v>
      </c>
      <c r="G21" s="139"/>
      <c r="H21" s="231">
        <v>0</v>
      </c>
      <c r="I21" s="139"/>
      <c r="J21" s="230">
        <f t="shared" si="0"/>
        <v>2853161770</v>
      </c>
      <c r="K21" s="139"/>
      <c r="L21" s="130">
        <f t="shared" si="1"/>
        <v>2.871823357793546E-3</v>
      </c>
      <c r="M21" s="139"/>
      <c r="N21" s="231">
        <v>0</v>
      </c>
      <c r="O21" s="139"/>
      <c r="P21" s="231">
        <v>6624401397</v>
      </c>
      <c r="Q21" s="139"/>
      <c r="R21" s="75">
        <v>-155429360</v>
      </c>
      <c r="S21" s="139"/>
      <c r="T21" s="230">
        <f t="shared" si="2"/>
        <v>6468972037</v>
      </c>
      <c r="U21" s="139"/>
      <c r="V21" s="128">
        <f t="shared" si="3"/>
        <v>2.7234592113252378E-3</v>
      </c>
      <c r="W21" s="136"/>
      <c r="X21" s="136"/>
      <c r="Y21" s="278"/>
      <c r="Z21" s="136"/>
    </row>
    <row r="22" spans="1:26" s="44" customFormat="1" ht="21.75" customHeight="1" x14ac:dyDescent="0.2">
      <c r="A22" s="300" t="s">
        <v>47</v>
      </c>
      <c r="B22" s="300"/>
      <c r="C22" s="140"/>
      <c r="D22" s="67">
        <v>0</v>
      </c>
      <c r="E22" s="279"/>
      <c r="F22" s="231">
        <v>17161437700</v>
      </c>
      <c r="G22" s="139"/>
      <c r="H22" s="231">
        <v>0</v>
      </c>
      <c r="I22" s="139"/>
      <c r="J22" s="230">
        <f>D22+F22+H22</f>
        <v>17161437700</v>
      </c>
      <c r="K22" s="139"/>
      <c r="L22" s="130">
        <f t="shared" si="1"/>
        <v>1.7273684989890618E-2</v>
      </c>
      <c r="M22" s="139"/>
      <c r="N22" s="231">
        <v>0</v>
      </c>
      <c r="O22" s="139"/>
      <c r="P22" s="231">
        <v>50483208239</v>
      </c>
      <c r="Q22" s="139"/>
      <c r="R22" s="231">
        <v>0</v>
      </c>
      <c r="S22" s="139"/>
      <c r="T22" s="230">
        <f t="shared" si="2"/>
        <v>50483208239</v>
      </c>
      <c r="U22" s="139"/>
      <c r="V22" s="128">
        <f t="shared" si="3"/>
        <v>2.12536022275829E-2</v>
      </c>
      <c r="W22" s="136"/>
      <c r="X22" s="136"/>
      <c r="Y22" s="278"/>
      <c r="Z22" s="136"/>
    </row>
    <row r="23" spans="1:26" s="44" customFormat="1" ht="21.75" customHeight="1" x14ac:dyDescent="0.2">
      <c r="A23" s="300" t="s">
        <v>193</v>
      </c>
      <c r="B23" s="300"/>
      <c r="C23" s="140"/>
      <c r="D23" s="67">
        <v>0</v>
      </c>
      <c r="E23" s="279"/>
      <c r="F23" s="231">
        <v>0</v>
      </c>
      <c r="G23" s="139"/>
      <c r="H23" s="231">
        <v>0</v>
      </c>
      <c r="I23" s="139"/>
      <c r="J23" s="230">
        <f>D23+F23+H23</f>
        <v>0</v>
      </c>
      <c r="K23" s="139"/>
      <c r="L23" s="131">
        <f t="shared" si="1"/>
        <v>0</v>
      </c>
      <c r="M23" s="139"/>
      <c r="N23" s="231">
        <v>0</v>
      </c>
      <c r="O23" s="139"/>
      <c r="P23" s="231">
        <v>0</v>
      </c>
      <c r="Q23" s="139"/>
      <c r="R23" s="231">
        <v>9917260293</v>
      </c>
      <c r="S23" s="139"/>
      <c r="T23" s="230">
        <f t="shared" si="2"/>
        <v>9917260293</v>
      </c>
      <c r="U23" s="139"/>
      <c r="V23" s="128">
        <f t="shared" si="3"/>
        <v>4.1752002855474507E-3</v>
      </c>
      <c r="W23" s="136"/>
      <c r="X23" s="136"/>
      <c r="Y23" s="276"/>
      <c r="Z23" s="136"/>
    </row>
    <row r="24" spans="1:26" s="44" customFormat="1" ht="21.75" customHeight="1" x14ac:dyDescent="0.2">
      <c r="A24" s="299" t="s">
        <v>194</v>
      </c>
      <c r="B24" s="299"/>
      <c r="C24" s="136"/>
      <c r="D24" s="64">
        <v>0</v>
      </c>
      <c r="E24" s="82"/>
      <c r="F24" s="230">
        <v>0</v>
      </c>
      <c r="G24" s="80"/>
      <c r="H24" s="230">
        <v>0</v>
      </c>
      <c r="I24" s="80"/>
      <c r="J24" s="230">
        <f t="shared" ref="J24:J32" si="4">D24+F24+H24</f>
        <v>0</v>
      </c>
      <c r="K24" s="80"/>
      <c r="L24" s="131">
        <f t="shared" si="1"/>
        <v>0</v>
      </c>
      <c r="M24" s="80"/>
      <c r="N24" s="230">
        <v>0</v>
      </c>
      <c r="O24" s="80"/>
      <c r="P24" s="230">
        <v>0</v>
      </c>
      <c r="Q24" s="80"/>
      <c r="R24" s="230">
        <v>90404534577</v>
      </c>
      <c r="S24" s="80"/>
      <c r="T24" s="230">
        <f t="shared" si="2"/>
        <v>90404534577</v>
      </c>
      <c r="U24" s="80"/>
      <c r="V24" s="128">
        <f t="shared" si="3"/>
        <v>3.8060616282008762E-2</v>
      </c>
      <c r="W24" s="136"/>
      <c r="X24" s="136"/>
      <c r="Y24" s="276"/>
      <c r="Z24" s="136"/>
    </row>
    <row r="25" spans="1:26" s="44" customFormat="1" ht="21.75" customHeight="1" x14ac:dyDescent="0.2">
      <c r="A25" s="299" t="s">
        <v>195</v>
      </c>
      <c r="B25" s="299"/>
      <c r="C25" s="136"/>
      <c r="D25" s="64">
        <v>0</v>
      </c>
      <c r="E25" s="82"/>
      <c r="F25" s="230">
        <v>0</v>
      </c>
      <c r="G25" s="80"/>
      <c r="H25" s="230">
        <v>0</v>
      </c>
      <c r="I25" s="80"/>
      <c r="J25" s="230">
        <f t="shared" si="4"/>
        <v>0</v>
      </c>
      <c r="K25" s="80"/>
      <c r="L25" s="131">
        <f t="shared" si="1"/>
        <v>0</v>
      </c>
      <c r="M25" s="80"/>
      <c r="N25" s="230">
        <v>0</v>
      </c>
      <c r="O25" s="80"/>
      <c r="P25" s="230">
        <v>0</v>
      </c>
      <c r="Q25" s="80"/>
      <c r="R25" s="230">
        <v>10481167592</v>
      </c>
      <c r="S25" s="80"/>
      <c r="T25" s="230">
        <f t="shared" si="2"/>
        <v>10481167592</v>
      </c>
      <c r="U25" s="80"/>
      <c r="V25" s="128">
        <f t="shared" si="3"/>
        <v>4.4126071747735956E-3</v>
      </c>
      <c r="W25" s="136"/>
      <c r="X25" s="136"/>
      <c r="Y25" s="276"/>
      <c r="Z25" s="136"/>
    </row>
    <row r="26" spans="1:26" s="44" customFormat="1" ht="21.75" customHeight="1" x14ac:dyDescent="0.2">
      <c r="A26" s="299" t="s">
        <v>196</v>
      </c>
      <c r="B26" s="299"/>
      <c r="C26" s="136"/>
      <c r="D26" s="64">
        <v>0</v>
      </c>
      <c r="E26" s="82"/>
      <c r="F26" s="230">
        <v>0</v>
      </c>
      <c r="G26" s="80"/>
      <c r="H26" s="230">
        <v>0</v>
      </c>
      <c r="I26" s="80"/>
      <c r="J26" s="230">
        <f t="shared" si="4"/>
        <v>0</v>
      </c>
      <c r="K26" s="80"/>
      <c r="L26" s="131">
        <f t="shared" si="1"/>
        <v>0</v>
      </c>
      <c r="M26" s="80"/>
      <c r="N26" s="230">
        <v>0</v>
      </c>
      <c r="O26" s="80"/>
      <c r="P26" s="230">
        <v>0</v>
      </c>
      <c r="Q26" s="80"/>
      <c r="R26" s="230">
        <v>25478085702</v>
      </c>
      <c r="S26" s="80"/>
      <c r="T26" s="230">
        <f t="shared" si="2"/>
        <v>25478085702</v>
      </c>
      <c r="U26" s="80"/>
      <c r="V26" s="128">
        <f t="shared" si="3"/>
        <v>1.0726360663668106E-2</v>
      </c>
      <c r="W26" s="136"/>
      <c r="X26" s="136"/>
      <c r="Y26" s="276"/>
      <c r="Z26" s="136"/>
    </row>
    <row r="27" spans="1:26" s="44" customFormat="1" ht="21.75" customHeight="1" x14ac:dyDescent="0.2">
      <c r="A27" s="299" t="s">
        <v>197</v>
      </c>
      <c r="B27" s="299"/>
      <c r="C27" s="136"/>
      <c r="D27" s="64">
        <v>0</v>
      </c>
      <c r="E27" s="82"/>
      <c r="F27" s="230">
        <v>0</v>
      </c>
      <c r="G27" s="80"/>
      <c r="H27" s="230">
        <v>0</v>
      </c>
      <c r="I27" s="80"/>
      <c r="J27" s="230">
        <f t="shared" si="4"/>
        <v>0</v>
      </c>
      <c r="K27" s="80"/>
      <c r="L27" s="131">
        <f t="shared" si="1"/>
        <v>0</v>
      </c>
      <c r="M27" s="80"/>
      <c r="N27" s="230">
        <v>0</v>
      </c>
      <c r="O27" s="80"/>
      <c r="P27" s="230">
        <v>0</v>
      </c>
      <c r="Q27" s="80"/>
      <c r="R27" s="230">
        <v>39433183978</v>
      </c>
      <c r="S27" s="80"/>
      <c r="T27" s="230">
        <f t="shared" si="2"/>
        <v>39433183978</v>
      </c>
      <c r="U27" s="80"/>
      <c r="V27" s="128">
        <f t="shared" si="3"/>
        <v>1.660150446199353E-2</v>
      </c>
      <c r="W27" s="136"/>
      <c r="X27" s="136"/>
      <c r="Y27" s="276"/>
      <c r="Z27" s="136"/>
    </row>
    <row r="28" spans="1:26" s="44" customFormat="1" ht="21.75" customHeight="1" x14ac:dyDescent="0.2">
      <c r="A28" s="299" t="s">
        <v>198</v>
      </c>
      <c r="B28" s="299"/>
      <c r="C28" s="136"/>
      <c r="D28" s="64">
        <v>0</v>
      </c>
      <c r="E28" s="82"/>
      <c r="F28" s="230">
        <v>0</v>
      </c>
      <c r="G28" s="80"/>
      <c r="H28" s="230">
        <v>0</v>
      </c>
      <c r="I28" s="80"/>
      <c r="J28" s="230">
        <f t="shared" si="4"/>
        <v>0</v>
      </c>
      <c r="K28" s="80"/>
      <c r="L28" s="131">
        <f t="shared" si="1"/>
        <v>0</v>
      </c>
      <c r="M28" s="80"/>
      <c r="N28" s="230">
        <v>0</v>
      </c>
      <c r="O28" s="80"/>
      <c r="P28" s="230">
        <v>0</v>
      </c>
      <c r="Q28" s="80"/>
      <c r="R28" s="230">
        <v>372551250</v>
      </c>
      <c r="S28" s="80"/>
      <c r="T28" s="230">
        <f t="shared" si="2"/>
        <v>372551250</v>
      </c>
      <c r="U28" s="80"/>
      <c r="V28" s="128">
        <f t="shared" si="3"/>
        <v>1.568453423047671E-4</v>
      </c>
      <c r="W28" s="136"/>
      <c r="X28" s="136"/>
      <c r="Y28" s="276"/>
      <c r="Z28" s="136"/>
    </row>
    <row r="29" spans="1:26" s="44" customFormat="1" ht="21.75" customHeight="1" x14ac:dyDescent="0.2">
      <c r="A29" s="299" t="s">
        <v>199</v>
      </c>
      <c r="B29" s="299"/>
      <c r="C29" s="136"/>
      <c r="D29" s="64">
        <v>0</v>
      </c>
      <c r="E29" s="82"/>
      <c r="F29" s="230">
        <v>0</v>
      </c>
      <c r="G29" s="80"/>
      <c r="H29" s="230">
        <v>0</v>
      </c>
      <c r="I29" s="80"/>
      <c r="J29" s="230">
        <f t="shared" si="4"/>
        <v>0</v>
      </c>
      <c r="K29" s="80"/>
      <c r="L29" s="131">
        <f t="shared" si="1"/>
        <v>0</v>
      </c>
      <c r="M29" s="80"/>
      <c r="N29" s="230">
        <v>0</v>
      </c>
      <c r="O29" s="80"/>
      <c r="P29" s="230">
        <v>0</v>
      </c>
      <c r="Q29" s="80"/>
      <c r="R29" s="230">
        <v>22856143641</v>
      </c>
      <c r="S29" s="80"/>
      <c r="T29" s="230">
        <f t="shared" si="2"/>
        <v>22856143641</v>
      </c>
      <c r="U29" s="80"/>
      <c r="V29" s="128">
        <f t="shared" si="3"/>
        <v>9.6225141457438965E-3</v>
      </c>
      <c r="W29" s="136"/>
      <c r="X29" s="136"/>
      <c r="Y29" s="276"/>
      <c r="Z29" s="136"/>
    </row>
    <row r="30" spans="1:26" s="44" customFormat="1" ht="21.75" customHeight="1" x14ac:dyDescent="0.2">
      <c r="A30" s="299" t="s">
        <v>200</v>
      </c>
      <c r="B30" s="299"/>
      <c r="C30" s="136"/>
      <c r="D30" s="64">
        <v>0</v>
      </c>
      <c r="E30" s="82"/>
      <c r="F30" s="230">
        <v>0</v>
      </c>
      <c r="G30" s="80"/>
      <c r="H30" s="230">
        <v>0</v>
      </c>
      <c r="I30" s="80"/>
      <c r="J30" s="230">
        <f t="shared" si="4"/>
        <v>0</v>
      </c>
      <c r="K30" s="80"/>
      <c r="L30" s="131">
        <f t="shared" si="1"/>
        <v>0</v>
      </c>
      <c r="M30" s="80"/>
      <c r="N30" s="230">
        <v>0</v>
      </c>
      <c r="O30" s="80"/>
      <c r="P30" s="230">
        <v>0</v>
      </c>
      <c r="Q30" s="80"/>
      <c r="R30" s="230">
        <v>25729788745</v>
      </c>
      <c r="S30" s="80"/>
      <c r="T30" s="230">
        <f t="shared" si="2"/>
        <v>25729788745</v>
      </c>
      <c r="U30" s="80"/>
      <c r="V30" s="128">
        <f t="shared" si="3"/>
        <v>1.0832328500142917E-2</v>
      </c>
      <c r="W30" s="136"/>
      <c r="X30" s="136"/>
      <c r="Y30" s="278"/>
      <c r="Z30" s="136"/>
    </row>
    <row r="31" spans="1:26" s="44" customFormat="1" ht="21.75" customHeight="1" x14ac:dyDescent="0.2">
      <c r="A31" s="299" t="s">
        <v>201</v>
      </c>
      <c r="B31" s="299"/>
      <c r="C31" s="136"/>
      <c r="D31" s="64">
        <v>0</v>
      </c>
      <c r="E31" s="82"/>
      <c r="F31" s="230">
        <v>0</v>
      </c>
      <c r="G31" s="80"/>
      <c r="H31" s="230">
        <v>0</v>
      </c>
      <c r="I31" s="80"/>
      <c r="J31" s="230">
        <f t="shared" si="4"/>
        <v>0</v>
      </c>
      <c r="K31" s="80"/>
      <c r="L31" s="131">
        <f t="shared" si="1"/>
        <v>0</v>
      </c>
      <c r="M31" s="80"/>
      <c r="N31" s="230">
        <v>0</v>
      </c>
      <c r="O31" s="80"/>
      <c r="P31" s="230">
        <v>0</v>
      </c>
      <c r="Q31" s="80"/>
      <c r="R31" s="230">
        <v>16376983019</v>
      </c>
      <c r="S31" s="80"/>
      <c r="T31" s="230">
        <f t="shared" si="2"/>
        <v>16376983019</v>
      </c>
      <c r="U31" s="80"/>
      <c r="V31" s="128">
        <f t="shared" si="3"/>
        <v>6.894765505509411E-3</v>
      </c>
      <c r="W31" s="136"/>
      <c r="X31" s="136"/>
      <c r="Y31" s="276"/>
      <c r="Z31" s="136"/>
    </row>
    <row r="32" spans="1:26" s="44" customFormat="1" ht="21.75" customHeight="1" x14ac:dyDescent="0.2">
      <c r="A32" s="299" t="s">
        <v>202</v>
      </c>
      <c r="B32" s="299"/>
      <c r="C32" s="136"/>
      <c r="D32" s="64">
        <v>0</v>
      </c>
      <c r="E32" s="82"/>
      <c r="F32" s="230">
        <v>0</v>
      </c>
      <c r="G32" s="80"/>
      <c r="H32" s="230">
        <v>0</v>
      </c>
      <c r="I32" s="80"/>
      <c r="J32" s="230">
        <f t="shared" si="4"/>
        <v>0</v>
      </c>
      <c r="K32" s="80"/>
      <c r="L32" s="131">
        <f t="shared" si="1"/>
        <v>0</v>
      </c>
      <c r="M32" s="80"/>
      <c r="N32" s="230">
        <v>0</v>
      </c>
      <c r="O32" s="80"/>
      <c r="P32" s="230">
        <v>0</v>
      </c>
      <c r="Q32" s="80"/>
      <c r="R32" s="230">
        <v>28731628065</v>
      </c>
      <c r="S32" s="80"/>
      <c r="T32" s="230">
        <f t="shared" si="2"/>
        <v>28731628065</v>
      </c>
      <c r="U32" s="80"/>
      <c r="V32" s="128">
        <f t="shared" si="3"/>
        <v>1.2096113055125108E-2</v>
      </c>
      <c r="W32" s="136"/>
      <c r="X32" s="136"/>
      <c r="Y32" s="276"/>
      <c r="Z32" s="136"/>
    </row>
    <row r="33" spans="1:26" s="44" customFormat="1" ht="21.75" customHeight="1" thickBot="1" x14ac:dyDescent="0.25">
      <c r="A33" s="312" t="s">
        <v>24</v>
      </c>
      <c r="B33" s="312"/>
      <c r="C33" s="136"/>
      <c r="D33" s="66">
        <f>SUM(D11:D32)</f>
        <v>0</v>
      </c>
      <c r="E33" s="82"/>
      <c r="F33" s="120">
        <f>SUM(F11:F32)</f>
        <v>78636725928</v>
      </c>
      <c r="G33" s="80"/>
      <c r="H33" s="120">
        <f>SUM(H11:H32)</f>
        <v>914865107065</v>
      </c>
      <c r="I33" s="80"/>
      <c r="J33" s="120">
        <f>SUM(J11:J32)</f>
        <v>993501832993</v>
      </c>
      <c r="K33" s="80"/>
      <c r="L33" s="188">
        <f>SUM(L11:L32)</f>
        <v>0.99999999999999989</v>
      </c>
      <c r="M33" s="80"/>
      <c r="N33" s="120">
        <f>SUM(N11:N32)</f>
        <v>0</v>
      </c>
      <c r="O33" s="80"/>
      <c r="P33" s="120">
        <f>SUM(P11:P32)</f>
        <v>562589626974</v>
      </c>
      <c r="Q33" s="80"/>
      <c r="R33" s="120">
        <f>SUM(R11:R32)</f>
        <v>1812688111756</v>
      </c>
      <c r="S33" s="80"/>
      <c r="T33" s="120">
        <f>SUM(T11:T32)</f>
        <v>2375277738730</v>
      </c>
      <c r="U33" s="80"/>
      <c r="V33" s="188">
        <f>SUM(V11:V32)</f>
        <v>0.99999999999999967</v>
      </c>
      <c r="W33" s="136"/>
      <c r="X33" s="136"/>
      <c r="Y33" s="276"/>
      <c r="Z33" s="136"/>
    </row>
    <row r="34" spans="1:26" s="44" customFormat="1" ht="13.5" thickTop="1" x14ac:dyDescent="0.2">
      <c r="A34" s="136"/>
      <c r="B34" s="136"/>
      <c r="C34" s="136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136"/>
      <c r="X34" s="136"/>
      <c r="Y34" s="276"/>
      <c r="Z34" s="136"/>
    </row>
    <row r="35" spans="1:26" s="44" customFormat="1" x14ac:dyDescent="0.2">
      <c r="A35" s="136"/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276"/>
      <c r="Z35" s="136"/>
    </row>
    <row r="36" spans="1:26" s="44" customFormat="1" x14ac:dyDescent="0.2">
      <c r="A36" s="136"/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276"/>
      <c r="Z36" s="136"/>
    </row>
    <row r="37" spans="1:26" s="44" customFormat="1" x14ac:dyDescent="0.2">
      <c r="A37" s="136"/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276"/>
      <c r="Z37" s="136"/>
    </row>
    <row r="38" spans="1:26" s="44" customFormat="1" ht="84" customHeight="1" x14ac:dyDescent="0.2">
      <c r="A38" s="136"/>
      <c r="B38" s="136"/>
      <c r="C38" s="136"/>
      <c r="D38" s="230"/>
      <c r="E38" s="136"/>
      <c r="F38" s="230"/>
      <c r="G38" s="136"/>
      <c r="H38" s="233"/>
      <c r="I38" s="136"/>
      <c r="J38" s="136"/>
      <c r="K38" s="136"/>
      <c r="L38" s="136"/>
      <c r="M38" s="136"/>
      <c r="N38" s="136"/>
      <c r="O38" s="136"/>
      <c r="P38" s="136"/>
      <c r="Q38" s="136"/>
      <c r="R38" s="230"/>
      <c r="S38" s="136"/>
      <c r="T38" s="233"/>
      <c r="U38" s="136"/>
      <c r="V38" s="136"/>
      <c r="W38" s="136"/>
      <c r="X38" s="136"/>
      <c r="Y38" s="276"/>
      <c r="Z38" s="136"/>
    </row>
    <row r="39" spans="1:26" s="44" customFormat="1" ht="21" x14ac:dyDescent="0.55000000000000004">
      <c r="A39" s="136"/>
      <c r="B39" s="136"/>
      <c r="C39" s="136"/>
      <c r="D39" s="136"/>
      <c r="E39" s="136"/>
      <c r="F39" s="68"/>
      <c r="G39" s="280"/>
      <c r="H39" s="233"/>
      <c r="I39" s="136"/>
      <c r="J39" s="136"/>
      <c r="K39" s="136"/>
      <c r="L39" s="136"/>
      <c r="M39" s="136"/>
      <c r="N39" s="136"/>
      <c r="O39" s="136"/>
      <c r="P39" s="136"/>
      <c r="Q39" s="136"/>
      <c r="R39" s="68"/>
      <c r="S39" s="280"/>
      <c r="T39" s="233"/>
      <c r="U39" s="136"/>
      <c r="V39" s="138"/>
      <c r="W39" s="136"/>
      <c r="X39" s="136"/>
      <c r="Y39" s="276"/>
      <c r="Z39" s="136"/>
    </row>
    <row r="40" spans="1:26" s="44" customFormat="1" ht="21" x14ac:dyDescent="0.2">
      <c r="A40" s="136"/>
      <c r="B40" s="136"/>
      <c r="C40" s="136"/>
      <c r="D40" s="281"/>
      <c r="E40" s="136"/>
      <c r="F40" s="136"/>
      <c r="G40" s="136"/>
      <c r="H40" s="230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8"/>
      <c r="U40" s="136"/>
      <c r="V40" s="137"/>
      <c r="W40" s="136"/>
      <c r="X40" s="136"/>
      <c r="Y40" s="276"/>
      <c r="Z40" s="136"/>
    </row>
    <row r="41" spans="1:26" s="44" customFormat="1" ht="21" x14ac:dyDescent="0.2">
      <c r="D41" s="135"/>
      <c r="H41" s="107"/>
      <c r="I41" s="136"/>
      <c r="J41" s="136"/>
      <c r="K41" s="136"/>
      <c r="L41" s="136"/>
      <c r="M41" s="136"/>
      <c r="N41" s="137"/>
      <c r="O41" s="136"/>
      <c r="P41" s="136"/>
      <c r="Q41" s="136"/>
      <c r="V41" s="122"/>
      <c r="Y41" s="217"/>
    </row>
    <row r="42" spans="1:26" s="44" customFormat="1" ht="21" x14ac:dyDescent="0.2">
      <c r="D42" s="135"/>
      <c r="F42" s="77"/>
      <c r="H42" s="107"/>
      <c r="I42" s="136"/>
      <c r="J42" s="136"/>
      <c r="K42" s="136"/>
      <c r="L42" s="136"/>
      <c r="M42" s="136"/>
      <c r="N42" s="137"/>
      <c r="O42" s="136"/>
      <c r="P42" s="136"/>
      <c r="Q42" s="136"/>
      <c r="Y42" s="217"/>
    </row>
    <row r="43" spans="1:26" s="44" customFormat="1" ht="21" x14ac:dyDescent="0.2">
      <c r="D43" s="135"/>
      <c r="F43" s="122"/>
      <c r="H43" s="107"/>
      <c r="I43" s="136"/>
      <c r="J43" s="136"/>
      <c r="K43" s="136"/>
      <c r="L43" s="136"/>
      <c r="M43" s="136"/>
      <c r="N43" s="138"/>
      <c r="O43" s="136"/>
      <c r="P43" s="136"/>
      <c r="Q43" s="136"/>
      <c r="V43" s="122"/>
      <c r="Y43" s="217"/>
    </row>
    <row r="44" spans="1:26" s="44" customFormat="1" ht="21" x14ac:dyDescent="0.2">
      <c r="D44" s="135"/>
      <c r="F44" s="122"/>
      <c r="H44" s="107"/>
      <c r="I44" s="136"/>
      <c r="J44" s="136"/>
      <c r="K44" s="136"/>
      <c r="L44" s="136"/>
      <c r="M44" s="136"/>
      <c r="N44" s="136"/>
      <c r="O44" s="136"/>
      <c r="P44" s="136"/>
      <c r="Q44" s="136"/>
      <c r="Y44" s="217"/>
    </row>
    <row r="45" spans="1:26" x14ac:dyDescent="0.2">
      <c r="H45" s="83"/>
      <c r="I45" s="83"/>
      <c r="J45" s="83"/>
      <c r="K45" s="83"/>
      <c r="L45" s="83"/>
      <c r="M45" s="83"/>
      <c r="N45" s="83"/>
      <c r="O45" s="83"/>
      <c r="P45" s="83"/>
      <c r="Q45" s="83"/>
      <c r="V45" s="124"/>
    </row>
    <row r="46" spans="1:26" x14ac:dyDescent="0.2">
      <c r="H46" s="83"/>
      <c r="I46" s="83"/>
      <c r="J46" s="83"/>
      <c r="K46" s="83"/>
      <c r="L46" s="83"/>
      <c r="M46" s="83"/>
      <c r="N46" s="83"/>
      <c r="O46" s="83"/>
      <c r="P46" s="83"/>
      <c r="Q46" s="83"/>
    </row>
    <row r="47" spans="1:26" x14ac:dyDescent="0.2">
      <c r="H47" s="83"/>
      <c r="I47" s="83"/>
      <c r="J47" s="83"/>
      <c r="K47" s="83"/>
      <c r="L47" s="83"/>
      <c r="M47" s="83"/>
      <c r="N47" s="83"/>
      <c r="O47" s="83"/>
      <c r="P47" s="83"/>
      <c r="Q47" s="83"/>
    </row>
    <row r="48" spans="1:26" x14ac:dyDescent="0.2">
      <c r="H48" s="83"/>
      <c r="I48" s="83"/>
      <c r="J48" s="83"/>
      <c r="K48" s="83"/>
      <c r="L48" s="83"/>
      <c r="M48" s="83"/>
      <c r="N48" s="83"/>
      <c r="O48" s="83"/>
      <c r="P48" s="83"/>
      <c r="Q48" s="83"/>
    </row>
    <row r="49" spans="8:22" x14ac:dyDescent="0.2">
      <c r="H49" s="83"/>
      <c r="I49" s="83"/>
      <c r="J49" s="83"/>
      <c r="K49" s="83"/>
      <c r="L49" s="83"/>
      <c r="M49" s="83"/>
      <c r="N49" s="83"/>
      <c r="O49" s="83"/>
      <c r="P49" s="83"/>
      <c r="Q49" s="83"/>
      <c r="V49" s="77"/>
    </row>
    <row r="50" spans="8:22" x14ac:dyDescent="0.2">
      <c r="H50" s="83"/>
      <c r="I50" s="83"/>
      <c r="J50" s="83"/>
      <c r="K50" s="83"/>
      <c r="L50" s="83"/>
      <c r="M50" s="83"/>
      <c r="N50" s="83"/>
      <c r="O50" s="83"/>
      <c r="P50" s="83"/>
      <c r="Q50" s="83"/>
      <c r="V50" s="77"/>
    </row>
    <row r="51" spans="8:22" x14ac:dyDescent="0.2">
      <c r="H51" s="83"/>
      <c r="I51" s="83"/>
      <c r="J51" s="83"/>
      <c r="K51" s="83"/>
      <c r="L51" s="83"/>
      <c r="M51" s="83"/>
      <c r="N51" s="83"/>
      <c r="O51" s="83"/>
      <c r="P51" s="83"/>
      <c r="Q51" s="83"/>
      <c r="V51" s="124"/>
    </row>
    <row r="52" spans="8:22" x14ac:dyDescent="0.2">
      <c r="H52" s="83"/>
      <c r="I52" s="83"/>
      <c r="J52" s="83"/>
      <c r="K52" s="83"/>
      <c r="L52" s="83"/>
      <c r="M52" s="83"/>
      <c r="N52" s="83"/>
      <c r="O52" s="83"/>
      <c r="P52" s="83"/>
      <c r="Q52" s="83"/>
    </row>
    <row r="53" spans="8:22" x14ac:dyDescent="0.2">
      <c r="H53" s="83"/>
      <c r="I53" s="83"/>
      <c r="J53" s="83"/>
      <c r="K53" s="83"/>
      <c r="L53" s="83"/>
      <c r="M53" s="83"/>
      <c r="N53" s="83"/>
      <c r="O53" s="83"/>
      <c r="P53" s="83"/>
      <c r="Q53" s="83"/>
    </row>
    <row r="54" spans="8:22" x14ac:dyDescent="0.2">
      <c r="H54" s="83"/>
      <c r="I54" s="83"/>
      <c r="J54" s="83"/>
      <c r="K54" s="83"/>
      <c r="L54" s="83"/>
      <c r="M54" s="83"/>
      <c r="N54" s="83"/>
      <c r="O54" s="83"/>
      <c r="P54" s="83"/>
      <c r="Q54" s="83"/>
    </row>
    <row r="55" spans="8:22" x14ac:dyDescent="0.2">
      <c r="H55" s="83"/>
      <c r="I55" s="83"/>
      <c r="J55" s="83"/>
      <c r="K55" s="83"/>
      <c r="L55" s="83"/>
      <c r="M55" s="83"/>
      <c r="N55" s="83"/>
      <c r="O55" s="83"/>
      <c r="P55" s="83"/>
      <c r="Q55" s="83"/>
    </row>
    <row r="56" spans="8:22" x14ac:dyDescent="0.2">
      <c r="H56" s="83"/>
      <c r="I56" s="83"/>
      <c r="J56" s="83"/>
      <c r="K56" s="83"/>
      <c r="L56" s="83"/>
      <c r="M56" s="83"/>
      <c r="N56" s="83"/>
      <c r="O56" s="83"/>
      <c r="P56" s="83"/>
      <c r="Q56" s="83"/>
    </row>
    <row r="57" spans="8:22" x14ac:dyDescent="0.2">
      <c r="H57" s="83"/>
      <c r="I57" s="83"/>
      <c r="J57" s="83"/>
      <c r="K57" s="83"/>
      <c r="L57" s="83"/>
      <c r="M57" s="83"/>
      <c r="N57" s="83"/>
      <c r="O57" s="83"/>
      <c r="P57" s="83"/>
      <c r="Q57" s="83"/>
    </row>
    <row r="58" spans="8:22" x14ac:dyDescent="0.2">
      <c r="H58" s="83"/>
      <c r="I58" s="83"/>
      <c r="J58" s="83"/>
      <c r="K58" s="83"/>
      <c r="L58" s="83"/>
      <c r="M58" s="83"/>
      <c r="N58" s="83"/>
      <c r="O58" s="83"/>
      <c r="P58" s="83"/>
      <c r="Q58" s="83"/>
    </row>
    <row r="59" spans="8:22" x14ac:dyDescent="0.2">
      <c r="H59" s="83"/>
      <c r="I59" s="83"/>
      <c r="J59" s="83"/>
      <c r="K59" s="83"/>
      <c r="L59" s="83"/>
      <c r="M59" s="83"/>
      <c r="N59" s="83"/>
      <c r="O59" s="83"/>
      <c r="P59" s="83"/>
      <c r="Q59" s="83"/>
    </row>
    <row r="60" spans="8:22" x14ac:dyDescent="0.2">
      <c r="H60" s="83"/>
      <c r="I60" s="83"/>
      <c r="J60" s="83"/>
      <c r="K60" s="83"/>
      <c r="L60" s="83"/>
      <c r="M60" s="83"/>
      <c r="N60" s="83"/>
      <c r="O60" s="83"/>
      <c r="P60" s="83"/>
      <c r="Q60" s="83"/>
    </row>
    <row r="61" spans="8:22" x14ac:dyDescent="0.2">
      <c r="R61" s="327" t="s">
        <v>301</v>
      </c>
    </row>
    <row r="62" spans="8:22" x14ac:dyDescent="0.2">
      <c r="R62" s="327"/>
    </row>
    <row r="63" spans="8:22" x14ac:dyDescent="0.2">
      <c r="R63" s="327"/>
    </row>
    <row r="64" spans="8:22" x14ac:dyDescent="0.2">
      <c r="R64" s="327"/>
    </row>
    <row r="65" spans="18:18" x14ac:dyDescent="0.2">
      <c r="R65" s="327"/>
    </row>
    <row r="66" spans="18:18" x14ac:dyDescent="0.2">
      <c r="R66" s="327"/>
    </row>
    <row r="67" spans="18:18" x14ac:dyDescent="0.2">
      <c r="R67" s="327"/>
    </row>
    <row r="68" spans="18:18" x14ac:dyDescent="0.2">
      <c r="R68" s="327"/>
    </row>
    <row r="69" spans="18:18" x14ac:dyDescent="0.2">
      <c r="R69" s="327"/>
    </row>
    <row r="70" spans="18:18" x14ac:dyDescent="0.2">
      <c r="R70" s="327"/>
    </row>
    <row r="71" spans="18:18" x14ac:dyDescent="0.2">
      <c r="R71" s="327"/>
    </row>
    <row r="72" spans="18:18" x14ac:dyDescent="0.2">
      <c r="R72" s="327"/>
    </row>
    <row r="73" spans="18:18" x14ac:dyDescent="0.2">
      <c r="R73" s="327"/>
    </row>
    <row r="74" spans="18:18" x14ac:dyDescent="0.2">
      <c r="R74" s="327"/>
    </row>
    <row r="75" spans="18:18" x14ac:dyDescent="0.2">
      <c r="R75" s="327"/>
    </row>
    <row r="76" spans="18:18" x14ac:dyDescent="0.2">
      <c r="R76" s="327"/>
    </row>
    <row r="77" spans="18:18" x14ac:dyDescent="0.2">
      <c r="R77" s="327"/>
    </row>
  </sheetData>
  <mergeCells count="33">
    <mergeCell ref="A1:V1"/>
    <mergeCell ref="A2:V2"/>
    <mergeCell ref="A3:V3"/>
    <mergeCell ref="B5:V5"/>
    <mergeCell ref="D8:L8"/>
    <mergeCell ref="N8:V8"/>
    <mergeCell ref="A12:B12"/>
    <mergeCell ref="A13:B13"/>
    <mergeCell ref="A14:B14"/>
    <mergeCell ref="J9:L9"/>
    <mergeCell ref="T9:V9"/>
    <mergeCell ref="A10:B10"/>
    <mergeCell ref="A11:B11"/>
    <mergeCell ref="A18:B18"/>
    <mergeCell ref="A19:B19"/>
    <mergeCell ref="A20:B20"/>
    <mergeCell ref="A15:B15"/>
    <mergeCell ref="A16:B16"/>
    <mergeCell ref="A17:B17"/>
    <mergeCell ref="R61:R77"/>
    <mergeCell ref="A33:B33"/>
    <mergeCell ref="A21:B21"/>
    <mergeCell ref="A32:B32"/>
    <mergeCell ref="A22:B22"/>
    <mergeCell ref="A29:B29"/>
    <mergeCell ref="A30:B30"/>
    <mergeCell ref="A31:B31"/>
    <mergeCell ref="A26:B26"/>
    <mergeCell ref="A27:B27"/>
    <mergeCell ref="A28:B28"/>
    <mergeCell ref="A23:B23"/>
    <mergeCell ref="A24:B24"/>
    <mergeCell ref="A25:B25"/>
  </mergeCells>
  <pageMargins left="0.39" right="0.39" top="0.39" bottom="0.39" header="0" footer="0"/>
  <pageSetup paperSize="9" scale="54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30"/>
  <sheetViews>
    <sheetView rightToLeft="1" view="pageBreakPreview" zoomScale="70" zoomScaleNormal="70" zoomScaleSheetLayoutView="70" workbookViewId="0">
      <selection activeCell="B6" sqref="B6"/>
    </sheetView>
  </sheetViews>
  <sheetFormatPr defaultRowHeight="12.75" x14ac:dyDescent="0.2"/>
  <cols>
    <col min="1" max="1" width="5.140625" customWidth="1"/>
    <col min="2" max="2" width="38" customWidth="1"/>
    <col min="3" max="3" width="1.28515625" customWidth="1"/>
    <col min="4" max="4" width="17.28515625" bestFit="1" customWidth="1"/>
    <col min="5" max="5" width="1.28515625" customWidth="1"/>
    <col min="6" max="6" width="25.7109375" bestFit="1" customWidth="1"/>
    <col min="7" max="7" width="1.28515625" customWidth="1"/>
    <col min="8" max="8" width="18" bestFit="1" customWidth="1"/>
    <col min="9" max="9" width="1.28515625" customWidth="1"/>
    <col min="10" max="10" width="19.42578125" customWidth="1"/>
    <col min="11" max="11" width="1.28515625" customWidth="1"/>
    <col min="12" max="12" width="19.7109375" bestFit="1" customWidth="1"/>
    <col min="13" max="13" width="1.28515625" customWidth="1"/>
    <col min="14" max="14" width="19.85546875" bestFit="1" customWidth="1"/>
    <col min="15" max="15" width="1.28515625" customWidth="1"/>
    <col min="16" max="16" width="20.42578125" bestFit="1" customWidth="1"/>
    <col min="17" max="17" width="1.28515625" customWidth="1"/>
    <col min="18" max="18" width="19.42578125" customWidth="1"/>
    <col min="19" max="19" width="0.28515625" customWidth="1"/>
    <col min="21" max="21" width="20.5703125" bestFit="1" customWidth="1"/>
    <col min="22" max="22" width="17.140625" bestFit="1" customWidth="1"/>
  </cols>
  <sheetData>
    <row r="1" spans="1:22" ht="29.1" customHeight="1" x14ac:dyDescent="0.2">
      <c r="A1" s="295" t="s">
        <v>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</row>
    <row r="2" spans="1:22" ht="21.75" customHeight="1" x14ac:dyDescent="0.2">
      <c r="A2" s="295" t="s">
        <v>152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</row>
    <row r="3" spans="1:22" ht="21.75" customHeight="1" x14ac:dyDescent="0.2">
      <c r="A3" s="295" t="s">
        <v>2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</row>
    <row r="4" spans="1:22" ht="14.45" customHeight="1" x14ac:dyDescent="0.2"/>
    <row r="5" spans="1:22" ht="24.75" customHeight="1" x14ac:dyDescent="0.2">
      <c r="A5" s="1" t="s">
        <v>203</v>
      </c>
      <c r="B5" s="304" t="s">
        <v>204</v>
      </c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</row>
    <row r="6" spans="1:22" s="44" customFormat="1" ht="33.75" customHeight="1" x14ac:dyDescent="0.2">
      <c r="D6" s="307" t="s">
        <v>171</v>
      </c>
      <c r="E6" s="307"/>
      <c r="F6" s="307"/>
      <c r="G6" s="307"/>
      <c r="H6" s="307"/>
      <c r="I6" s="307"/>
      <c r="J6" s="307"/>
      <c r="K6" s="46"/>
      <c r="L6" s="307" t="s">
        <v>172</v>
      </c>
      <c r="M6" s="307"/>
      <c r="N6" s="307"/>
      <c r="O6" s="307"/>
      <c r="P6" s="307"/>
      <c r="Q6" s="307"/>
      <c r="R6" s="307"/>
    </row>
    <row r="7" spans="1:22" s="44" customFormat="1" ht="21" customHeight="1" x14ac:dyDescent="0.2">
      <c r="D7" s="47"/>
      <c r="E7" s="47"/>
      <c r="F7" s="47"/>
      <c r="G7" s="47"/>
      <c r="H7" s="47"/>
      <c r="I7" s="47"/>
      <c r="J7" s="47"/>
      <c r="K7" s="46"/>
      <c r="L7" s="47"/>
      <c r="M7" s="47"/>
      <c r="N7" s="47"/>
      <c r="O7" s="47"/>
      <c r="P7" s="47"/>
      <c r="Q7" s="47"/>
      <c r="R7" s="47"/>
    </row>
    <row r="8" spans="1:22" s="44" customFormat="1" ht="37.5" customHeight="1" x14ac:dyDescent="0.2">
      <c r="A8" s="307" t="s">
        <v>205</v>
      </c>
      <c r="B8" s="307"/>
      <c r="D8" s="2" t="s">
        <v>206</v>
      </c>
      <c r="E8" s="46"/>
      <c r="F8" s="2" t="s">
        <v>175</v>
      </c>
      <c r="G8" s="46"/>
      <c r="H8" s="2" t="s">
        <v>176</v>
      </c>
      <c r="I8" s="46"/>
      <c r="J8" s="2" t="s">
        <v>24</v>
      </c>
      <c r="K8" s="46"/>
      <c r="L8" s="2" t="s">
        <v>206</v>
      </c>
      <c r="M8" s="46"/>
      <c r="N8" s="2" t="s">
        <v>175</v>
      </c>
      <c r="O8" s="46"/>
      <c r="P8" s="2" t="s">
        <v>176</v>
      </c>
      <c r="Q8" s="46"/>
      <c r="R8" s="2" t="s">
        <v>24</v>
      </c>
    </row>
    <row r="9" spans="1:22" s="44" customFormat="1" ht="21.75" customHeight="1" x14ac:dyDescent="0.2">
      <c r="A9" s="302" t="s">
        <v>85</v>
      </c>
      <c r="B9" s="302"/>
      <c r="D9" s="32">
        <v>78840757415</v>
      </c>
      <c r="E9" s="46"/>
      <c r="F9" s="107">
        <v>0</v>
      </c>
      <c r="G9" s="46"/>
      <c r="H9" s="32">
        <v>306350878125</v>
      </c>
      <c r="I9" s="46"/>
      <c r="J9" s="121">
        <f>D9+F9+H9</f>
        <v>385191635540</v>
      </c>
      <c r="K9" s="46"/>
      <c r="L9" s="32">
        <v>950955544569</v>
      </c>
      <c r="M9" s="46"/>
      <c r="N9" s="106">
        <v>0</v>
      </c>
      <c r="O9" s="46"/>
      <c r="P9" s="106">
        <v>306350878125</v>
      </c>
      <c r="Q9" s="46"/>
      <c r="R9" s="121">
        <f>L9+N9+P9</f>
        <v>1257306422694</v>
      </c>
      <c r="U9" s="122"/>
      <c r="V9" s="122"/>
    </row>
    <row r="10" spans="1:22" s="44" customFormat="1" ht="21.75" customHeight="1" x14ac:dyDescent="0.2">
      <c r="A10" s="299" t="s">
        <v>95</v>
      </c>
      <c r="B10" s="299"/>
      <c r="D10" s="33">
        <v>67724455257</v>
      </c>
      <c r="E10" s="46"/>
      <c r="F10" s="33">
        <v>29654015568</v>
      </c>
      <c r="G10" s="46"/>
      <c r="H10" s="33">
        <v>146689</v>
      </c>
      <c r="I10" s="46"/>
      <c r="J10" s="107">
        <f>D10+F10+H10</f>
        <v>97378617514</v>
      </c>
      <c r="K10" s="46"/>
      <c r="L10" s="33">
        <v>669685387604</v>
      </c>
      <c r="M10" s="46"/>
      <c r="N10" s="107">
        <v>87949460843</v>
      </c>
      <c r="O10" s="46"/>
      <c r="P10" s="107">
        <v>1969682</v>
      </c>
      <c r="Q10" s="46"/>
      <c r="R10" s="107">
        <f>L10+N10+P10</f>
        <v>757636818129</v>
      </c>
      <c r="U10" s="122"/>
      <c r="V10" s="122"/>
    </row>
    <row r="11" spans="1:22" s="44" customFormat="1" ht="21.75" customHeight="1" x14ac:dyDescent="0.2">
      <c r="A11" s="299" t="s">
        <v>90</v>
      </c>
      <c r="B11" s="299"/>
      <c r="D11" s="33">
        <v>45098182715</v>
      </c>
      <c r="E11" s="46"/>
      <c r="F11" s="33">
        <v>111224993676</v>
      </c>
      <c r="G11" s="46"/>
      <c r="H11" s="33">
        <v>0</v>
      </c>
      <c r="I11" s="46"/>
      <c r="J11" s="107">
        <f t="shared" ref="J11:J25" si="0">D11+F11+H11</f>
        <v>156323176391</v>
      </c>
      <c r="K11" s="46"/>
      <c r="L11" s="33">
        <v>94469668538</v>
      </c>
      <c r="M11" s="46"/>
      <c r="N11" s="107">
        <v>156008138066</v>
      </c>
      <c r="O11" s="46"/>
      <c r="P11" s="107">
        <v>21617624739</v>
      </c>
      <c r="Q11" s="46"/>
      <c r="R11" s="107">
        <f t="shared" ref="R11:R25" si="1">L11+N11+P11</f>
        <v>272095431343</v>
      </c>
      <c r="U11" s="122"/>
      <c r="V11" s="122"/>
    </row>
    <row r="12" spans="1:22" s="44" customFormat="1" ht="21.75" customHeight="1" x14ac:dyDescent="0.2">
      <c r="A12" s="299" t="s">
        <v>100</v>
      </c>
      <c r="B12" s="299"/>
      <c r="D12" s="33">
        <v>14240706300</v>
      </c>
      <c r="E12" s="46"/>
      <c r="F12" s="33">
        <v>8575513500</v>
      </c>
      <c r="G12" s="46"/>
      <c r="H12" s="33">
        <v>0</v>
      </c>
      <c r="I12" s="46"/>
      <c r="J12" s="107">
        <f t="shared" si="0"/>
        <v>22816219800</v>
      </c>
      <c r="K12" s="46"/>
      <c r="L12" s="33">
        <v>14240706300</v>
      </c>
      <c r="M12" s="46"/>
      <c r="N12" s="107">
        <v>8575513500</v>
      </c>
      <c r="O12" s="46"/>
      <c r="P12" s="107">
        <v>0</v>
      </c>
      <c r="Q12" s="46"/>
      <c r="R12" s="107">
        <f t="shared" si="1"/>
        <v>22816219800</v>
      </c>
      <c r="U12" s="122"/>
      <c r="V12" s="122"/>
    </row>
    <row r="13" spans="1:22" s="44" customFormat="1" ht="21.75" customHeight="1" x14ac:dyDescent="0.2">
      <c r="A13" s="299" t="s">
        <v>103</v>
      </c>
      <c r="B13" s="299"/>
      <c r="D13" s="33">
        <v>22369478050</v>
      </c>
      <c r="E13" s="46"/>
      <c r="F13" s="33">
        <v>6474657750</v>
      </c>
      <c r="G13" s="46"/>
      <c r="H13" s="33">
        <v>0</v>
      </c>
      <c r="I13" s="46"/>
      <c r="J13" s="107">
        <f t="shared" si="0"/>
        <v>28844135800</v>
      </c>
      <c r="K13" s="46"/>
      <c r="L13" s="33">
        <v>22369478050</v>
      </c>
      <c r="M13" s="46"/>
      <c r="N13" s="107">
        <v>6474657750</v>
      </c>
      <c r="O13" s="46"/>
      <c r="P13" s="107">
        <v>0</v>
      </c>
      <c r="Q13" s="46"/>
      <c r="R13" s="107">
        <f t="shared" si="1"/>
        <v>28844135800</v>
      </c>
      <c r="U13" s="122"/>
      <c r="V13" s="122"/>
    </row>
    <row r="14" spans="1:22" s="44" customFormat="1" ht="21.75" customHeight="1" x14ac:dyDescent="0.2">
      <c r="A14" s="299" t="s">
        <v>93</v>
      </c>
      <c r="B14" s="299"/>
      <c r="D14" s="33">
        <v>10204943414</v>
      </c>
      <c r="E14" s="46"/>
      <c r="F14" s="33">
        <v>1176215328</v>
      </c>
      <c r="G14" s="46"/>
      <c r="H14" s="33">
        <v>0</v>
      </c>
      <c r="I14" s="46"/>
      <c r="J14" s="107">
        <f t="shared" si="0"/>
        <v>11381158742</v>
      </c>
      <c r="K14" s="46"/>
      <c r="L14" s="33">
        <v>20474715867</v>
      </c>
      <c r="M14" s="46"/>
      <c r="N14" s="71">
        <v>-47368223418</v>
      </c>
      <c r="O14" s="46"/>
      <c r="P14" s="107">
        <v>0</v>
      </c>
      <c r="Q14" s="46"/>
      <c r="R14" s="71">
        <f t="shared" si="1"/>
        <v>-26893507551</v>
      </c>
      <c r="U14" s="122"/>
      <c r="V14" s="122"/>
    </row>
    <row r="15" spans="1:22" s="44" customFormat="1" ht="21.75" customHeight="1" x14ac:dyDescent="0.2">
      <c r="A15" s="299" t="s">
        <v>79</v>
      </c>
      <c r="B15" s="299"/>
      <c r="D15" s="33">
        <v>65626585644</v>
      </c>
      <c r="E15" s="46"/>
      <c r="F15" s="33">
        <v>0</v>
      </c>
      <c r="G15" s="46"/>
      <c r="H15" s="33">
        <v>0</v>
      </c>
      <c r="I15" s="46"/>
      <c r="J15" s="107">
        <f t="shared" si="0"/>
        <v>65626585644</v>
      </c>
      <c r="K15" s="46"/>
      <c r="L15" s="33">
        <v>230505496484</v>
      </c>
      <c r="M15" s="46"/>
      <c r="N15" s="71">
        <v>-1359375000</v>
      </c>
      <c r="O15" s="46"/>
      <c r="P15" s="107">
        <v>0</v>
      </c>
      <c r="Q15" s="46"/>
      <c r="R15" s="107">
        <f t="shared" si="1"/>
        <v>229146121484</v>
      </c>
      <c r="U15" s="122"/>
      <c r="V15" s="122"/>
    </row>
    <row r="16" spans="1:22" s="44" customFormat="1" ht="21.75" customHeight="1" x14ac:dyDescent="0.2">
      <c r="A16" s="299" t="s">
        <v>88</v>
      </c>
      <c r="B16" s="299"/>
      <c r="D16" s="33">
        <v>2912344875</v>
      </c>
      <c r="E16" s="46"/>
      <c r="F16" s="33">
        <v>0</v>
      </c>
      <c r="G16" s="46"/>
      <c r="H16" s="33">
        <v>0</v>
      </c>
      <c r="I16" s="46"/>
      <c r="J16" s="107">
        <f t="shared" si="0"/>
        <v>2912344875</v>
      </c>
      <c r="K16" s="46"/>
      <c r="L16" s="33">
        <v>28955486181</v>
      </c>
      <c r="M16" s="46"/>
      <c r="N16" s="107">
        <v>7203532585</v>
      </c>
      <c r="O16" s="46"/>
      <c r="P16" s="107">
        <v>0</v>
      </c>
      <c r="Q16" s="46"/>
      <c r="R16" s="107">
        <f t="shared" si="1"/>
        <v>36159018766</v>
      </c>
      <c r="U16" s="122"/>
      <c r="V16" s="122"/>
    </row>
    <row r="17" spans="1:22" s="44" customFormat="1" ht="21.75" customHeight="1" x14ac:dyDescent="0.2">
      <c r="A17" s="299" t="s">
        <v>76</v>
      </c>
      <c r="B17" s="299"/>
      <c r="C17" s="136"/>
      <c r="D17" s="230">
        <v>38191058439</v>
      </c>
      <c r="E17" s="80"/>
      <c r="F17" s="230">
        <v>0</v>
      </c>
      <c r="G17" s="80"/>
      <c r="H17" s="230">
        <v>0</v>
      </c>
      <c r="I17" s="80"/>
      <c r="J17" s="230">
        <f t="shared" si="0"/>
        <v>38191058439</v>
      </c>
      <c r="K17" s="80"/>
      <c r="L17" s="230">
        <v>396286988217</v>
      </c>
      <c r="M17" s="80"/>
      <c r="N17" s="71">
        <v>-543750000</v>
      </c>
      <c r="O17" s="80"/>
      <c r="P17" s="230">
        <v>0</v>
      </c>
      <c r="Q17" s="80"/>
      <c r="R17" s="230">
        <f t="shared" si="1"/>
        <v>395743238217</v>
      </c>
      <c r="S17" s="136"/>
      <c r="T17" s="136"/>
      <c r="U17" s="136"/>
      <c r="V17" s="122"/>
    </row>
    <row r="18" spans="1:22" s="44" customFormat="1" ht="21.75" customHeight="1" x14ac:dyDescent="0.2">
      <c r="A18" s="299" t="s">
        <v>82</v>
      </c>
      <c r="B18" s="299"/>
      <c r="C18" s="136"/>
      <c r="D18" s="230">
        <v>21461501472</v>
      </c>
      <c r="E18" s="80"/>
      <c r="F18" s="230">
        <v>0</v>
      </c>
      <c r="G18" s="80"/>
      <c r="H18" s="230">
        <v>0</v>
      </c>
      <c r="I18" s="80"/>
      <c r="J18" s="230">
        <f t="shared" si="0"/>
        <v>21461501472</v>
      </c>
      <c r="K18" s="80"/>
      <c r="L18" s="230">
        <v>202187140295</v>
      </c>
      <c r="M18" s="80"/>
      <c r="N18" s="71">
        <v>-271875000</v>
      </c>
      <c r="O18" s="80"/>
      <c r="P18" s="230">
        <v>0</v>
      </c>
      <c r="Q18" s="80"/>
      <c r="R18" s="230">
        <f t="shared" si="1"/>
        <v>201915265295</v>
      </c>
      <c r="S18" s="136"/>
      <c r="T18" s="136"/>
      <c r="U18" s="136"/>
      <c r="V18" s="122"/>
    </row>
    <row r="19" spans="1:22" s="44" customFormat="1" ht="21.75" customHeight="1" x14ac:dyDescent="0.2">
      <c r="A19" s="299" t="s">
        <v>74</v>
      </c>
      <c r="B19" s="299"/>
      <c r="C19" s="136"/>
      <c r="D19" s="230">
        <v>0</v>
      </c>
      <c r="E19" s="80"/>
      <c r="F19" s="230">
        <v>286053374</v>
      </c>
      <c r="G19" s="80"/>
      <c r="H19" s="230">
        <v>0</v>
      </c>
      <c r="I19" s="80"/>
      <c r="J19" s="230">
        <f t="shared" si="0"/>
        <v>286053374</v>
      </c>
      <c r="K19" s="80"/>
      <c r="L19" s="230">
        <v>0</v>
      </c>
      <c r="M19" s="80"/>
      <c r="N19" s="230">
        <v>1655294096</v>
      </c>
      <c r="O19" s="80"/>
      <c r="P19" s="230">
        <v>0</v>
      </c>
      <c r="Q19" s="80"/>
      <c r="R19" s="230">
        <f t="shared" si="1"/>
        <v>1655294096</v>
      </c>
      <c r="S19" s="136"/>
      <c r="T19" s="136"/>
      <c r="U19" s="138"/>
      <c r="V19" s="122"/>
    </row>
    <row r="20" spans="1:22" s="44" customFormat="1" ht="21.75" customHeight="1" x14ac:dyDescent="0.2">
      <c r="A20" s="299" t="s">
        <v>71</v>
      </c>
      <c r="B20" s="299"/>
      <c r="C20" s="136"/>
      <c r="D20" s="230">
        <v>0</v>
      </c>
      <c r="E20" s="80"/>
      <c r="F20" s="230">
        <v>99217656504</v>
      </c>
      <c r="G20" s="80"/>
      <c r="H20" s="230">
        <v>0</v>
      </c>
      <c r="I20" s="80"/>
      <c r="J20" s="230">
        <f t="shared" si="0"/>
        <v>99217656504</v>
      </c>
      <c r="K20" s="80"/>
      <c r="L20" s="230">
        <v>0</v>
      </c>
      <c r="M20" s="80"/>
      <c r="N20" s="230">
        <v>763908311863</v>
      </c>
      <c r="O20" s="80"/>
      <c r="P20" s="230">
        <v>0</v>
      </c>
      <c r="Q20" s="80"/>
      <c r="R20" s="230">
        <f t="shared" si="1"/>
        <v>763908311863</v>
      </c>
      <c r="S20" s="136"/>
      <c r="T20" s="136"/>
      <c r="U20" s="138"/>
      <c r="V20" s="122"/>
    </row>
    <row r="21" spans="1:22" s="44" customFormat="1" ht="21.75" customHeight="1" x14ac:dyDescent="0.2">
      <c r="A21" s="300" t="s">
        <v>98</v>
      </c>
      <c r="B21" s="300"/>
      <c r="C21" s="140"/>
      <c r="D21" s="231">
        <v>0</v>
      </c>
      <c r="E21" s="139"/>
      <c r="F21" s="75">
        <v>-310077881245</v>
      </c>
      <c r="G21" s="139"/>
      <c r="H21" s="231">
        <v>0</v>
      </c>
      <c r="I21" s="139"/>
      <c r="J21" s="71">
        <f t="shared" si="0"/>
        <v>-310077881245</v>
      </c>
      <c r="K21" s="139"/>
      <c r="L21" s="231">
        <v>0</v>
      </c>
      <c r="M21" s="139"/>
      <c r="N21" s="75">
        <v>-310077881246</v>
      </c>
      <c r="O21" s="139"/>
      <c r="P21" s="231">
        <v>0</v>
      </c>
      <c r="Q21" s="139"/>
      <c r="R21" s="71">
        <f t="shared" si="1"/>
        <v>-310077881246</v>
      </c>
      <c r="S21" s="136"/>
      <c r="T21" s="136"/>
      <c r="U21" s="138"/>
      <c r="V21" s="122"/>
    </row>
    <row r="22" spans="1:22" s="44" customFormat="1" ht="21.75" customHeight="1" x14ac:dyDescent="0.2">
      <c r="A22" s="300" t="s">
        <v>208</v>
      </c>
      <c r="B22" s="300"/>
      <c r="C22" s="140"/>
      <c r="D22" s="231">
        <v>0</v>
      </c>
      <c r="E22" s="139"/>
      <c r="F22" s="231">
        <v>0</v>
      </c>
      <c r="G22" s="139"/>
      <c r="H22" s="231">
        <v>0</v>
      </c>
      <c r="I22" s="139"/>
      <c r="J22" s="230">
        <f t="shared" si="0"/>
        <v>0</v>
      </c>
      <c r="K22" s="139"/>
      <c r="L22" s="231">
        <v>203684296320</v>
      </c>
      <c r="M22" s="139"/>
      <c r="N22" s="231">
        <v>0</v>
      </c>
      <c r="O22" s="139"/>
      <c r="P22" s="75">
        <v>-242847382462</v>
      </c>
      <c r="Q22" s="139"/>
      <c r="R22" s="71">
        <f t="shared" si="1"/>
        <v>-39163086142</v>
      </c>
      <c r="S22" s="136"/>
      <c r="T22" s="136"/>
      <c r="U22" s="136"/>
      <c r="V22" s="122"/>
    </row>
    <row r="23" spans="1:22" s="44" customFormat="1" ht="21.75" customHeight="1" x14ac:dyDescent="0.2">
      <c r="A23" s="299" t="s">
        <v>209</v>
      </c>
      <c r="B23" s="299"/>
      <c r="C23" s="136"/>
      <c r="D23" s="230">
        <v>0</v>
      </c>
      <c r="E23" s="80"/>
      <c r="F23" s="230">
        <v>0</v>
      </c>
      <c r="G23" s="80"/>
      <c r="H23" s="230">
        <v>0</v>
      </c>
      <c r="I23" s="80"/>
      <c r="J23" s="230">
        <f t="shared" si="0"/>
        <v>0</v>
      </c>
      <c r="K23" s="80"/>
      <c r="L23" s="230">
        <v>183163672938</v>
      </c>
      <c r="M23" s="80"/>
      <c r="N23" s="230">
        <v>0</v>
      </c>
      <c r="O23" s="80"/>
      <c r="P23" s="71">
        <v>-255844473385</v>
      </c>
      <c r="Q23" s="80"/>
      <c r="R23" s="71">
        <f t="shared" si="1"/>
        <v>-72680800447</v>
      </c>
      <c r="S23" s="136"/>
      <c r="T23" s="136"/>
      <c r="U23" s="138"/>
      <c r="V23" s="122"/>
    </row>
    <row r="24" spans="1:22" s="44" customFormat="1" ht="21.75" customHeight="1" x14ac:dyDescent="0.2">
      <c r="A24" s="299" t="s">
        <v>207</v>
      </c>
      <c r="B24" s="299"/>
      <c r="C24" s="136"/>
      <c r="D24" s="230">
        <v>0</v>
      </c>
      <c r="E24" s="80"/>
      <c r="F24" s="230">
        <v>0</v>
      </c>
      <c r="G24" s="80"/>
      <c r="H24" s="230">
        <v>0</v>
      </c>
      <c r="I24" s="80"/>
      <c r="J24" s="230">
        <f t="shared" si="0"/>
        <v>0</v>
      </c>
      <c r="K24" s="80"/>
      <c r="L24" s="230">
        <v>0</v>
      </c>
      <c r="M24" s="80"/>
      <c r="N24" s="230">
        <v>0</v>
      </c>
      <c r="O24" s="80"/>
      <c r="P24" s="230">
        <v>38240773175</v>
      </c>
      <c r="Q24" s="80"/>
      <c r="R24" s="230">
        <f t="shared" si="1"/>
        <v>38240773175</v>
      </c>
      <c r="S24" s="136"/>
      <c r="T24" s="136"/>
      <c r="U24" s="138"/>
      <c r="V24" s="122"/>
    </row>
    <row r="25" spans="1:22" s="44" customFormat="1" ht="21.75" customHeight="1" x14ac:dyDescent="0.2">
      <c r="A25" s="299" t="s">
        <v>67</v>
      </c>
      <c r="B25" s="299"/>
      <c r="C25" s="136"/>
      <c r="D25" s="230">
        <v>0</v>
      </c>
      <c r="E25" s="80"/>
      <c r="F25" s="230">
        <v>0</v>
      </c>
      <c r="G25" s="80"/>
      <c r="H25" s="230">
        <v>0</v>
      </c>
      <c r="I25" s="80"/>
      <c r="J25" s="230">
        <f t="shared" si="0"/>
        <v>0</v>
      </c>
      <c r="K25" s="80"/>
      <c r="L25" s="230">
        <v>0</v>
      </c>
      <c r="M25" s="80"/>
      <c r="N25" s="230">
        <v>1919321029590</v>
      </c>
      <c r="O25" s="80"/>
      <c r="P25" s="230">
        <v>16820413840</v>
      </c>
      <c r="Q25" s="80"/>
      <c r="R25" s="230">
        <f t="shared" si="1"/>
        <v>1936141443430</v>
      </c>
      <c r="S25" s="136"/>
      <c r="T25" s="136"/>
      <c r="U25" s="138"/>
      <c r="V25" s="122"/>
    </row>
    <row r="26" spans="1:22" s="44" customFormat="1" ht="21.75" customHeight="1" x14ac:dyDescent="0.2">
      <c r="A26" s="297" t="s">
        <v>323</v>
      </c>
      <c r="B26" s="297"/>
      <c r="C26" s="297"/>
      <c r="D26" s="230">
        <v>0</v>
      </c>
      <c r="E26" s="80"/>
      <c r="F26" s="230">
        <v>0</v>
      </c>
      <c r="G26" s="80"/>
      <c r="H26" s="230">
        <v>0</v>
      </c>
      <c r="I26" s="80"/>
      <c r="J26" s="230">
        <v>0</v>
      </c>
      <c r="K26" s="80"/>
      <c r="L26" s="230">
        <v>0</v>
      </c>
      <c r="M26" s="80"/>
      <c r="N26" s="230">
        <v>0</v>
      </c>
      <c r="O26" s="80"/>
      <c r="P26" s="230">
        <v>40021170000</v>
      </c>
      <c r="Q26" s="80"/>
      <c r="R26" s="230">
        <v>0</v>
      </c>
      <c r="S26" s="136"/>
      <c r="T26" s="136"/>
      <c r="U26" s="136"/>
    </row>
    <row r="27" spans="1:22" s="44" customFormat="1" ht="21.75" customHeight="1" thickBot="1" x14ac:dyDescent="0.25">
      <c r="A27" s="312" t="s">
        <v>24</v>
      </c>
      <c r="B27" s="312"/>
      <c r="C27" s="136"/>
      <c r="D27" s="120">
        <f>SUM(D9:D25)</f>
        <v>366670013581</v>
      </c>
      <c r="E27" s="80"/>
      <c r="F27" s="120">
        <f>SUM(F9:F25)</f>
        <v>-53468775545</v>
      </c>
      <c r="G27" s="80"/>
      <c r="H27" s="120">
        <f>SUM(H9:H25)</f>
        <v>306351024814</v>
      </c>
      <c r="I27" s="80"/>
      <c r="J27" s="120">
        <f>SUM(J9:J25)</f>
        <v>619552262850</v>
      </c>
      <c r="K27" s="80"/>
      <c r="L27" s="120">
        <f>SUM(L9:L25)</f>
        <v>3016978581363</v>
      </c>
      <c r="M27" s="80"/>
      <c r="N27" s="120">
        <f>SUM(N9:N25)</f>
        <v>2591474833629</v>
      </c>
      <c r="O27" s="80"/>
      <c r="P27" s="120">
        <f>SUM(P9:P26)</f>
        <v>-75639026286</v>
      </c>
      <c r="Q27" s="80"/>
      <c r="R27" s="120">
        <f>SUM(R9:R25)</f>
        <v>5492793218706</v>
      </c>
      <c r="S27" s="136"/>
      <c r="T27" s="136"/>
      <c r="U27" s="137"/>
      <c r="V27" s="122"/>
    </row>
    <row r="28" spans="1:22" s="44" customFormat="1" ht="13.5" thickTop="1" x14ac:dyDescent="0.2">
      <c r="A28" s="136"/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7"/>
      <c r="V28" s="122"/>
    </row>
    <row r="29" spans="1:22" s="44" customFormat="1" x14ac:dyDescent="0.2">
      <c r="A29" s="136"/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8"/>
      <c r="V29" s="122"/>
    </row>
    <row r="30" spans="1:22" x14ac:dyDescent="0.2">
      <c r="N30" s="124"/>
    </row>
  </sheetData>
  <mergeCells count="26">
    <mergeCell ref="A1:R1"/>
    <mergeCell ref="A2:R2"/>
    <mergeCell ref="A3:R3"/>
    <mergeCell ref="B5:R5"/>
    <mergeCell ref="D6:J6"/>
    <mergeCell ref="L6:R6"/>
    <mergeCell ref="A11:B11"/>
    <mergeCell ref="A12:B12"/>
    <mergeCell ref="A13:B13"/>
    <mergeCell ref="A8:B8"/>
    <mergeCell ref="A9:B9"/>
    <mergeCell ref="A10:B10"/>
    <mergeCell ref="A19:B19"/>
    <mergeCell ref="A20:B20"/>
    <mergeCell ref="A21:B21"/>
    <mergeCell ref="A27:B27"/>
    <mergeCell ref="A14:B14"/>
    <mergeCell ref="A15:B15"/>
    <mergeCell ref="A16:B16"/>
    <mergeCell ref="A17:B17"/>
    <mergeCell ref="A18:B18"/>
    <mergeCell ref="A23:B23"/>
    <mergeCell ref="A25:B25"/>
    <mergeCell ref="A24:B24"/>
    <mergeCell ref="A22:B22"/>
    <mergeCell ref="A26:C26"/>
  </mergeCells>
  <pageMargins left="0.39" right="0.39" top="0.39" bottom="0.39" header="0" footer="0"/>
  <pageSetup paperSize="9" scale="6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44760-4E8D-4C01-BEBD-0F4741EE384F}">
  <sheetPr>
    <pageSetUpPr fitToPage="1"/>
  </sheetPr>
  <dimension ref="A1:P17"/>
  <sheetViews>
    <sheetView rightToLeft="1" view="pageBreakPreview" zoomScale="55" zoomScaleNormal="55" zoomScaleSheetLayoutView="55" workbookViewId="0">
      <selection activeCell="A6" sqref="A6"/>
    </sheetView>
  </sheetViews>
  <sheetFormatPr defaultRowHeight="26.25" x14ac:dyDescent="0.65"/>
  <cols>
    <col min="1" max="1" width="77" style="141" bestFit="1" customWidth="1"/>
    <col min="2" max="2" width="3.140625" style="141" customWidth="1"/>
    <col min="3" max="3" width="24.7109375" style="141" customWidth="1"/>
    <col min="4" max="4" width="1.140625" style="141" customWidth="1"/>
    <col min="5" max="5" width="37.5703125" style="141" bestFit="1" customWidth="1"/>
    <col min="6" max="6" width="1.28515625" style="141" customWidth="1"/>
    <col min="7" max="7" width="20.42578125" style="141" bestFit="1" customWidth="1"/>
    <col min="8" max="8" width="1.28515625" style="141" customWidth="1"/>
    <col min="9" max="9" width="28.42578125" style="141" bestFit="1" customWidth="1"/>
    <col min="10" max="10" width="1.28515625" style="141" customWidth="1"/>
    <col min="11" max="11" width="28.5703125" style="141" customWidth="1"/>
    <col min="12" max="12" width="1.28515625" style="141" customWidth="1"/>
    <col min="13" max="13" width="20.140625" style="141" customWidth="1"/>
    <col min="14" max="14" width="1.28515625" style="141" customWidth="1"/>
    <col min="15" max="15" width="31.42578125" style="141" customWidth="1"/>
    <col min="16" max="16" width="25.140625" style="141" bestFit="1" customWidth="1"/>
    <col min="17" max="18" width="9.140625" style="141"/>
    <col min="19" max="19" width="24.5703125" style="141" bestFit="1" customWidth="1"/>
    <col min="20" max="25" width="9.140625" style="141"/>
    <col min="26" max="26" width="30.140625" style="141" customWidth="1"/>
    <col min="27" max="16384" width="9.140625" style="141"/>
  </cols>
  <sheetData>
    <row r="1" spans="1:16" ht="46.5" customHeight="1" x14ac:dyDescent="0.65">
      <c r="A1" s="328" t="s">
        <v>0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</row>
    <row r="2" spans="1:16" ht="46.5" customHeight="1" x14ac:dyDescent="0.65">
      <c r="A2" s="328" t="s">
        <v>152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142"/>
    </row>
    <row r="3" spans="1:16" ht="46.5" customHeight="1" x14ac:dyDescent="0.65">
      <c r="A3" s="328" t="s">
        <v>2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</row>
    <row r="4" spans="1:16" ht="46.5" customHeight="1" x14ac:dyDescent="0.65"/>
    <row r="5" spans="1:16" ht="46.5" customHeight="1" x14ac:dyDescent="0.65">
      <c r="A5" s="329" t="s">
        <v>302</v>
      </c>
      <c r="B5" s="329"/>
      <c r="C5" s="329"/>
      <c r="D5" s="329"/>
      <c r="E5" s="329"/>
      <c r="F5" s="329"/>
      <c r="G5" s="329"/>
      <c r="H5" s="329"/>
      <c r="I5" s="329"/>
      <c r="J5" s="329"/>
      <c r="K5" s="329"/>
      <c r="L5" s="329"/>
      <c r="M5" s="329"/>
      <c r="N5" s="329"/>
      <c r="O5" s="329"/>
    </row>
    <row r="6" spans="1:16" ht="46.5" customHeight="1" x14ac:dyDescent="0.65">
      <c r="C6" s="143"/>
      <c r="D6" s="143"/>
      <c r="E6" s="143"/>
      <c r="F6" s="143"/>
      <c r="G6" s="143"/>
      <c r="H6" s="143"/>
      <c r="I6" s="143"/>
      <c r="J6" s="143"/>
      <c r="K6" s="330" t="s">
        <v>212</v>
      </c>
      <c r="L6" s="143"/>
      <c r="M6" s="143"/>
      <c r="N6" s="143"/>
      <c r="O6" s="330" t="s">
        <v>213</v>
      </c>
    </row>
    <row r="7" spans="1:16" ht="46.5" customHeight="1" x14ac:dyDescent="0.65">
      <c r="A7" s="144" t="s">
        <v>214</v>
      </c>
      <c r="B7" s="145"/>
      <c r="C7" s="146" t="s">
        <v>215</v>
      </c>
      <c r="D7" s="143"/>
      <c r="E7" s="146" t="s">
        <v>216</v>
      </c>
      <c r="F7" s="143"/>
      <c r="G7" s="146" t="s">
        <v>35</v>
      </c>
      <c r="H7" s="143"/>
      <c r="I7" s="146" t="s">
        <v>217</v>
      </c>
      <c r="J7" s="143"/>
      <c r="K7" s="331"/>
      <c r="L7" s="143"/>
      <c r="M7" s="146" t="s">
        <v>218</v>
      </c>
      <c r="N7" s="143"/>
      <c r="O7" s="331"/>
      <c r="P7" s="147"/>
    </row>
    <row r="8" spans="1:16" ht="46.5" customHeight="1" x14ac:dyDescent="0.65">
      <c r="A8" s="148" t="s">
        <v>303</v>
      </c>
      <c r="B8" s="145"/>
      <c r="C8" s="143" t="s">
        <v>304</v>
      </c>
      <c r="D8" s="143"/>
      <c r="E8" s="143" t="s">
        <v>305</v>
      </c>
      <c r="F8" s="143"/>
      <c r="G8" s="149">
        <v>750000</v>
      </c>
      <c r="H8" s="143"/>
      <c r="I8" s="149">
        <v>750000000000</v>
      </c>
      <c r="J8" s="143"/>
      <c r="K8" s="150">
        <v>6752139447</v>
      </c>
      <c r="L8" s="143"/>
      <c r="M8" s="151">
        <v>0.23</v>
      </c>
      <c r="N8" s="143"/>
      <c r="O8" s="152">
        <v>0.40799999999999997</v>
      </c>
      <c r="P8" s="153"/>
    </row>
    <row r="9" spans="1:16" ht="46.5" customHeight="1" x14ac:dyDescent="0.65">
      <c r="A9" s="154" t="s">
        <v>306</v>
      </c>
      <c r="B9" s="145"/>
      <c r="C9" s="143" t="s">
        <v>228</v>
      </c>
      <c r="D9" s="143"/>
      <c r="E9" s="143" t="s">
        <v>307</v>
      </c>
      <c r="F9" s="143"/>
      <c r="G9" s="143">
        <v>1500000</v>
      </c>
      <c r="H9" s="143"/>
      <c r="I9" s="155">
        <v>1500000000000</v>
      </c>
      <c r="J9" s="143"/>
      <c r="K9" s="150">
        <v>6787669628</v>
      </c>
      <c r="L9" s="143"/>
      <c r="M9" s="156">
        <v>0.26</v>
      </c>
      <c r="N9" s="143"/>
      <c r="O9" s="157">
        <v>0.36969999999999997</v>
      </c>
      <c r="P9" s="155"/>
    </row>
    <row r="10" spans="1:16" ht="46.5" customHeight="1" x14ac:dyDescent="0.65">
      <c r="A10" s="158" t="s">
        <v>303</v>
      </c>
      <c r="B10" s="159"/>
      <c r="C10" s="143" t="s">
        <v>304</v>
      </c>
      <c r="D10" s="143"/>
      <c r="E10" s="143" t="s">
        <v>308</v>
      </c>
      <c r="F10" s="143"/>
      <c r="G10" s="143">
        <v>2998000</v>
      </c>
      <c r="H10" s="143"/>
      <c r="I10" s="155">
        <v>2998000000000</v>
      </c>
      <c r="J10" s="143"/>
      <c r="K10" s="150">
        <v>18974219058</v>
      </c>
      <c r="L10" s="143"/>
      <c r="M10" s="156">
        <v>0.20499999999999999</v>
      </c>
      <c r="N10" s="143"/>
      <c r="O10" s="152">
        <v>0.373</v>
      </c>
      <c r="P10" s="153"/>
    </row>
    <row r="11" spans="1:16" ht="46.5" customHeight="1" x14ac:dyDescent="0.65">
      <c r="A11" s="158" t="s">
        <v>67</v>
      </c>
      <c r="B11" s="147"/>
      <c r="C11" s="143" t="s">
        <v>304</v>
      </c>
      <c r="E11" s="143" t="s">
        <v>309</v>
      </c>
      <c r="G11" s="143">
        <v>2203677</v>
      </c>
      <c r="H11" s="143"/>
      <c r="I11" s="155">
        <v>15001438599534</v>
      </c>
      <c r="J11" s="143"/>
      <c r="K11" s="150">
        <v>143384739253</v>
      </c>
      <c r="L11" s="143"/>
      <c r="M11" s="156">
        <v>0.27</v>
      </c>
      <c r="N11" s="143"/>
      <c r="O11" s="157">
        <v>0.39500000000000002</v>
      </c>
      <c r="P11" s="153"/>
    </row>
    <row r="12" spans="1:16" ht="46.5" customHeight="1" x14ac:dyDescent="0.65">
      <c r="A12" s="160" t="s">
        <v>310</v>
      </c>
      <c r="C12" s="161" t="s">
        <v>228</v>
      </c>
      <c r="E12" s="143" t="s">
        <v>311</v>
      </c>
      <c r="G12" s="143">
        <v>1335900</v>
      </c>
      <c r="H12" s="143"/>
      <c r="I12" s="143">
        <v>4999848883800</v>
      </c>
      <c r="J12" s="143"/>
      <c r="K12" s="150">
        <v>55100744565</v>
      </c>
      <c r="L12" s="143"/>
      <c r="M12" s="156">
        <v>0.27</v>
      </c>
      <c r="N12" s="143"/>
      <c r="O12" s="162">
        <v>0.40439999999999998</v>
      </c>
      <c r="P12" s="153"/>
    </row>
    <row r="13" spans="1:16" ht="46.5" customHeight="1" x14ac:dyDescent="0.65">
      <c r="A13" s="163" t="s">
        <v>79</v>
      </c>
      <c r="C13" s="161" t="s">
        <v>304</v>
      </c>
      <c r="E13" s="143" t="s">
        <v>312</v>
      </c>
      <c r="G13" s="143">
        <v>2500000</v>
      </c>
      <c r="H13" s="143"/>
      <c r="I13" s="143">
        <v>2500000000000</v>
      </c>
      <c r="J13" s="234"/>
      <c r="K13" s="150">
        <v>18485669144</v>
      </c>
      <c r="L13" s="234"/>
      <c r="M13" s="164">
        <v>0.23</v>
      </c>
      <c r="N13" s="234"/>
      <c r="O13" s="165">
        <v>0.39500000000000002</v>
      </c>
      <c r="P13" s="147"/>
    </row>
    <row r="14" spans="1:16" ht="46.5" customHeight="1" x14ac:dyDescent="0.65">
      <c r="A14" s="218" t="s">
        <v>313</v>
      </c>
      <c r="C14" s="161" t="s">
        <v>228</v>
      </c>
      <c r="E14" s="143" t="s">
        <v>314</v>
      </c>
      <c r="G14" s="143">
        <v>564334087</v>
      </c>
      <c r="H14" s="143"/>
      <c r="I14" s="143">
        <v>1000203930206</v>
      </c>
      <c r="J14" s="143"/>
      <c r="K14" s="150">
        <v>8771481311</v>
      </c>
      <c r="L14" s="234"/>
      <c r="M14" s="166">
        <v>0.38300000000000001</v>
      </c>
      <c r="N14" s="164"/>
      <c r="O14" s="166">
        <f>M14</f>
        <v>0.38300000000000001</v>
      </c>
      <c r="P14" s="147"/>
    </row>
    <row r="15" spans="1:16" ht="38.25" customHeight="1" x14ac:dyDescent="0.65">
      <c r="A15" s="218" t="s">
        <v>336</v>
      </c>
      <c r="C15" s="143" t="s">
        <v>228</v>
      </c>
      <c r="E15" s="143" t="s">
        <v>337</v>
      </c>
      <c r="G15" s="143">
        <v>10691200</v>
      </c>
      <c r="H15" s="143"/>
      <c r="I15" s="143">
        <v>10000013920000</v>
      </c>
      <c r="J15" s="143"/>
      <c r="K15" s="150">
        <v>1636805796677</v>
      </c>
      <c r="L15" s="234"/>
      <c r="M15" s="219">
        <v>0.23</v>
      </c>
      <c r="N15" s="164"/>
      <c r="O15" s="166">
        <v>0.39750000000000002</v>
      </c>
      <c r="P15" s="147"/>
    </row>
    <row r="16" spans="1:16" x14ac:dyDescent="0.65">
      <c r="G16" s="169"/>
      <c r="K16" s="168"/>
      <c r="P16" s="147"/>
    </row>
    <row r="17" spans="16:16" x14ac:dyDescent="0.65">
      <c r="P17" s="147"/>
    </row>
  </sheetData>
  <mergeCells count="6">
    <mergeCell ref="A1:O1"/>
    <mergeCell ref="A2:O2"/>
    <mergeCell ref="A3:O3"/>
    <mergeCell ref="A5:O5"/>
    <mergeCell ref="K6:K7"/>
    <mergeCell ref="O6:O7"/>
  </mergeCells>
  <pageMargins left="0.39" right="0.39" top="0.39" bottom="0.39" header="0" footer="0"/>
  <pageSetup paperSize="9" scale="5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3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295" t="s">
        <v>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</row>
    <row r="2" spans="1:17" ht="21.75" customHeight="1" x14ac:dyDescent="0.2">
      <c r="A2" s="295" t="s">
        <v>152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</row>
    <row r="3" spans="1:17" ht="21.75" customHeight="1" x14ac:dyDescent="0.2">
      <c r="A3" s="295" t="s">
        <v>2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</row>
    <row r="4" spans="1:17" ht="14.45" customHeight="1" x14ac:dyDescent="0.2"/>
    <row r="5" spans="1:17" ht="14.45" customHeight="1" x14ac:dyDescent="0.2">
      <c r="A5" s="1" t="s">
        <v>210</v>
      </c>
      <c r="B5" s="304" t="s">
        <v>211</v>
      </c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</row>
    <row r="6" spans="1:17" ht="29.1" customHeight="1" x14ac:dyDescent="0.2">
      <c r="M6" s="335" t="s">
        <v>212</v>
      </c>
      <c r="Q6" s="335" t="s">
        <v>213</v>
      </c>
    </row>
    <row r="7" spans="1:17" ht="14.45" customHeight="1" x14ac:dyDescent="0.2">
      <c r="A7" s="307" t="s">
        <v>214</v>
      </c>
      <c r="B7" s="307"/>
      <c r="D7" s="2" t="s">
        <v>215</v>
      </c>
      <c r="F7" s="2" t="s">
        <v>216</v>
      </c>
      <c r="H7" s="2" t="s">
        <v>35</v>
      </c>
      <c r="J7" s="307" t="s">
        <v>217</v>
      </c>
      <c r="K7" s="307"/>
      <c r="M7" s="335"/>
      <c r="O7" s="2" t="s">
        <v>218</v>
      </c>
      <c r="Q7" s="335"/>
    </row>
    <row r="8" spans="1:17" ht="14.45" customHeight="1" x14ac:dyDescent="0.2">
      <c r="A8" s="308" t="s">
        <v>219</v>
      </c>
      <c r="B8" s="310"/>
      <c r="D8" s="308" t="s">
        <v>220</v>
      </c>
      <c r="F8" s="4" t="s">
        <v>221</v>
      </c>
      <c r="H8" s="3"/>
      <c r="J8" s="3"/>
      <c r="K8" s="3"/>
      <c r="M8" s="3"/>
      <c r="O8" s="3"/>
      <c r="Q8" s="3"/>
    </row>
    <row r="9" spans="1:17" ht="14.45" customHeight="1" x14ac:dyDescent="0.2">
      <c r="A9" s="307"/>
      <c r="B9" s="307"/>
      <c r="D9" s="307"/>
      <c r="F9" s="4" t="s">
        <v>222</v>
      </c>
    </row>
    <row r="10" spans="1:17" ht="14.45" customHeight="1" x14ac:dyDescent="0.2">
      <c r="A10" s="308" t="s">
        <v>219</v>
      </c>
      <c r="B10" s="310"/>
      <c r="D10" s="308" t="s">
        <v>223</v>
      </c>
      <c r="F10" s="4" t="s">
        <v>221</v>
      </c>
    </row>
    <row r="11" spans="1:17" ht="14.45" customHeight="1" x14ac:dyDescent="0.2">
      <c r="A11" s="307"/>
      <c r="B11" s="307"/>
      <c r="D11" s="307"/>
      <c r="F11" s="4" t="s">
        <v>224</v>
      </c>
    </row>
    <row r="12" spans="1:17" ht="65.45" customHeight="1" x14ac:dyDescent="0.2">
      <c r="A12" s="332" t="s">
        <v>225</v>
      </c>
      <c r="B12" s="332"/>
      <c r="D12" s="19" t="s">
        <v>226</v>
      </c>
      <c r="F12" s="4" t="s">
        <v>227</v>
      </c>
    </row>
    <row r="13" spans="1:17" ht="14.45" customHeight="1" x14ac:dyDescent="0.2">
      <c r="A13" s="332" t="s">
        <v>228</v>
      </c>
      <c r="B13" s="333"/>
      <c r="D13" s="332" t="s">
        <v>228</v>
      </c>
      <c r="F13" s="4" t="s">
        <v>229</v>
      </c>
    </row>
    <row r="14" spans="1:17" ht="14.45" customHeight="1" x14ac:dyDescent="0.2">
      <c r="A14" s="334"/>
      <c r="B14" s="334"/>
      <c r="D14" s="334"/>
      <c r="F14" s="4" t="s">
        <v>230</v>
      </c>
    </row>
    <row r="15" spans="1:17" ht="14.45" customHeight="1" x14ac:dyDescent="0.2">
      <c r="A15" s="334"/>
      <c r="B15" s="334"/>
      <c r="D15" s="334"/>
      <c r="F15" s="4" t="s">
        <v>231</v>
      </c>
    </row>
    <row r="16" spans="1:17" ht="14.45" customHeight="1" x14ac:dyDescent="0.2">
      <c r="A16" s="335"/>
      <c r="B16" s="335"/>
      <c r="D16" s="335"/>
      <c r="F16" s="4" t="s">
        <v>232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307" t="s">
        <v>233</v>
      </c>
      <c r="B18" s="307"/>
      <c r="C18" s="307"/>
      <c r="D18" s="307"/>
      <c r="E18" s="307"/>
      <c r="F18" s="307"/>
      <c r="G18" s="307"/>
      <c r="H18" s="307"/>
      <c r="I18" s="307"/>
      <c r="J18" s="307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  <row r="22" spans="1:10" ht="14.45" customHeight="1" x14ac:dyDescent="0.2"/>
    <row r="23" spans="1:10" ht="14.45" customHeight="1" x14ac:dyDescent="0.2"/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809A1-93EB-480B-B9BF-68BA135DD799}">
  <sheetPr>
    <pageSetUpPr fitToPage="1"/>
  </sheetPr>
  <dimension ref="A1:X32"/>
  <sheetViews>
    <sheetView rightToLeft="1" view="pageBreakPreview" zoomScaleNormal="100" zoomScaleSheetLayoutView="100" workbookViewId="0">
      <selection activeCell="B6" sqref="B6"/>
    </sheetView>
  </sheetViews>
  <sheetFormatPr defaultRowHeight="15.75" x14ac:dyDescent="0.2"/>
  <cols>
    <col min="1" max="1" width="5.140625" style="173" customWidth="1"/>
    <col min="2" max="2" width="40.28515625" style="173" customWidth="1"/>
    <col min="3" max="3" width="1.28515625" style="173" customWidth="1"/>
    <col min="4" max="4" width="34.28515625" style="173" customWidth="1"/>
    <col min="5" max="5" width="1.28515625" style="173" customWidth="1"/>
    <col min="6" max="6" width="29.42578125" style="173" customWidth="1"/>
    <col min="7" max="7" width="1.28515625" style="173" customWidth="1"/>
    <col min="8" max="8" width="30.28515625" style="173" customWidth="1"/>
    <col min="9" max="9" width="1.28515625" style="173" customWidth="1"/>
    <col min="10" max="10" width="32.42578125" style="173" customWidth="1"/>
    <col min="11" max="11" width="0.28515625" style="173" customWidth="1"/>
    <col min="12" max="12" width="14.5703125" style="173" customWidth="1"/>
    <col min="13" max="13" width="12.85546875" style="173" customWidth="1"/>
    <col min="14" max="14" width="16.85546875" style="173" bestFit="1" customWidth="1"/>
    <col min="15" max="16" width="9.140625" style="173"/>
    <col min="17" max="17" width="16.85546875" style="173" bestFit="1" customWidth="1"/>
    <col min="18" max="16384" width="9.140625" style="173"/>
  </cols>
  <sheetData>
    <row r="1" spans="1:24" ht="29.1" customHeight="1" x14ac:dyDescent="0.2">
      <c r="A1" s="336" t="s">
        <v>0</v>
      </c>
      <c r="B1" s="336"/>
      <c r="C1" s="336"/>
      <c r="D1" s="336"/>
      <c r="E1" s="336"/>
      <c r="F1" s="336"/>
      <c r="G1" s="336"/>
      <c r="H1" s="336"/>
      <c r="I1" s="336"/>
      <c r="J1" s="336"/>
    </row>
    <row r="2" spans="1:24" ht="21.75" customHeight="1" x14ac:dyDescent="0.2">
      <c r="A2" s="336" t="s">
        <v>152</v>
      </c>
      <c r="B2" s="336"/>
      <c r="C2" s="336"/>
      <c r="D2" s="336"/>
      <c r="E2" s="336"/>
      <c r="F2" s="336"/>
      <c r="G2" s="336"/>
      <c r="H2" s="336"/>
      <c r="I2" s="336"/>
      <c r="J2" s="336"/>
    </row>
    <row r="3" spans="1:24" ht="21.75" customHeight="1" x14ac:dyDescent="0.2">
      <c r="A3" s="336" t="s">
        <v>2</v>
      </c>
      <c r="B3" s="336"/>
      <c r="C3" s="336"/>
      <c r="D3" s="336"/>
      <c r="E3" s="336"/>
      <c r="F3" s="336"/>
      <c r="G3" s="336"/>
      <c r="H3" s="336"/>
      <c r="I3" s="336"/>
      <c r="J3" s="336"/>
    </row>
    <row r="4" spans="1:24" ht="23.25" customHeight="1" x14ac:dyDescent="0.2"/>
    <row r="5" spans="1:24" ht="23.25" customHeight="1" x14ac:dyDescent="0.2">
      <c r="A5" s="174" t="s">
        <v>234</v>
      </c>
      <c r="B5" s="337" t="s">
        <v>235</v>
      </c>
      <c r="C5" s="337"/>
      <c r="D5" s="337"/>
      <c r="E5" s="337"/>
      <c r="F5" s="337"/>
      <c r="G5" s="337"/>
      <c r="H5" s="337"/>
      <c r="I5" s="337"/>
      <c r="J5" s="337"/>
    </row>
    <row r="6" spans="1:24" ht="42.75" customHeight="1" x14ac:dyDescent="0.2">
      <c r="D6" s="338" t="s">
        <v>171</v>
      </c>
      <c r="E6" s="338"/>
      <c r="F6" s="338"/>
      <c r="H6" s="338" t="s">
        <v>172</v>
      </c>
      <c r="I6" s="338"/>
      <c r="J6" s="338"/>
    </row>
    <row r="7" spans="1:24" ht="52.5" customHeight="1" x14ac:dyDescent="0.2">
      <c r="A7" s="338" t="s">
        <v>236</v>
      </c>
      <c r="B7" s="338"/>
      <c r="D7" s="175" t="s">
        <v>237</v>
      </c>
      <c r="E7" s="176"/>
      <c r="F7" s="175" t="s">
        <v>238</v>
      </c>
      <c r="H7" s="175" t="s">
        <v>237</v>
      </c>
      <c r="I7" s="176"/>
      <c r="J7" s="175" t="s">
        <v>238</v>
      </c>
    </row>
    <row r="8" spans="1:24" ht="36.4" customHeight="1" x14ac:dyDescent="0.2">
      <c r="A8" s="340" t="s">
        <v>315</v>
      </c>
      <c r="B8" s="340"/>
      <c r="C8" s="340"/>
      <c r="D8" s="177">
        <v>1695026</v>
      </c>
      <c r="E8" s="178">
        <v>0</v>
      </c>
      <c r="F8" s="179">
        <f>D8/N17</f>
        <v>3.0072678961571352E-5</v>
      </c>
      <c r="G8" s="178">
        <v>0</v>
      </c>
      <c r="H8" s="182">
        <v>38434032017</v>
      </c>
      <c r="I8" s="178"/>
      <c r="J8" s="179">
        <f>H8/Q17</f>
        <v>0.49602206382893155</v>
      </c>
    </row>
    <row r="9" spans="1:24" ht="36.4" customHeight="1" x14ac:dyDescent="0.2">
      <c r="A9" s="340" t="s">
        <v>316</v>
      </c>
      <c r="B9" s="340"/>
      <c r="C9" s="340"/>
      <c r="D9" s="177">
        <v>1495650845540</v>
      </c>
      <c r="E9" s="178">
        <v>7160082813405</v>
      </c>
      <c r="F9" s="179">
        <f>D9/N23</f>
        <v>2.8337484778474611E-2</v>
      </c>
      <c r="G9" s="178">
        <v>0</v>
      </c>
      <c r="H9" s="177">
        <v>10086934831339</v>
      </c>
      <c r="I9" s="178"/>
      <c r="J9" s="179">
        <f>H9/Q23</f>
        <v>0.36860593723740837</v>
      </c>
    </row>
    <row r="10" spans="1:24" ht="36.4" customHeight="1" thickBot="1" x14ac:dyDescent="0.25">
      <c r="A10" s="341" t="s">
        <v>24</v>
      </c>
      <c r="B10" s="341"/>
      <c r="C10" s="180"/>
      <c r="D10" s="184">
        <f>SUM(D8:D9)</f>
        <v>1495652540566</v>
      </c>
      <c r="E10" s="178"/>
      <c r="F10" s="181">
        <f>SUM(F8:F9)</f>
        <v>2.8367557457436181E-2</v>
      </c>
      <c r="G10" s="178"/>
      <c r="H10" s="184">
        <f>SUM(H8:H9)</f>
        <v>10125368863356</v>
      </c>
      <c r="I10" s="178"/>
      <c r="J10" s="181">
        <f>SUM(J8:J9)</f>
        <v>0.86462800106633986</v>
      </c>
    </row>
    <row r="11" spans="1:24" ht="16.5" thickTop="1" x14ac:dyDescent="0.2">
      <c r="N11" s="288"/>
    </row>
    <row r="12" spans="1:24" ht="18.75" x14ac:dyDescent="0.2">
      <c r="D12" s="94"/>
      <c r="E12" s="178"/>
      <c r="F12" s="178"/>
      <c r="G12" s="178"/>
      <c r="H12" s="94"/>
      <c r="L12" s="169"/>
      <c r="M12" s="169"/>
      <c r="N12" s="289" t="s">
        <v>171</v>
      </c>
      <c r="O12" s="169"/>
      <c r="P12" s="169"/>
      <c r="Q12" s="169"/>
      <c r="R12" s="169"/>
      <c r="S12" s="169"/>
      <c r="T12" s="169"/>
      <c r="U12" s="169"/>
    </row>
    <row r="13" spans="1:24" ht="19.5" x14ac:dyDescent="0.2">
      <c r="D13" s="178"/>
      <c r="E13" s="178"/>
      <c r="F13" s="178"/>
      <c r="G13" s="178"/>
      <c r="H13" s="178"/>
      <c r="J13" s="284"/>
      <c r="K13" s="284"/>
      <c r="L13" s="339" t="s">
        <v>317</v>
      </c>
      <c r="M13" s="285"/>
      <c r="N13" s="286" t="s">
        <v>7</v>
      </c>
      <c r="O13" s="286"/>
      <c r="P13" s="342" t="s">
        <v>172</v>
      </c>
      <c r="Q13" s="342"/>
      <c r="R13" s="342"/>
      <c r="S13" s="286"/>
      <c r="T13" s="285"/>
      <c r="U13" s="285"/>
      <c r="V13" s="284"/>
      <c r="W13" s="284"/>
      <c r="X13" s="284"/>
    </row>
    <row r="14" spans="1:24" ht="18" x14ac:dyDescent="0.2">
      <c r="B14" s="182"/>
      <c r="C14" s="182"/>
      <c r="D14" s="182"/>
      <c r="E14" s="182"/>
      <c r="F14" s="182"/>
      <c r="G14" s="182"/>
      <c r="H14" s="182"/>
      <c r="I14" s="182"/>
      <c r="J14" s="287"/>
      <c r="K14" s="284"/>
      <c r="L14" s="339"/>
      <c r="M14" s="286" t="s">
        <v>318</v>
      </c>
      <c r="N14" s="287">
        <f>سپرده!D8</f>
        <v>88619253006</v>
      </c>
      <c r="O14" s="286"/>
      <c r="P14" s="286"/>
      <c r="Q14" s="287">
        <v>130859661656</v>
      </c>
      <c r="R14" s="286"/>
      <c r="S14" s="339" t="s">
        <v>319</v>
      </c>
      <c r="T14" s="339"/>
      <c r="U14" s="339"/>
      <c r="V14" s="284"/>
      <c r="W14" s="284"/>
      <c r="X14" s="284"/>
    </row>
    <row r="15" spans="1:24" ht="18" x14ac:dyDescent="0.2">
      <c r="B15" s="182"/>
      <c r="C15" s="182"/>
      <c r="D15" s="178"/>
      <c r="E15"/>
      <c r="F15"/>
      <c r="G15"/>
      <c r="H15"/>
      <c r="I15" s="182"/>
      <c r="J15" s="287"/>
      <c r="K15" s="284"/>
      <c r="L15" s="339"/>
      <c r="M15" s="286"/>
      <c r="N15" s="286" t="s">
        <v>7</v>
      </c>
      <c r="O15" s="286"/>
      <c r="P15" s="286"/>
      <c r="Q15" s="285"/>
      <c r="R15" s="286"/>
      <c r="S15" s="286"/>
      <c r="T15" s="285"/>
      <c r="U15" s="285"/>
      <c r="V15" s="284"/>
      <c r="W15" s="284"/>
      <c r="X15" s="284"/>
    </row>
    <row r="16" spans="1:24" ht="18" x14ac:dyDescent="0.2">
      <c r="B16" s="182"/>
      <c r="C16" s="182"/>
      <c r="E16" s="182"/>
      <c r="G16" s="182"/>
      <c r="H16" s="182"/>
      <c r="I16" s="182"/>
      <c r="J16" s="287"/>
      <c r="K16" s="284"/>
      <c r="L16" s="339"/>
      <c r="M16" s="286" t="s">
        <v>320</v>
      </c>
      <c r="N16" s="287">
        <f>سپرده!J8</f>
        <v>24109380327</v>
      </c>
      <c r="O16" s="286"/>
      <c r="P16" s="286"/>
      <c r="Q16" s="287">
        <f>N16</f>
        <v>24109380327</v>
      </c>
      <c r="R16" s="286"/>
      <c r="S16" s="286"/>
      <c r="T16" s="285"/>
      <c r="U16" s="285"/>
      <c r="V16" s="284"/>
      <c r="W16" s="284"/>
      <c r="X16" s="284"/>
    </row>
    <row r="17" spans="2:24" ht="18.75" x14ac:dyDescent="0.2">
      <c r="B17" s="182"/>
      <c r="C17" s="182"/>
      <c r="D17" s="183"/>
      <c r="E17" s="182"/>
      <c r="F17" s="182"/>
      <c r="G17" s="182"/>
      <c r="H17" s="183"/>
      <c r="I17" s="182"/>
      <c r="J17" s="287"/>
      <c r="K17" s="284"/>
      <c r="L17" s="339"/>
      <c r="M17" s="286" t="s">
        <v>321</v>
      </c>
      <c r="N17" s="287">
        <f>(N14+N16)/2</f>
        <v>56364316666.5</v>
      </c>
      <c r="O17" s="286"/>
      <c r="P17" s="286"/>
      <c r="Q17" s="287">
        <f>(Q14+Q16)/2</f>
        <v>77484520991.5</v>
      </c>
      <c r="R17" s="286"/>
      <c r="S17" s="286"/>
      <c r="T17" s="285"/>
      <c r="U17" s="285"/>
      <c r="V17" s="284"/>
      <c r="W17" s="284"/>
      <c r="X17" s="284"/>
    </row>
    <row r="18" spans="2:24" ht="18" x14ac:dyDescent="0.2">
      <c r="B18" s="182"/>
      <c r="C18" s="182"/>
      <c r="D18" s="182"/>
      <c r="E18" s="182"/>
      <c r="F18" s="182"/>
      <c r="G18" s="182"/>
      <c r="H18" s="182"/>
      <c r="I18" s="182"/>
      <c r="J18" s="287"/>
      <c r="K18" s="284"/>
      <c r="L18" s="286"/>
      <c r="M18" s="286"/>
      <c r="N18" s="286"/>
      <c r="O18" s="286"/>
      <c r="P18" s="286"/>
      <c r="Q18" s="286"/>
      <c r="R18" s="286"/>
      <c r="S18" s="286"/>
      <c r="T18" s="285"/>
      <c r="U18" s="285"/>
      <c r="V18" s="284"/>
      <c r="W18" s="284"/>
      <c r="X18" s="284"/>
    </row>
    <row r="19" spans="2:24" ht="18" x14ac:dyDescent="0.2">
      <c r="B19" s="182"/>
      <c r="C19" s="182"/>
      <c r="D19" s="182"/>
      <c r="E19" s="182"/>
      <c r="F19" s="182"/>
      <c r="G19" s="182"/>
      <c r="H19" s="182"/>
      <c r="I19" s="182"/>
      <c r="J19" s="287"/>
      <c r="K19" s="284"/>
      <c r="L19" s="339" t="s">
        <v>322</v>
      </c>
      <c r="M19" s="286" t="s">
        <v>171</v>
      </c>
      <c r="N19" s="286" t="s">
        <v>9</v>
      </c>
      <c r="O19" s="286"/>
      <c r="P19" s="286"/>
      <c r="Q19" s="286"/>
      <c r="R19" s="286"/>
      <c r="S19" s="286"/>
      <c r="T19" s="285"/>
      <c r="U19" s="285"/>
      <c r="V19" s="284"/>
      <c r="W19" s="284"/>
      <c r="X19" s="284"/>
    </row>
    <row r="20" spans="2:24" ht="18" x14ac:dyDescent="0.2">
      <c r="B20" s="182"/>
      <c r="C20" s="182"/>
      <c r="D20" s="182"/>
      <c r="E20" s="182"/>
      <c r="F20" s="182"/>
      <c r="G20" s="182"/>
      <c r="H20" s="182"/>
      <c r="I20" s="182"/>
      <c r="J20" s="287"/>
      <c r="K20" s="284"/>
      <c r="L20" s="339"/>
      <c r="M20" s="286" t="s">
        <v>318</v>
      </c>
      <c r="N20" s="287">
        <f>سپرده!D9</f>
        <v>50829706000000</v>
      </c>
      <c r="O20" s="286"/>
      <c r="P20" s="286"/>
      <c r="Q20" s="287">
        <v>14999198000000</v>
      </c>
      <c r="R20" s="286"/>
      <c r="S20" s="339" t="str">
        <f>S14</f>
        <v>1404/01/01 تا 1404/01/01</v>
      </c>
      <c r="T20" s="339"/>
      <c r="U20" s="339"/>
      <c r="V20" s="284"/>
      <c r="W20" s="284"/>
      <c r="X20" s="284"/>
    </row>
    <row r="21" spans="2:24" ht="18" x14ac:dyDescent="0.2">
      <c r="B21" s="182"/>
      <c r="C21" s="182"/>
      <c r="D21" s="182"/>
      <c r="E21" s="182"/>
      <c r="F21" s="182"/>
      <c r="G21" s="182"/>
      <c r="H21" s="182"/>
      <c r="I21" s="182"/>
      <c r="J21" s="287"/>
      <c r="K21" s="284"/>
      <c r="L21" s="339"/>
      <c r="M21" s="286"/>
      <c r="N21" s="286" t="s">
        <v>7</v>
      </c>
      <c r="O21" s="286"/>
      <c r="P21" s="286"/>
      <c r="Q21" s="287"/>
      <c r="R21" s="286"/>
      <c r="S21" s="286"/>
      <c r="T21" s="285"/>
      <c r="U21" s="285"/>
      <c r="V21" s="284"/>
      <c r="W21" s="284"/>
      <c r="X21" s="284"/>
    </row>
    <row r="22" spans="2:24" ht="18" x14ac:dyDescent="0.2">
      <c r="B22" s="182"/>
      <c r="C22" s="182"/>
      <c r="D22" s="182"/>
      <c r="E22" s="182"/>
      <c r="F22" s="182"/>
      <c r="G22" s="182"/>
      <c r="H22" s="182"/>
      <c r="I22" s="182"/>
      <c r="J22" s="287"/>
      <c r="K22" s="284"/>
      <c r="L22" s="339"/>
      <c r="M22" s="286" t="s">
        <v>320</v>
      </c>
      <c r="N22" s="287">
        <f>سپرده!J9</f>
        <v>54730181000000</v>
      </c>
      <c r="O22" s="286"/>
      <c r="P22" s="286"/>
      <c r="Q22" s="287">
        <f>N22</f>
        <v>54730181000000</v>
      </c>
      <c r="R22" s="286"/>
      <c r="S22" s="286"/>
      <c r="T22" s="285"/>
      <c r="U22" s="285"/>
      <c r="V22" s="284"/>
      <c r="W22" s="284"/>
      <c r="X22" s="284"/>
    </row>
    <row r="23" spans="2:24" ht="18" x14ac:dyDescent="0.2">
      <c r="B23" s="182"/>
      <c r="C23" s="182"/>
      <c r="D23" s="182"/>
      <c r="E23" s="182"/>
      <c r="F23" s="182"/>
      <c r="G23" s="182"/>
      <c r="H23" s="182"/>
      <c r="I23" s="182"/>
      <c r="J23" s="287"/>
      <c r="K23" s="284"/>
      <c r="L23" s="339"/>
      <c r="M23" s="286" t="s">
        <v>321</v>
      </c>
      <c r="N23" s="287">
        <f>(N20+N22)/2</f>
        <v>52779943500000</v>
      </c>
      <c r="O23" s="286"/>
      <c r="P23" s="286"/>
      <c r="Q23" s="287">
        <f>(Q21+Q22)/2</f>
        <v>27365090500000</v>
      </c>
      <c r="R23" s="286"/>
      <c r="S23" s="286"/>
      <c r="T23" s="285"/>
      <c r="U23" s="285"/>
      <c r="V23" s="284"/>
      <c r="W23" s="284"/>
      <c r="X23" s="284"/>
    </row>
    <row r="24" spans="2:24" ht="18" x14ac:dyDescent="0.2">
      <c r="B24" s="182"/>
      <c r="C24" s="182"/>
      <c r="D24" s="182"/>
      <c r="E24" s="182"/>
      <c r="F24" s="182"/>
      <c r="G24" s="182"/>
      <c r="H24" s="182"/>
      <c r="I24" s="182"/>
      <c r="J24" s="287"/>
      <c r="K24" s="284"/>
      <c r="L24" s="284"/>
      <c r="M24" s="284"/>
      <c r="N24" s="284"/>
      <c r="O24" s="284"/>
      <c r="P24" s="284"/>
      <c r="Q24" s="284"/>
      <c r="R24" s="284"/>
      <c r="S24" s="284"/>
      <c r="T24" s="284"/>
      <c r="U24" s="284"/>
      <c r="V24" s="284"/>
      <c r="W24" s="284"/>
      <c r="X24" s="284"/>
    </row>
    <row r="25" spans="2:24" x14ac:dyDescent="0.2">
      <c r="J25" s="284"/>
      <c r="K25" s="284"/>
      <c r="L25" s="284"/>
      <c r="M25" s="284"/>
      <c r="N25" s="284"/>
      <c r="O25" s="284"/>
      <c r="P25" s="284"/>
      <c r="Q25" s="284"/>
      <c r="R25" s="284"/>
      <c r="S25" s="284"/>
      <c r="T25" s="284"/>
      <c r="U25" s="284"/>
      <c r="V25" s="284"/>
      <c r="W25" s="284"/>
      <c r="X25" s="284"/>
    </row>
    <row r="26" spans="2:24" x14ac:dyDescent="0.2">
      <c r="J26" s="284"/>
      <c r="K26" s="284"/>
      <c r="L26" s="284"/>
      <c r="M26" s="284"/>
      <c r="N26" s="284"/>
      <c r="O26" s="284"/>
      <c r="P26" s="284"/>
      <c r="Q26" s="284"/>
      <c r="R26" s="284"/>
      <c r="S26" s="284"/>
      <c r="T26" s="284"/>
      <c r="U26" s="284"/>
      <c r="V26" s="284"/>
      <c r="W26" s="284"/>
      <c r="X26" s="284"/>
    </row>
    <row r="27" spans="2:24" x14ac:dyDescent="0.2">
      <c r="J27" s="284"/>
      <c r="K27" s="284"/>
      <c r="L27" s="284"/>
      <c r="M27" s="284"/>
      <c r="N27" s="284"/>
      <c r="O27" s="284"/>
      <c r="P27" s="284"/>
      <c r="Q27" s="284"/>
      <c r="R27" s="284"/>
      <c r="S27" s="284"/>
      <c r="T27" s="284"/>
      <c r="U27" s="284"/>
      <c r="V27" s="284"/>
      <c r="W27" s="284"/>
      <c r="X27" s="284"/>
    </row>
    <row r="28" spans="2:24" x14ac:dyDescent="0.2">
      <c r="J28" s="284"/>
      <c r="K28" s="284"/>
      <c r="L28" s="284"/>
      <c r="M28" s="284"/>
      <c r="N28" s="284"/>
      <c r="O28" s="284"/>
      <c r="P28" s="284"/>
      <c r="Q28" s="284"/>
      <c r="R28" s="284"/>
      <c r="S28" s="284"/>
      <c r="T28" s="284"/>
      <c r="U28" s="284"/>
      <c r="V28" s="284"/>
      <c r="W28" s="284"/>
      <c r="X28" s="284"/>
    </row>
    <row r="29" spans="2:24" x14ac:dyDescent="0.2">
      <c r="J29" s="284"/>
      <c r="K29" s="284"/>
      <c r="L29" s="284"/>
      <c r="M29" s="284"/>
      <c r="N29" s="284"/>
      <c r="O29" s="284"/>
      <c r="P29" s="284"/>
      <c r="Q29" s="284"/>
      <c r="R29" s="284"/>
      <c r="S29" s="284"/>
      <c r="T29" s="284"/>
      <c r="U29" s="284"/>
      <c r="V29" s="284"/>
      <c r="W29" s="284"/>
      <c r="X29" s="284"/>
    </row>
    <row r="30" spans="2:24" x14ac:dyDescent="0.2">
      <c r="J30" s="284"/>
      <c r="K30" s="284"/>
      <c r="L30" s="284"/>
      <c r="M30" s="284"/>
      <c r="N30" s="284"/>
      <c r="O30" s="284"/>
      <c r="P30" s="284"/>
      <c r="Q30" s="284"/>
      <c r="R30" s="284"/>
      <c r="S30" s="284"/>
      <c r="T30" s="284"/>
      <c r="U30" s="284"/>
      <c r="V30" s="284"/>
      <c r="W30" s="284"/>
      <c r="X30" s="284"/>
    </row>
    <row r="31" spans="2:24" x14ac:dyDescent="0.2">
      <c r="J31" s="284"/>
      <c r="K31" s="284"/>
      <c r="L31" s="284"/>
      <c r="M31" s="284"/>
      <c r="N31" s="284"/>
      <c r="O31" s="284"/>
      <c r="P31" s="284"/>
      <c r="Q31" s="284"/>
      <c r="R31" s="284"/>
      <c r="S31" s="284"/>
      <c r="T31" s="284"/>
      <c r="U31" s="284"/>
      <c r="V31" s="284"/>
      <c r="W31" s="284"/>
      <c r="X31" s="284"/>
    </row>
    <row r="32" spans="2:24" x14ac:dyDescent="0.2">
      <c r="J32" s="284"/>
      <c r="K32" s="284"/>
      <c r="L32" s="284"/>
      <c r="M32" s="284"/>
      <c r="N32" s="284"/>
      <c r="O32" s="284"/>
      <c r="P32" s="284"/>
      <c r="Q32" s="284"/>
      <c r="R32" s="284"/>
      <c r="S32" s="284"/>
      <c r="T32" s="284"/>
      <c r="U32" s="284"/>
      <c r="V32" s="284"/>
      <c r="W32" s="284"/>
      <c r="X32" s="284"/>
    </row>
  </sheetData>
  <mergeCells count="15">
    <mergeCell ref="S14:U14"/>
    <mergeCell ref="L19:L23"/>
    <mergeCell ref="S20:U20"/>
    <mergeCell ref="A7:B7"/>
    <mergeCell ref="A8:C8"/>
    <mergeCell ref="A9:C9"/>
    <mergeCell ref="A10:B10"/>
    <mergeCell ref="L13:L17"/>
    <mergeCell ref="P13:R13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9" scale="80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14"/>
  <sheetViews>
    <sheetView rightToLeft="1" view="pageBreakPreview" zoomScaleNormal="115" zoomScaleSheetLayoutView="100" workbookViewId="0">
      <selection activeCell="B6" sqref="B6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9" ht="29.1" customHeight="1" x14ac:dyDescent="0.2">
      <c r="A1" s="295" t="s">
        <v>0</v>
      </c>
      <c r="B1" s="295"/>
      <c r="C1" s="295"/>
      <c r="D1" s="295"/>
      <c r="E1" s="295"/>
      <c r="F1" s="295"/>
    </row>
    <row r="2" spans="1:9" ht="21.75" customHeight="1" x14ac:dyDescent="0.2">
      <c r="A2" s="295" t="s">
        <v>152</v>
      </c>
      <c r="B2" s="295"/>
      <c r="C2" s="295"/>
      <c r="D2" s="295"/>
      <c r="E2" s="295"/>
      <c r="F2" s="295"/>
    </row>
    <row r="3" spans="1:9" ht="21.75" customHeight="1" x14ac:dyDescent="0.2">
      <c r="A3" s="295" t="s">
        <v>2</v>
      </c>
      <c r="B3" s="295"/>
      <c r="C3" s="295"/>
      <c r="D3" s="295"/>
      <c r="E3" s="295"/>
      <c r="F3" s="295"/>
    </row>
    <row r="4" spans="1:9" ht="14.45" customHeight="1" x14ac:dyDescent="0.2"/>
    <row r="5" spans="1:9" s="44" customFormat="1" ht="29.1" customHeight="1" x14ac:dyDescent="0.2">
      <c r="A5" s="1" t="s">
        <v>250</v>
      </c>
      <c r="B5" s="304" t="s">
        <v>167</v>
      </c>
      <c r="C5" s="304"/>
      <c r="D5" s="304"/>
      <c r="E5" s="304"/>
      <c r="F5" s="304"/>
    </row>
    <row r="6" spans="1:9" s="44" customFormat="1" ht="29.25" customHeight="1" x14ac:dyDescent="0.2">
      <c r="D6" s="2" t="s">
        <v>171</v>
      </c>
      <c r="E6" s="46"/>
      <c r="F6" s="2" t="s">
        <v>9</v>
      </c>
    </row>
    <row r="7" spans="1:9" s="44" customFormat="1" ht="27" customHeight="1" x14ac:dyDescent="0.2">
      <c r="A7" s="307" t="s">
        <v>167</v>
      </c>
      <c r="B7" s="307"/>
      <c r="D7" s="4" t="s">
        <v>117</v>
      </c>
      <c r="E7" s="46"/>
      <c r="F7" s="4" t="s">
        <v>117</v>
      </c>
    </row>
    <row r="8" spans="1:9" s="44" customFormat="1" ht="21.75" customHeight="1" x14ac:dyDescent="0.2">
      <c r="A8" s="302" t="s">
        <v>167</v>
      </c>
      <c r="B8" s="302"/>
      <c r="D8" s="32">
        <v>0</v>
      </c>
      <c r="E8" s="46"/>
      <c r="F8" s="32">
        <v>42340000000</v>
      </c>
      <c r="I8" s="30"/>
    </row>
    <row r="9" spans="1:9" s="44" customFormat="1" ht="21.75" customHeight="1" x14ac:dyDescent="0.2">
      <c r="A9" s="299" t="s">
        <v>251</v>
      </c>
      <c r="B9" s="299"/>
      <c r="D9" s="230">
        <v>0</v>
      </c>
      <c r="E9" s="80"/>
      <c r="F9" s="230">
        <v>1236300200</v>
      </c>
      <c r="G9" s="136"/>
      <c r="H9" s="136"/>
      <c r="I9" s="30"/>
    </row>
    <row r="10" spans="1:9" s="44" customFormat="1" ht="21.75" customHeight="1" x14ac:dyDescent="0.2">
      <c r="A10" s="297" t="s">
        <v>252</v>
      </c>
      <c r="B10" s="297"/>
      <c r="D10" s="88">
        <v>2306871529</v>
      </c>
      <c r="E10" s="80"/>
      <c r="F10" s="88">
        <v>6015665119</v>
      </c>
      <c r="G10" s="136"/>
      <c r="H10" s="136"/>
      <c r="I10" s="30"/>
    </row>
    <row r="11" spans="1:9" s="44" customFormat="1" ht="21.75" customHeight="1" x14ac:dyDescent="0.2">
      <c r="A11" s="312" t="s">
        <v>24</v>
      </c>
      <c r="B11" s="312"/>
      <c r="D11" s="120">
        <f>SUM(D8:D10)</f>
        <v>2306871529</v>
      </c>
      <c r="E11" s="80"/>
      <c r="F11" s="120">
        <f>SUM(F8:F10)</f>
        <v>49591965319</v>
      </c>
      <c r="G11" s="136"/>
      <c r="H11" s="136"/>
    </row>
    <row r="12" spans="1:9" s="44" customFormat="1" x14ac:dyDescent="0.2">
      <c r="D12" s="136"/>
      <c r="E12" s="136"/>
      <c r="F12" s="136"/>
      <c r="G12" s="136"/>
      <c r="H12" s="136"/>
    </row>
    <row r="13" spans="1:9" s="44" customFormat="1" ht="15.75" x14ac:dyDescent="0.2">
      <c r="D13" s="235"/>
      <c r="E13" s="136"/>
      <c r="F13" s="136"/>
      <c r="G13" s="136"/>
      <c r="H13" s="136"/>
    </row>
    <row r="14" spans="1:9" s="44" customFormat="1" x14ac:dyDescent="0.2"/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B18"/>
  <sheetViews>
    <sheetView rightToLeft="1" view="pageBreakPreview" zoomScale="60" zoomScaleNormal="70" workbookViewId="0">
      <selection activeCell="A6" sqref="A6:A7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28" ht="29.1" customHeight="1" x14ac:dyDescent="0.2">
      <c r="A1" s="295" t="s">
        <v>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</row>
    <row r="2" spans="1:28" ht="21.75" customHeight="1" x14ac:dyDescent="0.2">
      <c r="A2" s="295" t="s">
        <v>152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</row>
    <row r="3" spans="1:28" ht="21.75" customHeight="1" x14ac:dyDescent="0.2">
      <c r="A3" s="295" t="s">
        <v>2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</row>
    <row r="4" spans="1:28" ht="14.45" customHeight="1" x14ac:dyDescent="0.2"/>
    <row r="5" spans="1:28" ht="32.25" customHeight="1" x14ac:dyDescent="0.2">
      <c r="A5" s="304" t="s">
        <v>174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</row>
    <row r="6" spans="1:28" s="44" customFormat="1" ht="29.25" customHeight="1" x14ac:dyDescent="0.2">
      <c r="A6" s="307" t="s">
        <v>26</v>
      </c>
      <c r="C6" s="307" t="s">
        <v>253</v>
      </c>
      <c r="D6" s="307"/>
      <c r="E6" s="307"/>
      <c r="F6" s="307"/>
      <c r="G6" s="307"/>
      <c r="H6" s="46"/>
      <c r="I6" s="307" t="s">
        <v>171</v>
      </c>
      <c r="J6" s="307"/>
      <c r="K6" s="307"/>
      <c r="L6" s="307"/>
      <c r="M6" s="307"/>
      <c r="N6" s="46"/>
      <c r="O6" s="307" t="s">
        <v>172</v>
      </c>
      <c r="P6" s="307"/>
      <c r="Q6" s="307"/>
      <c r="R6" s="307"/>
      <c r="S6" s="307"/>
    </row>
    <row r="7" spans="1:28" s="44" customFormat="1" ht="51" customHeight="1" x14ac:dyDescent="0.2">
      <c r="A7" s="307"/>
      <c r="C7" s="19" t="s">
        <v>254</v>
      </c>
      <c r="D7" s="47"/>
      <c r="E7" s="19" t="s">
        <v>255</v>
      </c>
      <c r="F7" s="47"/>
      <c r="G7" s="19" t="s">
        <v>256</v>
      </c>
      <c r="H7" s="46"/>
      <c r="I7" s="19" t="s">
        <v>257</v>
      </c>
      <c r="J7" s="47"/>
      <c r="K7" s="19" t="s">
        <v>258</v>
      </c>
      <c r="L7" s="47"/>
      <c r="M7" s="19" t="s">
        <v>259</v>
      </c>
      <c r="N7" s="46"/>
      <c r="O7" s="19" t="s">
        <v>257</v>
      </c>
      <c r="P7" s="47"/>
      <c r="Q7" s="19" t="s">
        <v>258</v>
      </c>
      <c r="R7" s="47"/>
      <c r="S7" s="19" t="s">
        <v>259</v>
      </c>
    </row>
    <row r="8" spans="1:28" s="44" customFormat="1" ht="21.75" customHeight="1" x14ac:dyDescent="0.2">
      <c r="A8" s="36" t="s">
        <v>23</v>
      </c>
      <c r="C8" s="18" t="s">
        <v>260</v>
      </c>
      <c r="D8" s="46"/>
      <c r="E8" s="32">
        <v>9000000</v>
      </c>
      <c r="F8" s="46"/>
      <c r="G8" s="32">
        <v>1400</v>
      </c>
      <c r="H8" s="46"/>
      <c r="I8" s="32">
        <v>0</v>
      </c>
      <c r="J8" s="46"/>
      <c r="K8" s="32">
        <v>0</v>
      </c>
      <c r="L8" s="46"/>
      <c r="M8" s="32">
        <v>0</v>
      </c>
      <c r="N8" s="46"/>
      <c r="O8" s="32">
        <v>12600000000</v>
      </c>
      <c r="P8" s="46"/>
      <c r="Q8" s="32">
        <v>0</v>
      </c>
      <c r="R8" s="46"/>
      <c r="S8" s="32">
        <v>12600000000</v>
      </c>
    </row>
    <row r="9" spans="1:28" s="44" customFormat="1" ht="21.75" customHeight="1" x14ac:dyDescent="0.2">
      <c r="A9" s="37" t="s">
        <v>185</v>
      </c>
      <c r="C9" s="68" t="s">
        <v>261</v>
      </c>
      <c r="D9" s="46"/>
      <c r="E9" s="33">
        <v>67180</v>
      </c>
      <c r="F9" s="46"/>
      <c r="G9" s="33">
        <v>38000</v>
      </c>
      <c r="H9" s="46"/>
      <c r="I9" s="33">
        <v>0</v>
      </c>
      <c r="J9" s="46"/>
      <c r="K9" s="33">
        <v>0</v>
      </c>
      <c r="L9" s="46"/>
      <c r="M9" s="33">
        <v>0</v>
      </c>
      <c r="N9" s="46"/>
      <c r="O9" s="33">
        <v>2552840000</v>
      </c>
      <c r="P9" s="46"/>
      <c r="Q9" s="33">
        <v>0</v>
      </c>
      <c r="R9" s="46"/>
      <c r="S9" s="33">
        <v>2552840000</v>
      </c>
    </row>
    <row r="10" spans="1:28" s="44" customFormat="1" ht="21.75" customHeight="1" x14ac:dyDescent="0.2">
      <c r="A10" s="37" t="s">
        <v>22</v>
      </c>
      <c r="C10" s="68" t="s">
        <v>262</v>
      </c>
      <c r="D10" s="46"/>
      <c r="E10" s="33">
        <v>3000000</v>
      </c>
      <c r="F10" s="46"/>
      <c r="G10" s="33">
        <v>800</v>
      </c>
      <c r="H10" s="46"/>
      <c r="I10" s="33">
        <v>0</v>
      </c>
      <c r="J10" s="46"/>
      <c r="K10" s="33">
        <v>0</v>
      </c>
      <c r="L10" s="46"/>
      <c r="M10" s="230">
        <v>0</v>
      </c>
      <c r="N10" s="80"/>
      <c r="O10" s="230">
        <v>2400000000</v>
      </c>
      <c r="P10" s="80"/>
      <c r="Q10" s="230">
        <v>0</v>
      </c>
      <c r="R10" s="80"/>
      <c r="S10" s="230">
        <v>2400000000</v>
      </c>
      <c r="T10" s="136"/>
      <c r="U10" s="136"/>
      <c r="V10" s="136"/>
      <c r="W10" s="136"/>
      <c r="X10" s="136"/>
      <c r="Y10" s="136"/>
      <c r="Z10" s="136"/>
      <c r="AA10" s="136"/>
      <c r="AB10" s="136"/>
    </row>
    <row r="11" spans="1:28" s="44" customFormat="1" ht="21.75" customHeight="1" x14ac:dyDescent="0.2">
      <c r="A11" s="38" t="s">
        <v>19</v>
      </c>
      <c r="C11" s="50" t="s">
        <v>263</v>
      </c>
      <c r="D11" s="46"/>
      <c r="E11" s="49">
        <v>236000000</v>
      </c>
      <c r="F11" s="46"/>
      <c r="G11" s="49">
        <v>15</v>
      </c>
      <c r="H11" s="46"/>
      <c r="I11" s="34">
        <v>0</v>
      </c>
      <c r="J11" s="46"/>
      <c r="K11" s="34">
        <v>0</v>
      </c>
      <c r="L11" s="46"/>
      <c r="M11" s="88">
        <v>0</v>
      </c>
      <c r="N11" s="80"/>
      <c r="O11" s="88">
        <v>3540000000</v>
      </c>
      <c r="P11" s="80"/>
      <c r="Q11" s="88">
        <v>0</v>
      </c>
      <c r="R11" s="80"/>
      <c r="S11" s="88">
        <v>3540000000</v>
      </c>
      <c r="T11" s="136"/>
      <c r="U11" s="136"/>
      <c r="V11" s="136"/>
      <c r="W11" s="136"/>
      <c r="X11" s="136"/>
      <c r="Y11" s="136"/>
      <c r="Z11" s="136"/>
      <c r="AA11" s="136"/>
      <c r="AB11" s="136"/>
    </row>
    <row r="12" spans="1:28" s="44" customFormat="1" ht="21.75" customHeight="1" x14ac:dyDescent="0.2">
      <c r="A12" s="15" t="s">
        <v>24</v>
      </c>
      <c r="C12" s="49"/>
      <c r="D12" s="46"/>
      <c r="E12" s="49"/>
      <c r="F12" s="46"/>
      <c r="G12" s="49"/>
      <c r="H12" s="46"/>
      <c r="I12" s="35">
        <f>SUM(I8:I11)</f>
        <v>0</v>
      </c>
      <c r="J12" s="46"/>
      <c r="K12" s="35">
        <f>SUM(K8:K11)</f>
        <v>0</v>
      </c>
      <c r="L12" s="46"/>
      <c r="M12" s="120">
        <f>SUM(M8:M11)</f>
        <v>0</v>
      </c>
      <c r="N12" s="80"/>
      <c r="O12" s="120">
        <f>SUM(O8:O11)</f>
        <v>21092840000</v>
      </c>
      <c r="P12" s="80"/>
      <c r="Q12" s="120">
        <f>SUM(Q8:Q11)</f>
        <v>0</v>
      </c>
      <c r="R12" s="80"/>
      <c r="S12" s="120">
        <f>SUM(S8:S11)</f>
        <v>21092840000</v>
      </c>
      <c r="T12" s="136"/>
      <c r="U12" s="136"/>
      <c r="V12" s="136"/>
      <c r="W12" s="136"/>
      <c r="X12" s="136"/>
      <c r="Y12" s="136"/>
      <c r="Z12" s="136"/>
      <c r="AA12" s="136"/>
      <c r="AB12" s="136"/>
    </row>
    <row r="13" spans="1:28" s="44" customFormat="1" x14ac:dyDescent="0.2"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80"/>
      <c r="N13" s="80"/>
      <c r="O13" s="80"/>
      <c r="P13" s="80"/>
      <c r="Q13" s="80"/>
      <c r="R13" s="80"/>
      <c r="S13" s="80"/>
      <c r="T13" s="136"/>
      <c r="U13" s="136"/>
      <c r="V13" s="136"/>
      <c r="W13" s="136"/>
      <c r="X13" s="136"/>
      <c r="Y13" s="136"/>
      <c r="Z13" s="136"/>
      <c r="AA13" s="136"/>
      <c r="AB13" s="136"/>
    </row>
    <row r="14" spans="1:28" s="44" customFormat="1" x14ac:dyDescent="0.2"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</row>
    <row r="15" spans="1:28" x14ac:dyDescent="0.2"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</row>
    <row r="16" spans="1:28" x14ac:dyDescent="0.2"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</row>
    <row r="17" spans="13:28" x14ac:dyDescent="0.2"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</row>
    <row r="18" spans="13:28" x14ac:dyDescent="0.2"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activeCell="B5" sqref="B5:B6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295" t="s">
        <v>0</v>
      </c>
      <c r="B1" s="295"/>
      <c r="C1" s="295"/>
    </row>
    <row r="2" spans="1:3" ht="21.75" customHeight="1" x14ac:dyDescent="0.2">
      <c r="A2" s="295" t="s">
        <v>1</v>
      </c>
      <c r="B2" s="295"/>
      <c r="C2" s="295"/>
    </row>
    <row r="3" spans="1:3" ht="21.75" customHeight="1" x14ac:dyDescent="0.2">
      <c r="A3" s="295" t="s">
        <v>2</v>
      </c>
      <c r="B3" s="295"/>
      <c r="C3" s="295"/>
    </row>
    <row r="4" spans="1:3" ht="7.35" customHeight="1" x14ac:dyDescent="0.2"/>
    <row r="5" spans="1:3" ht="123.6" customHeight="1" x14ac:dyDescent="0.2">
      <c r="B5" s="296"/>
    </row>
    <row r="6" spans="1:3" ht="123.6" customHeight="1" x14ac:dyDescent="0.2">
      <c r="B6" s="296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FE9FB-9446-4C3E-943D-F4FC2EC00002}">
  <sheetPr filterMode="1">
    <pageSetUpPr fitToPage="1"/>
  </sheetPr>
  <dimension ref="A1:F203"/>
  <sheetViews>
    <sheetView rightToLeft="1" topLeftCell="A192" workbookViewId="0">
      <selection activeCell="F219" sqref="F219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37.42578125" customWidth="1"/>
    <col min="5" max="5" width="1.28515625" customWidth="1"/>
    <col min="6" max="6" width="19.42578125" customWidth="1"/>
  </cols>
  <sheetData>
    <row r="1" spans="1:6" ht="29.1" customHeight="1" x14ac:dyDescent="0.2">
      <c r="A1" s="295" t="s">
        <v>0</v>
      </c>
      <c r="B1" s="295"/>
      <c r="C1" s="295"/>
      <c r="D1" s="295"/>
      <c r="E1" s="295"/>
      <c r="F1" s="295"/>
    </row>
    <row r="2" spans="1:6" ht="21.75" customHeight="1" x14ac:dyDescent="0.2">
      <c r="A2" s="295" t="s">
        <v>152</v>
      </c>
      <c r="B2" s="295"/>
      <c r="C2" s="295"/>
      <c r="D2" s="295"/>
      <c r="E2" s="295"/>
      <c r="F2" s="295"/>
    </row>
    <row r="3" spans="1:6" ht="21.75" customHeight="1" x14ac:dyDescent="0.2">
      <c r="A3" s="295" t="s">
        <v>2</v>
      </c>
      <c r="B3" s="295"/>
      <c r="C3" s="295"/>
      <c r="D3" s="295"/>
      <c r="E3" s="295"/>
      <c r="F3" s="295"/>
    </row>
    <row r="4" spans="1:6" ht="14.45" customHeight="1" x14ac:dyDescent="0.2"/>
    <row r="5" spans="1:6" ht="14.45" customHeight="1" x14ac:dyDescent="0.2">
      <c r="A5" s="109" t="s">
        <v>234</v>
      </c>
      <c r="B5" s="304" t="s">
        <v>235</v>
      </c>
      <c r="C5" s="304"/>
      <c r="D5" s="304"/>
      <c r="E5" s="304"/>
      <c r="F5" s="304"/>
    </row>
    <row r="6" spans="1:6" ht="39.75" customHeight="1" x14ac:dyDescent="0.2">
      <c r="D6" s="307" t="s">
        <v>171</v>
      </c>
      <c r="E6" s="307"/>
      <c r="F6" s="113" t="s">
        <v>172</v>
      </c>
    </row>
    <row r="7" spans="1:6" ht="36.4" customHeight="1" x14ac:dyDescent="0.2">
      <c r="A7" s="307" t="s">
        <v>236</v>
      </c>
      <c r="B7" s="307"/>
      <c r="D7" s="119" t="s">
        <v>237</v>
      </c>
      <c r="E7" s="3"/>
      <c r="F7" s="119" t="s">
        <v>237</v>
      </c>
    </row>
    <row r="8" spans="1:6" ht="21.75" hidden="1" customHeight="1" x14ac:dyDescent="0.2">
      <c r="A8" s="319" t="s">
        <v>120</v>
      </c>
      <c r="B8" s="319"/>
      <c r="C8" s="185"/>
      <c r="D8" s="186">
        <v>0</v>
      </c>
      <c r="E8" s="185"/>
      <c r="F8" s="186">
        <v>1998815926</v>
      </c>
    </row>
    <row r="9" spans="1:6" ht="21.75" hidden="1" customHeight="1" x14ac:dyDescent="0.2">
      <c r="A9" s="318" t="s">
        <v>121</v>
      </c>
      <c r="B9" s="318"/>
      <c r="C9" s="185"/>
      <c r="D9" s="187">
        <v>10000</v>
      </c>
      <c r="E9" s="185"/>
      <c r="F9" s="187">
        <v>36430352106</v>
      </c>
    </row>
    <row r="10" spans="1:6" ht="21.75" hidden="1" customHeight="1" x14ac:dyDescent="0.2">
      <c r="A10" s="318" t="s">
        <v>122</v>
      </c>
      <c r="B10" s="318"/>
      <c r="C10" s="185"/>
      <c r="D10" s="187">
        <v>38019</v>
      </c>
      <c r="E10" s="185"/>
      <c r="F10" s="187">
        <v>416106</v>
      </c>
    </row>
    <row r="11" spans="1:6" ht="21.75" hidden="1" customHeight="1" x14ac:dyDescent="0.2">
      <c r="A11" s="318" t="s">
        <v>123</v>
      </c>
      <c r="B11" s="318"/>
      <c r="C11" s="185"/>
      <c r="D11" s="187">
        <v>409168</v>
      </c>
      <c r="E11" s="185"/>
      <c r="F11" s="187">
        <v>507392</v>
      </c>
    </row>
    <row r="12" spans="1:6" ht="21.75" hidden="1" customHeight="1" x14ac:dyDescent="0.2">
      <c r="A12" s="318" t="s">
        <v>124</v>
      </c>
      <c r="B12" s="318"/>
      <c r="C12" s="185"/>
      <c r="D12" s="187">
        <v>684067</v>
      </c>
      <c r="E12" s="185"/>
      <c r="F12" s="187">
        <v>1896217</v>
      </c>
    </row>
    <row r="13" spans="1:6" ht="21.75" hidden="1" customHeight="1" x14ac:dyDescent="0.2">
      <c r="A13" s="318" t="s">
        <v>239</v>
      </c>
      <c r="B13" s="318"/>
      <c r="C13" s="185"/>
      <c r="D13" s="187">
        <v>0</v>
      </c>
      <c r="E13" s="185"/>
      <c r="F13" s="187">
        <v>2272</v>
      </c>
    </row>
    <row r="14" spans="1:6" ht="21.75" hidden="1" customHeight="1" x14ac:dyDescent="0.2">
      <c r="A14" s="318" t="s">
        <v>125</v>
      </c>
      <c r="B14" s="318"/>
      <c r="C14" s="185"/>
      <c r="D14" s="187">
        <v>0</v>
      </c>
      <c r="E14" s="185"/>
      <c r="F14" s="187">
        <v>8205</v>
      </c>
    </row>
    <row r="15" spans="1:6" ht="21.75" hidden="1" customHeight="1" x14ac:dyDescent="0.2">
      <c r="A15" s="318" t="s">
        <v>129</v>
      </c>
      <c r="B15" s="318"/>
      <c r="C15" s="185"/>
      <c r="D15" s="187">
        <v>0</v>
      </c>
      <c r="E15" s="185"/>
      <c r="F15" s="187">
        <v>13746</v>
      </c>
    </row>
    <row r="16" spans="1:6" ht="21.75" hidden="1" customHeight="1" x14ac:dyDescent="0.2">
      <c r="A16" s="318" t="s">
        <v>240</v>
      </c>
      <c r="B16" s="318"/>
      <c r="C16" s="185"/>
      <c r="D16" s="187">
        <v>0</v>
      </c>
      <c r="E16" s="185"/>
      <c r="F16" s="187">
        <v>40212</v>
      </c>
    </row>
    <row r="17" spans="1:6" ht="21.75" hidden="1" customHeight="1" x14ac:dyDescent="0.2">
      <c r="A17" s="318" t="s">
        <v>130</v>
      </c>
      <c r="B17" s="318"/>
      <c r="C17" s="185"/>
      <c r="D17" s="187">
        <v>0</v>
      </c>
      <c r="E17" s="185"/>
      <c r="F17" s="187">
        <v>303792</v>
      </c>
    </row>
    <row r="18" spans="1:6" ht="21.75" hidden="1" customHeight="1" x14ac:dyDescent="0.2">
      <c r="A18" s="318" t="s">
        <v>131</v>
      </c>
      <c r="B18" s="318"/>
      <c r="C18" s="185"/>
      <c r="D18" s="187">
        <v>0</v>
      </c>
      <c r="E18" s="185"/>
      <c r="F18" s="187">
        <v>9965</v>
      </c>
    </row>
    <row r="19" spans="1:6" ht="21.75" customHeight="1" x14ac:dyDescent="0.2">
      <c r="A19" s="316" t="s">
        <v>241</v>
      </c>
      <c r="B19" s="316"/>
      <c r="D19" s="9">
        <v>0</v>
      </c>
      <c r="F19" s="9">
        <v>83502465738</v>
      </c>
    </row>
    <row r="20" spans="1:6" ht="21.75" customHeight="1" x14ac:dyDescent="0.2">
      <c r="A20" s="316" t="s">
        <v>139</v>
      </c>
      <c r="B20" s="316"/>
      <c r="D20" s="9">
        <v>0</v>
      </c>
      <c r="F20" s="9">
        <v>3528124991</v>
      </c>
    </row>
    <row r="21" spans="1:6" ht="21.75" customHeight="1" x14ac:dyDescent="0.2">
      <c r="A21" s="316" t="s">
        <v>139</v>
      </c>
      <c r="B21" s="316"/>
      <c r="D21" s="9">
        <v>0</v>
      </c>
      <c r="F21" s="9">
        <v>7262755337</v>
      </c>
    </row>
    <row r="22" spans="1:6" ht="21.75" hidden="1" customHeight="1" x14ac:dyDescent="0.2">
      <c r="A22" s="318" t="s">
        <v>133</v>
      </c>
      <c r="B22" s="318"/>
      <c r="C22" s="185"/>
      <c r="D22" s="187">
        <v>3967</v>
      </c>
      <c r="E22" s="185"/>
      <c r="F22" s="187">
        <v>29210</v>
      </c>
    </row>
    <row r="23" spans="1:6" ht="21.75" customHeight="1" x14ac:dyDescent="0.2">
      <c r="A23" s="316" t="s">
        <v>139</v>
      </c>
      <c r="B23" s="316"/>
      <c r="D23" s="9">
        <v>0</v>
      </c>
      <c r="F23" s="9">
        <v>6106902322</v>
      </c>
    </row>
    <row r="24" spans="1:6" ht="21.75" customHeight="1" x14ac:dyDescent="0.2">
      <c r="A24" s="316" t="s">
        <v>148</v>
      </c>
      <c r="B24" s="316"/>
      <c r="D24" s="9">
        <v>0</v>
      </c>
      <c r="F24" s="9">
        <v>8995652811</v>
      </c>
    </row>
    <row r="25" spans="1:6" ht="21.75" customHeight="1" x14ac:dyDescent="0.2">
      <c r="A25" s="316" t="s">
        <v>147</v>
      </c>
      <c r="B25" s="316"/>
      <c r="D25" s="9">
        <v>0</v>
      </c>
      <c r="F25" s="9">
        <v>30293584541</v>
      </c>
    </row>
    <row r="26" spans="1:6" ht="21.75" customHeight="1" x14ac:dyDescent="0.2">
      <c r="A26" s="316" t="s">
        <v>139</v>
      </c>
      <c r="B26" s="316"/>
      <c r="D26" s="9">
        <v>0</v>
      </c>
      <c r="F26" s="9">
        <v>39667628143</v>
      </c>
    </row>
    <row r="27" spans="1:6" ht="21.75" customHeight="1" x14ac:dyDescent="0.2">
      <c r="A27" s="316" t="s">
        <v>147</v>
      </c>
      <c r="B27" s="316"/>
      <c r="D27" s="9">
        <v>0</v>
      </c>
      <c r="F27" s="9">
        <v>4596763820</v>
      </c>
    </row>
    <row r="28" spans="1:6" ht="21.75" customHeight="1" x14ac:dyDescent="0.2">
      <c r="A28" s="316" t="s">
        <v>139</v>
      </c>
      <c r="B28" s="316"/>
      <c r="D28" s="9">
        <v>0</v>
      </c>
      <c r="F28" s="9">
        <v>37892566266</v>
      </c>
    </row>
    <row r="29" spans="1:6" ht="21.75" hidden="1" customHeight="1" x14ac:dyDescent="0.2">
      <c r="A29" s="318" t="s">
        <v>134</v>
      </c>
      <c r="B29" s="318"/>
      <c r="C29" s="185"/>
      <c r="D29" s="187">
        <v>38805</v>
      </c>
      <c r="E29" s="185"/>
      <c r="F29" s="187">
        <v>798269</v>
      </c>
    </row>
    <row r="30" spans="1:6" ht="21.75" customHeight="1" x14ac:dyDescent="0.2">
      <c r="A30" s="316" t="s">
        <v>242</v>
      </c>
      <c r="B30" s="316"/>
      <c r="D30" s="9">
        <v>0</v>
      </c>
      <c r="F30" s="9">
        <v>80319722138</v>
      </c>
    </row>
    <row r="31" spans="1:6" ht="21.75" customHeight="1" x14ac:dyDescent="0.2">
      <c r="A31" s="316" t="s">
        <v>147</v>
      </c>
      <c r="B31" s="316"/>
      <c r="D31" s="9">
        <v>0</v>
      </c>
      <c r="F31" s="9">
        <v>10411509923</v>
      </c>
    </row>
    <row r="32" spans="1:6" ht="21.75" customHeight="1" x14ac:dyDescent="0.2">
      <c r="A32" s="316" t="s">
        <v>139</v>
      </c>
      <c r="B32" s="316"/>
      <c r="D32" s="9">
        <v>0</v>
      </c>
      <c r="F32" s="9">
        <v>48922672383</v>
      </c>
    </row>
    <row r="33" spans="1:6" ht="21.75" customHeight="1" x14ac:dyDescent="0.2">
      <c r="A33" s="316" t="s">
        <v>148</v>
      </c>
      <c r="B33" s="316"/>
      <c r="D33" s="9">
        <v>0</v>
      </c>
      <c r="F33" s="9">
        <v>20180103129</v>
      </c>
    </row>
    <row r="34" spans="1:6" ht="21.75" customHeight="1" x14ac:dyDescent="0.2">
      <c r="A34" s="316" t="s">
        <v>147</v>
      </c>
      <c r="B34" s="316"/>
      <c r="D34" s="9">
        <v>0</v>
      </c>
      <c r="F34" s="9">
        <v>8386938569</v>
      </c>
    </row>
    <row r="35" spans="1:6" ht="21.75" customHeight="1" x14ac:dyDescent="0.2">
      <c r="A35" s="316" t="s">
        <v>139</v>
      </c>
      <c r="B35" s="316"/>
      <c r="D35" s="9">
        <v>0</v>
      </c>
      <c r="F35" s="9">
        <v>15769416945</v>
      </c>
    </row>
    <row r="36" spans="1:6" ht="21.75" customHeight="1" x14ac:dyDescent="0.2">
      <c r="A36" s="316" t="s">
        <v>148</v>
      </c>
      <c r="B36" s="316"/>
      <c r="D36" s="9">
        <v>0</v>
      </c>
      <c r="F36" s="9">
        <v>3293780389</v>
      </c>
    </row>
    <row r="37" spans="1:6" ht="21.75" customHeight="1" x14ac:dyDescent="0.2">
      <c r="A37" s="316" t="s">
        <v>148</v>
      </c>
      <c r="B37" s="316"/>
      <c r="D37" s="9">
        <v>0</v>
      </c>
      <c r="F37" s="9">
        <v>40716809132</v>
      </c>
    </row>
    <row r="38" spans="1:6" ht="21.75" customHeight="1" x14ac:dyDescent="0.2">
      <c r="A38" s="316" t="s">
        <v>147</v>
      </c>
      <c r="B38" s="316"/>
      <c r="D38" s="9">
        <v>0</v>
      </c>
      <c r="F38" s="9">
        <v>68753790332</v>
      </c>
    </row>
    <row r="39" spans="1:6" ht="21.75" customHeight="1" x14ac:dyDescent="0.2">
      <c r="A39" s="316" t="s">
        <v>148</v>
      </c>
      <c r="B39" s="316"/>
      <c r="D39" s="9">
        <v>0</v>
      </c>
      <c r="F39" s="9">
        <v>83159700776</v>
      </c>
    </row>
    <row r="40" spans="1:6" ht="21.75" customHeight="1" x14ac:dyDescent="0.2">
      <c r="A40" s="316" t="s">
        <v>139</v>
      </c>
      <c r="B40" s="316"/>
      <c r="D40" s="9">
        <v>0</v>
      </c>
      <c r="F40" s="9">
        <v>41352822355</v>
      </c>
    </row>
    <row r="41" spans="1:6" ht="21.75" customHeight="1" x14ac:dyDescent="0.2">
      <c r="A41" s="316" t="s">
        <v>139</v>
      </c>
      <c r="B41" s="316"/>
      <c r="D41" s="9">
        <v>0</v>
      </c>
      <c r="F41" s="9">
        <v>62763950950</v>
      </c>
    </row>
    <row r="42" spans="1:6" ht="21.75" customHeight="1" x14ac:dyDescent="0.2">
      <c r="A42" s="316" t="s">
        <v>136</v>
      </c>
      <c r="B42" s="316"/>
      <c r="D42" s="9">
        <v>0</v>
      </c>
      <c r="F42" s="9">
        <v>117205479450</v>
      </c>
    </row>
    <row r="43" spans="1:6" ht="21.75" customHeight="1" x14ac:dyDescent="0.2">
      <c r="A43" s="316" t="s">
        <v>149</v>
      </c>
      <c r="B43" s="316"/>
      <c r="D43" s="9">
        <v>0</v>
      </c>
      <c r="F43" s="9">
        <v>62819155890</v>
      </c>
    </row>
    <row r="44" spans="1:6" ht="21.75" customHeight="1" x14ac:dyDescent="0.2">
      <c r="A44" s="316" t="s">
        <v>139</v>
      </c>
      <c r="B44" s="316"/>
      <c r="D44" s="9">
        <v>0</v>
      </c>
      <c r="F44" s="9">
        <v>57265624929</v>
      </c>
    </row>
    <row r="45" spans="1:6" ht="21.75" customHeight="1" x14ac:dyDescent="0.2">
      <c r="A45" s="316" t="s">
        <v>139</v>
      </c>
      <c r="B45" s="316"/>
      <c r="D45" s="9">
        <v>0</v>
      </c>
      <c r="F45" s="9">
        <v>51635621450</v>
      </c>
    </row>
    <row r="46" spans="1:6" ht="21.75" customHeight="1" x14ac:dyDescent="0.2">
      <c r="A46" s="316" t="s">
        <v>139</v>
      </c>
      <c r="B46" s="316"/>
      <c r="D46" s="9">
        <v>0</v>
      </c>
      <c r="F46" s="9">
        <v>16234520542</v>
      </c>
    </row>
    <row r="47" spans="1:6" ht="21.75" customHeight="1" x14ac:dyDescent="0.2">
      <c r="A47" s="316" t="s">
        <v>139</v>
      </c>
      <c r="B47" s="316"/>
      <c r="D47" s="9">
        <v>0</v>
      </c>
      <c r="F47" s="9">
        <v>11467397257</v>
      </c>
    </row>
    <row r="48" spans="1:6" ht="21.75" customHeight="1" x14ac:dyDescent="0.2">
      <c r="A48" s="316" t="s">
        <v>139</v>
      </c>
      <c r="B48" s="316"/>
      <c r="D48" s="9">
        <v>0</v>
      </c>
      <c r="F48" s="9">
        <v>7435691831</v>
      </c>
    </row>
    <row r="49" spans="1:6" ht="21.75" customHeight="1" x14ac:dyDescent="0.2">
      <c r="A49" s="316" t="s">
        <v>139</v>
      </c>
      <c r="B49" s="316"/>
      <c r="D49" s="9">
        <v>0</v>
      </c>
      <c r="F49" s="9">
        <v>27456310353</v>
      </c>
    </row>
    <row r="50" spans="1:6" ht="21.75" customHeight="1" x14ac:dyDescent="0.2">
      <c r="A50" s="316" t="s">
        <v>139</v>
      </c>
      <c r="B50" s="316"/>
      <c r="D50" s="9">
        <v>0</v>
      </c>
      <c r="F50" s="9">
        <v>39444127560</v>
      </c>
    </row>
    <row r="51" spans="1:6" ht="21.75" customHeight="1" x14ac:dyDescent="0.2">
      <c r="A51" s="316" t="s">
        <v>139</v>
      </c>
      <c r="B51" s="316"/>
      <c r="D51" s="9">
        <v>0</v>
      </c>
      <c r="F51" s="9">
        <v>39907901368</v>
      </c>
    </row>
    <row r="52" spans="1:6" ht="21.75" customHeight="1" x14ac:dyDescent="0.2">
      <c r="A52" s="316" t="s">
        <v>139</v>
      </c>
      <c r="B52" s="316"/>
      <c r="D52" s="9">
        <v>0</v>
      </c>
      <c r="F52" s="9">
        <v>41417832326</v>
      </c>
    </row>
    <row r="53" spans="1:6" ht="21.75" hidden="1" customHeight="1" x14ac:dyDescent="0.2">
      <c r="A53" s="318" t="s">
        <v>135</v>
      </c>
      <c r="B53" s="318"/>
      <c r="C53" s="185"/>
      <c r="D53" s="187">
        <v>511000</v>
      </c>
      <c r="E53" s="185"/>
      <c r="F53" s="187">
        <v>838599</v>
      </c>
    </row>
    <row r="54" spans="1:6" ht="21.75" customHeight="1" x14ac:dyDescent="0.2">
      <c r="A54" s="316" t="s">
        <v>139</v>
      </c>
      <c r="B54" s="316"/>
      <c r="D54" s="9">
        <v>0</v>
      </c>
      <c r="F54" s="9">
        <v>42967916692</v>
      </c>
    </row>
    <row r="55" spans="1:6" ht="21.75" customHeight="1" x14ac:dyDescent="0.2">
      <c r="A55" s="316" t="s">
        <v>139</v>
      </c>
      <c r="B55" s="316"/>
      <c r="D55" s="9">
        <v>0</v>
      </c>
      <c r="F55" s="9">
        <v>36158429564</v>
      </c>
    </row>
    <row r="56" spans="1:6" ht="21.75" customHeight="1" x14ac:dyDescent="0.2">
      <c r="A56" s="316" t="s">
        <v>136</v>
      </c>
      <c r="B56" s="316"/>
      <c r="D56" s="9">
        <v>0</v>
      </c>
      <c r="F56" s="9">
        <v>58464555602</v>
      </c>
    </row>
    <row r="57" spans="1:6" ht="21.75" customHeight="1" x14ac:dyDescent="0.2">
      <c r="A57" s="316" t="s">
        <v>148</v>
      </c>
      <c r="B57" s="316"/>
      <c r="D57" s="9">
        <v>0</v>
      </c>
      <c r="F57" s="9">
        <v>3678548707</v>
      </c>
    </row>
    <row r="58" spans="1:6" ht="21.75" customHeight="1" x14ac:dyDescent="0.2">
      <c r="A58" s="316" t="s">
        <v>136</v>
      </c>
      <c r="B58" s="316"/>
      <c r="D58" s="9">
        <v>0</v>
      </c>
      <c r="F58" s="9">
        <v>31876712322</v>
      </c>
    </row>
    <row r="59" spans="1:6" ht="21.75" customHeight="1" x14ac:dyDescent="0.2">
      <c r="A59" s="316" t="s">
        <v>136</v>
      </c>
      <c r="B59" s="316"/>
      <c r="D59" s="9">
        <v>0</v>
      </c>
      <c r="F59" s="9">
        <v>27454109581</v>
      </c>
    </row>
    <row r="60" spans="1:6" ht="21.75" customHeight="1" x14ac:dyDescent="0.2">
      <c r="A60" s="316" t="s">
        <v>139</v>
      </c>
      <c r="B60" s="316"/>
      <c r="D60" s="9">
        <v>0</v>
      </c>
      <c r="F60" s="9">
        <v>20884018848</v>
      </c>
    </row>
    <row r="61" spans="1:6" ht="21.75" customHeight="1" x14ac:dyDescent="0.2">
      <c r="A61" s="316" t="s">
        <v>139</v>
      </c>
      <c r="B61" s="316"/>
      <c r="D61" s="9">
        <v>0</v>
      </c>
      <c r="F61" s="9">
        <v>24840767122</v>
      </c>
    </row>
    <row r="62" spans="1:6" ht="21.75" customHeight="1" x14ac:dyDescent="0.2">
      <c r="A62" s="316" t="s">
        <v>139</v>
      </c>
      <c r="B62" s="316"/>
      <c r="D62" s="9">
        <v>0</v>
      </c>
      <c r="F62" s="9">
        <v>99693888869</v>
      </c>
    </row>
    <row r="63" spans="1:6" ht="21.75" customHeight="1" x14ac:dyDescent="0.2">
      <c r="A63" s="316" t="s">
        <v>139</v>
      </c>
      <c r="B63" s="316"/>
      <c r="D63" s="9">
        <v>0</v>
      </c>
      <c r="F63" s="9">
        <v>34717808217</v>
      </c>
    </row>
    <row r="64" spans="1:6" ht="21.75" customHeight="1" x14ac:dyDescent="0.2">
      <c r="A64" s="316" t="s">
        <v>139</v>
      </c>
      <c r="B64" s="316"/>
      <c r="D64" s="9">
        <v>0</v>
      </c>
      <c r="F64" s="9">
        <v>198770172485</v>
      </c>
    </row>
    <row r="65" spans="1:6" ht="21.75" customHeight="1" x14ac:dyDescent="0.2">
      <c r="A65" s="316" t="s">
        <v>139</v>
      </c>
      <c r="B65" s="316"/>
      <c r="D65" s="9">
        <v>0</v>
      </c>
      <c r="F65" s="9">
        <v>68350684912</v>
      </c>
    </row>
    <row r="66" spans="1:6" ht="21.75" customHeight="1" x14ac:dyDescent="0.2">
      <c r="A66" s="316" t="s">
        <v>139</v>
      </c>
      <c r="B66" s="316"/>
      <c r="D66" s="9">
        <v>0</v>
      </c>
      <c r="F66" s="9">
        <v>177940931496</v>
      </c>
    </row>
    <row r="67" spans="1:6" ht="21.75" customHeight="1" x14ac:dyDescent="0.2">
      <c r="A67" s="316" t="s">
        <v>139</v>
      </c>
      <c r="B67" s="316"/>
      <c r="D67" s="9">
        <v>0</v>
      </c>
      <c r="F67" s="9">
        <v>20426350683</v>
      </c>
    </row>
    <row r="68" spans="1:6" ht="21.75" customHeight="1" x14ac:dyDescent="0.2">
      <c r="A68" s="316" t="s">
        <v>139</v>
      </c>
      <c r="B68" s="316"/>
      <c r="D68" s="9">
        <v>0</v>
      </c>
      <c r="F68" s="9">
        <v>141947704096</v>
      </c>
    </row>
    <row r="69" spans="1:6" ht="21.75" customHeight="1" x14ac:dyDescent="0.2">
      <c r="A69" s="316" t="s">
        <v>136</v>
      </c>
      <c r="B69" s="316"/>
      <c r="D69" s="9">
        <v>24657534240</v>
      </c>
      <c r="F69" s="9">
        <v>173958904083</v>
      </c>
    </row>
    <row r="70" spans="1:6" ht="21.75" customHeight="1" x14ac:dyDescent="0.2">
      <c r="A70" s="316" t="s">
        <v>136</v>
      </c>
      <c r="B70" s="316"/>
      <c r="D70" s="9">
        <v>0</v>
      </c>
      <c r="F70" s="9">
        <v>112190743825</v>
      </c>
    </row>
    <row r="71" spans="1:6" ht="21.75" customHeight="1" x14ac:dyDescent="0.2">
      <c r="A71" s="316" t="s">
        <v>136</v>
      </c>
      <c r="B71" s="316"/>
      <c r="D71" s="9">
        <v>2712328740</v>
      </c>
      <c r="F71" s="9">
        <v>117632876633</v>
      </c>
    </row>
    <row r="72" spans="1:6" ht="21.75" customHeight="1" x14ac:dyDescent="0.2">
      <c r="A72" s="316" t="s">
        <v>136</v>
      </c>
      <c r="B72" s="316"/>
      <c r="D72" s="9">
        <v>0</v>
      </c>
      <c r="F72" s="9">
        <v>105287671231</v>
      </c>
    </row>
    <row r="73" spans="1:6" ht="21.75" customHeight="1" x14ac:dyDescent="0.2">
      <c r="A73" s="316" t="s">
        <v>136</v>
      </c>
      <c r="B73" s="316"/>
      <c r="D73" s="9">
        <v>0</v>
      </c>
      <c r="F73" s="9">
        <v>99394173057</v>
      </c>
    </row>
    <row r="74" spans="1:6" ht="21.75" customHeight="1" x14ac:dyDescent="0.2">
      <c r="A74" s="316" t="s">
        <v>136</v>
      </c>
      <c r="B74" s="316"/>
      <c r="D74" s="9">
        <v>0</v>
      </c>
      <c r="F74" s="9">
        <v>45639041041</v>
      </c>
    </row>
    <row r="75" spans="1:6" ht="21.75" customHeight="1" x14ac:dyDescent="0.2">
      <c r="A75" s="316" t="s">
        <v>136</v>
      </c>
      <c r="B75" s="316"/>
      <c r="D75" s="9">
        <v>0</v>
      </c>
      <c r="F75" s="9">
        <v>85191780820</v>
      </c>
    </row>
    <row r="76" spans="1:6" ht="21.75" customHeight="1" x14ac:dyDescent="0.2">
      <c r="A76" s="316" t="s">
        <v>148</v>
      </c>
      <c r="B76" s="316"/>
      <c r="D76" s="9">
        <v>0</v>
      </c>
      <c r="F76" s="9">
        <v>42661284934</v>
      </c>
    </row>
    <row r="77" spans="1:6" ht="21.75" customHeight="1" x14ac:dyDescent="0.2">
      <c r="A77" s="316" t="s">
        <v>147</v>
      </c>
      <c r="B77" s="316"/>
      <c r="D77" s="9">
        <v>0</v>
      </c>
      <c r="F77" s="9">
        <v>38206069615</v>
      </c>
    </row>
    <row r="78" spans="1:6" ht="21.75" customHeight="1" x14ac:dyDescent="0.2">
      <c r="A78" s="316" t="s">
        <v>136</v>
      </c>
      <c r="B78" s="316"/>
      <c r="D78" s="9">
        <v>0</v>
      </c>
      <c r="F78" s="9">
        <v>192542465716</v>
      </c>
    </row>
    <row r="79" spans="1:6" ht="21.75" customHeight="1" x14ac:dyDescent="0.2">
      <c r="A79" s="316" t="s">
        <v>136</v>
      </c>
      <c r="B79" s="316"/>
      <c r="D79" s="9">
        <v>0</v>
      </c>
      <c r="F79" s="9">
        <v>15404794518</v>
      </c>
    </row>
    <row r="80" spans="1:6" ht="21.75" customHeight="1" x14ac:dyDescent="0.2">
      <c r="A80" s="316" t="s">
        <v>136</v>
      </c>
      <c r="B80" s="316"/>
      <c r="D80" s="9">
        <v>0</v>
      </c>
      <c r="F80" s="9">
        <v>45812835611</v>
      </c>
    </row>
    <row r="81" spans="1:6" ht="21.75" customHeight="1" x14ac:dyDescent="0.2">
      <c r="A81" s="316" t="s">
        <v>147</v>
      </c>
      <c r="B81" s="316"/>
      <c r="D81" s="9">
        <v>0</v>
      </c>
      <c r="F81" s="9">
        <v>60115449328</v>
      </c>
    </row>
    <row r="82" spans="1:6" ht="21.75" customHeight="1" x14ac:dyDescent="0.2">
      <c r="A82" s="316" t="s">
        <v>136</v>
      </c>
      <c r="B82" s="316"/>
      <c r="D82" s="9">
        <v>0</v>
      </c>
      <c r="F82" s="9">
        <v>32917808217</v>
      </c>
    </row>
    <row r="83" spans="1:6" ht="21.75" customHeight="1" x14ac:dyDescent="0.2">
      <c r="A83" s="316" t="s">
        <v>136</v>
      </c>
      <c r="B83" s="316"/>
      <c r="D83" s="9">
        <v>0</v>
      </c>
      <c r="F83" s="9">
        <v>139068493147</v>
      </c>
    </row>
    <row r="84" spans="1:6" ht="21.75" customHeight="1" x14ac:dyDescent="0.2">
      <c r="A84" s="316" t="s">
        <v>136</v>
      </c>
      <c r="B84" s="316"/>
      <c r="D84" s="9">
        <v>0</v>
      </c>
      <c r="F84" s="9">
        <v>72779260257</v>
      </c>
    </row>
    <row r="85" spans="1:6" ht="21.75" customHeight="1" x14ac:dyDescent="0.2">
      <c r="A85" s="316" t="s">
        <v>136</v>
      </c>
      <c r="B85" s="316"/>
      <c r="D85" s="9">
        <v>0</v>
      </c>
      <c r="F85" s="9">
        <v>3184931501</v>
      </c>
    </row>
    <row r="86" spans="1:6" ht="21.75" customHeight="1" x14ac:dyDescent="0.2">
      <c r="A86" s="316" t="s">
        <v>148</v>
      </c>
      <c r="B86" s="316"/>
      <c r="D86" s="9">
        <v>0</v>
      </c>
      <c r="F86" s="9">
        <v>80262842480</v>
      </c>
    </row>
    <row r="87" spans="1:6" ht="21.75" customHeight="1" x14ac:dyDescent="0.2">
      <c r="A87" s="316" t="s">
        <v>137</v>
      </c>
      <c r="B87" s="316"/>
      <c r="D87" s="9">
        <v>5325206233</v>
      </c>
      <c r="F87" s="9">
        <v>110062196328</v>
      </c>
    </row>
    <row r="88" spans="1:6" ht="21.75" customHeight="1" x14ac:dyDescent="0.2">
      <c r="A88" s="316" t="s">
        <v>139</v>
      </c>
      <c r="B88" s="316"/>
      <c r="D88" s="9">
        <v>0</v>
      </c>
      <c r="F88" s="9">
        <v>44606246568</v>
      </c>
    </row>
    <row r="89" spans="1:6" ht="21.75" customHeight="1" x14ac:dyDescent="0.2">
      <c r="A89" s="316" t="s">
        <v>139</v>
      </c>
      <c r="B89" s="316"/>
      <c r="D89" s="9">
        <v>0</v>
      </c>
      <c r="F89" s="9">
        <v>136767123282</v>
      </c>
    </row>
    <row r="90" spans="1:6" ht="21.75" customHeight="1" x14ac:dyDescent="0.2">
      <c r="A90" s="316" t="s">
        <v>136</v>
      </c>
      <c r="B90" s="316"/>
      <c r="D90" s="9">
        <v>22556630143</v>
      </c>
      <c r="F90" s="9">
        <v>131238575338</v>
      </c>
    </row>
    <row r="91" spans="1:6" ht="21.75" customHeight="1" x14ac:dyDescent="0.2">
      <c r="A91" s="316" t="s">
        <v>139</v>
      </c>
      <c r="B91" s="316"/>
      <c r="D91" s="9">
        <v>0</v>
      </c>
      <c r="F91" s="9">
        <v>59849187939</v>
      </c>
    </row>
    <row r="92" spans="1:6" ht="21.75" customHeight="1" x14ac:dyDescent="0.2">
      <c r="A92" s="316" t="s">
        <v>148</v>
      </c>
      <c r="B92" s="316"/>
      <c r="D92" s="9">
        <v>0</v>
      </c>
      <c r="F92" s="9">
        <v>30315951506</v>
      </c>
    </row>
    <row r="93" spans="1:6" ht="21.75" customHeight="1" x14ac:dyDescent="0.2">
      <c r="A93" s="316" t="s">
        <v>148</v>
      </c>
      <c r="B93" s="316"/>
      <c r="D93" s="9">
        <v>0</v>
      </c>
      <c r="F93" s="9">
        <v>29951593448</v>
      </c>
    </row>
    <row r="94" spans="1:6" ht="21.75" customHeight="1" x14ac:dyDescent="0.2">
      <c r="A94" s="316" t="s">
        <v>138</v>
      </c>
      <c r="B94" s="316"/>
      <c r="D94" s="9">
        <v>24657534240</v>
      </c>
      <c r="F94" s="9">
        <v>144657534208</v>
      </c>
    </row>
    <row r="95" spans="1:6" ht="21.75" customHeight="1" x14ac:dyDescent="0.2">
      <c r="A95" s="316" t="s">
        <v>243</v>
      </c>
      <c r="B95" s="316"/>
      <c r="D95" s="9">
        <v>0</v>
      </c>
      <c r="F95" s="9">
        <v>96657534246</v>
      </c>
    </row>
    <row r="96" spans="1:6" ht="21.75" customHeight="1" x14ac:dyDescent="0.2">
      <c r="A96" s="316" t="s">
        <v>243</v>
      </c>
      <c r="B96" s="316"/>
      <c r="D96" s="9">
        <v>0</v>
      </c>
      <c r="F96" s="9">
        <v>6137753425</v>
      </c>
    </row>
    <row r="97" spans="1:6" ht="21.75" customHeight="1" x14ac:dyDescent="0.2">
      <c r="A97" s="316" t="s">
        <v>140</v>
      </c>
      <c r="B97" s="316"/>
      <c r="D97" s="9">
        <v>0</v>
      </c>
      <c r="F97" s="9">
        <v>134221370547</v>
      </c>
    </row>
    <row r="98" spans="1:6" ht="21.75" customHeight="1" x14ac:dyDescent="0.2">
      <c r="A98" s="316" t="s">
        <v>139</v>
      </c>
      <c r="B98" s="316"/>
      <c r="D98" s="9">
        <v>2348688230</v>
      </c>
      <c r="F98" s="9">
        <v>114574188707</v>
      </c>
    </row>
    <row r="99" spans="1:6" ht="21.75" customHeight="1" x14ac:dyDescent="0.2">
      <c r="A99" s="316" t="s">
        <v>140</v>
      </c>
      <c r="B99" s="316"/>
      <c r="D99" s="9">
        <v>9974268480</v>
      </c>
      <c r="F99" s="9">
        <v>57850757184</v>
      </c>
    </row>
    <row r="100" spans="1:6" ht="21.75" customHeight="1" x14ac:dyDescent="0.2">
      <c r="A100" s="316" t="s">
        <v>140</v>
      </c>
      <c r="B100" s="316"/>
      <c r="D100" s="9">
        <v>58107131490</v>
      </c>
      <c r="F100" s="9">
        <v>331210649493</v>
      </c>
    </row>
    <row r="101" spans="1:6" ht="21.75" customHeight="1" x14ac:dyDescent="0.2">
      <c r="A101" s="316" t="s">
        <v>148</v>
      </c>
      <c r="B101" s="316"/>
      <c r="D101" s="9">
        <v>0</v>
      </c>
      <c r="F101" s="9">
        <v>38520628442</v>
      </c>
    </row>
    <row r="102" spans="1:6" ht="21.75" customHeight="1" x14ac:dyDescent="0.2">
      <c r="A102" s="316" t="s">
        <v>141</v>
      </c>
      <c r="B102" s="316"/>
      <c r="D102" s="9">
        <v>23656438350</v>
      </c>
      <c r="F102" s="9">
        <v>159894739653</v>
      </c>
    </row>
    <row r="103" spans="1:6" ht="21.75" customHeight="1" x14ac:dyDescent="0.2">
      <c r="A103" s="316" t="s">
        <v>141</v>
      </c>
      <c r="B103" s="316"/>
      <c r="D103" s="9">
        <v>26975342460</v>
      </c>
      <c r="F103" s="9">
        <v>151061917776</v>
      </c>
    </row>
    <row r="104" spans="1:6" ht="21.75" customHeight="1" x14ac:dyDescent="0.2">
      <c r="A104" s="316" t="s">
        <v>147</v>
      </c>
      <c r="B104" s="316"/>
      <c r="D104" s="9">
        <v>0</v>
      </c>
      <c r="F104" s="9">
        <v>30666076296</v>
      </c>
    </row>
    <row r="105" spans="1:6" ht="21.75" customHeight="1" x14ac:dyDescent="0.2">
      <c r="A105" s="316" t="s">
        <v>141</v>
      </c>
      <c r="B105" s="316"/>
      <c r="D105" s="9">
        <v>32054794500</v>
      </c>
      <c r="F105" s="9">
        <v>178438356050</v>
      </c>
    </row>
    <row r="106" spans="1:6" ht="21.75" customHeight="1" x14ac:dyDescent="0.2">
      <c r="A106" s="316" t="s">
        <v>244</v>
      </c>
      <c r="B106" s="316"/>
      <c r="D106" s="9">
        <v>0</v>
      </c>
      <c r="F106" s="9">
        <v>66293375330</v>
      </c>
    </row>
    <row r="107" spans="1:6" ht="21.75" customHeight="1" x14ac:dyDescent="0.2">
      <c r="A107" s="316" t="s">
        <v>245</v>
      </c>
      <c r="B107" s="316"/>
      <c r="D107" s="9">
        <v>0</v>
      </c>
      <c r="F107" s="9">
        <v>85027269053</v>
      </c>
    </row>
    <row r="108" spans="1:6" ht="21.75" customHeight="1" x14ac:dyDescent="0.2">
      <c r="A108" s="316" t="s">
        <v>147</v>
      </c>
      <c r="B108" s="316"/>
      <c r="D108" s="9">
        <v>0</v>
      </c>
      <c r="F108" s="9">
        <v>29970411930</v>
      </c>
    </row>
    <row r="109" spans="1:6" ht="21.75" customHeight="1" x14ac:dyDescent="0.2">
      <c r="A109" s="316" t="s">
        <v>148</v>
      </c>
      <c r="B109" s="316"/>
      <c r="D109" s="9">
        <v>0</v>
      </c>
      <c r="F109" s="9">
        <v>44971988764</v>
      </c>
    </row>
    <row r="110" spans="1:6" ht="21.75" customHeight="1" x14ac:dyDescent="0.2">
      <c r="A110" s="316" t="s">
        <v>246</v>
      </c>
      <c r="B110" s="316"/>
      <c r="D110" s="9">
        <v>0</v>
      </c>
      <c r="F110" s="9">
        <v>79397260274</v>
      </c>
    </row>
    <row r="111" spans="1:6" ht="21.75" customHeight="1" x14ac:dyDescent="0.2">
      <c r="A111" s="316" t="s">
        <v>247</v>
      </c>
      <c r="B111" s="316"/>
      <c r="D111" s="9">
        <v>0</v>
      </c>
      <c r="F111" s="9">
        <v>38888778082</v>
      </c>
    </row>
    <row r="112" spans="1:6" ht="21.75" customHeight="1" x14ac:dyDescent="0.2">
      <c r="A112" s="316" t="s">
        <v>148</v>
      </c>
      <c r="B112" s="316"/>
      <c r="D112" s="9">
        <v>0</v>
      </c>
      <c r="F112" s="9">
        <v>58414402333</v>
      </c>
    </row>
    <row r="113" spans="1:6" ht="21.75" customHeight="1" x14ac:dyDescent="0.2">
      <c r="A113" s="316" t="s">
        <v>147</v>
      </c>
      <c r="B113" s="316"/>
      <c r="D113" s="9">
        <v>0</v>
      </c>
      <c r="F113" s="9">
        <v>44111782353</v>
      </c>
    </row>
    <row r="114" spans="1:6" ht="21.75" customHeight="1" x14ac:dyDescent="0.2">
      <c r="A114" s="316" t="s">
        <v>148</v>
      </c>
      <c r="B114" s="316"/>
      <c r="D114" s="9">
        <v>0</v>
      </c>
      <c r="F114" s="9">
        <v>18831121447</v>
      </c>
    </row>
    <row r="115" spans="1:6" ht="21.75" customHeight="1" x14ac:dyDescent="0.2">
      <c r="A115" s="316" t="s">
        <v>147</v>
      </c>
      <c r="B115" s="316"/>
      <c r="D115" s="9">
        <v>0</v>
      </c>
      <c r="F115" s="9">
        <v>12816110314</v>
      </c>
    </row>
    <row r="116" spans="1:6" ht="21.75" customHeight="1" x14ac:dyDescent="0.2">
      <c r="A116" s="316" t="s">
        <v>148</v>
      </c>
      <c r="B116" s="316"/>
      <c r="D116" s="9">
        <v>0</v>
      </c>
      <c r="F116" s="9">
        <v>12348497337</v>
      </c>
    </row>
    <row r="117" spans="1:6" ht="21.75" customHeight="1" x14ac:dyDescent="0.2">
      <c r="A117" s="316" t="s">
        <v>148</v>
      </c>
      <c r="B117" s="316"/>
      <c r="D117" s="9">
        <v>0</v>
      </c>
      <c r="F117" s="9">
        <v>17162466361</v>
      </c>
    </row>
    <row r="118" spans="1:6" ht="21.75" customHeight="1" x14ac:dyDescent="0.2">
      <c r="A118" s="316" t="s">
        <v>147</v>
      </c>
      <c r="B118" s="316"/>
      <c r="D118" s="9">
        <v>0</v>
      </c>
      <c r="F118" s="9">
        <v>12545755225</v>
      </c>
    </row>
    <row r="119" spans="1:6" ht="21.75" customHeight="1" x14ac:dyDescent="0.2">
      <c r="A119" s="316" t="s">
        <v>147</v>
      </c>
      <c r="B119" s="316"/>
      <c r="D119" s="9">
        <v>0</v>
      </c>
      <c r="F119" s="9">
        <v>30588633471</v>
      </c>
    </row>
    <row r="120" spans="1:6" ht="21.75" customHeight="1" x14ac:dyDescent="0.2">
      <c r="A120" s="316" t="s">
        <v>148</v>
      </c>
      <c r="B120" s="316"/>
      <c r="D120" s="9">
        <v>0</v>
      </c>
      <c r="F120" s="9">
        <v>39604981676</v>
      </c>
    </row>
    <row r="121" spans="1:6" ht="21.75" customHeight="1" x14ac:dyDescent="0.2">
      <c r="A121" s="316" t="s">
        <v>142</v>
      </c>
      <c r="B121" s="316"/>
      <c r="D121" s="9">
        <v>7397260260</v>
      </c>
      <c r="F121" s="9">
        <v>94109588998</v>
      </c>
    </row>
    <row r="122" spans="1:6" ht="21.75" customHeight="1" x14ac:dyDescent="0.2">
      <c r="A122" s="316" t="s">
        <v>143</v>
      </c>
      <c r="B122" s="316"/>
      <c r="D122" s="9">
        <v>24657534240</v>
      </c>
      <c r="F122" s="9">
        <v>119999999968</v>
      </c>
    </row>
    <row r="123" spans="1:6" ht="21.75" customHeight="1" x14ac:dyDescent="0.2">
      <c r="A123" s="316" t="s">
        <v>144</v>
      </c>
      <c r="B123" s="316"/>
      <c r="D123" s="9">
        <v>24657534240</v>
      </c>
      <c r="F123" s="9">
        <v>119999999968</v>
      </c>
    </row>
    <row r="124" spans="1:6" ht="21.75" customHeight="1" x14ac:dyDescent="0.2">
      <c r="A124" s="316" t="s">
        <v>145</v>
      </c>
      <c r="B124" s="316"/>
      <c r="D124" s="9">
        <v>27732328740</v>
      </c>
      <c r="F124" s="9">
        <v>136710575218</v>
      </c>
    </row>
    <row r="125" spans="1:6" ht="21.75" customHeight="1" x14ac:dyDescent="0.2">
      <c r="A125" s="316" t="s">
        <v>248</v>
      </c>
      <c r="B125" s="316"/>
      <c r="D125" s="9">
        <v>0</v>
      </c>
      <c r="F125" s="9">
        <v>73972602720</v>
      </c>
    </row>
    <row r="126" spans="1:6" ht="21.75" customHeight="1" x14ac:dyDescent="0.2">
      <c r="A126" s="316" t="s">
        <v>146</v>
      </c>
      <c r="B126" s="316"/>
      <c r="D126" s="9">
        <v>29872602720</v>
      </c>
      <c r="F126" s="9">
        <v>142392739632</v>
      </c>
    </row>
    <row r="127" spans="1:6" ht="21.75" customHeight="1" x14ac:dyDescent="0.2">
      <c r="A127" s="316" t="s">
        <v>249</v>
      </c>
      <c r="B127" s="316"/>
      <c r="D127" s="9">
        <v>0</v>
      </c>
      <c r="F127" s="9">
        <v>73972602720</v>
      </c>
    </row>
    <row r="128" spans="1:6" ht="21.75" customHeight="1" x14ac:dyDescent="0.2">
      <c r="A128" s="316" t="s">
        <v>148</v>
      </c>
      <c r="B128" s="316"/>
      <c r="D128" s="9">
        <v>0</v>
      </c>
      <c r="F128" s="9">
        <v>52273974149</v>
      </c>
    </row>
    <row r="129" spans="1:6" ht="21.75" customHeight="1" x14ac:dyDescent="0.2">
      <c r="A129" s="316" t="s">
        <v>147</v>
      </c>
      <c r="B129" s="316"/>
      <c r="D129" s="9">
        <v>0</v>
      </c>
      <c r="F129" s="9">
        <v>114770090041</v>
      </c>
    </row>
    <row r="130" spans="1:6" ht="21.75" customHeight="1" x14ac:dyDescent="0.2">
      <c r="A130" s="316" t="s">
        <v>147</v>
      </c>
      <c r="B130" s="316"/>
      <c r="D130" s="9">
        <v>0</v>
      </c>
      <c r="F130" s="9">
        <v>39276551720</v>
      </c>
    </row>
    <row r="131" spans="1:6" ht="21.75" customHeight="1" x14ac:dyDescent="0.2">
      <c r="A131" s="316" t="s">
        <v>148</v>
      </c>
      <c r="B131" s="316"/>
      <c r="D131" s="9">
        <v>0</v>
      </c>
      <c r="F131" s="9">
        <v>18132849510</v>
      </c>
    </row>
    <row r="132" spans="1:6" ht="21.75" customHeight="1" x14ac:dyDescent="0.2">
      <c r="A132" s="316" t="s">
        <v>148</v>
      </c>
      <c r="B132" s="316"/>
      <c r="D132" s="9">
        <v>0</v>
      </c>
      <c r="F132" s="9">
        <v>9481636337</v>
      </c>
    </row>
    <row r="133" spans="1:6" ht="21.75" customHeight="1" x14ac:dyDescent="0.2">
      <c r="A133" s="316" t="s">
        <v>148</v>
      </c>
      <c r="B133" s="316"/>
      <c r="D133" s="9">
        <v>0</v>
      </c>
      <c r="F133" s="9">
        <v>20956470099</v>
      </c>
    </row>
    <row r="134" spans="1:6" ht="21.75" customHeight="1" x14ac:dyDescent="0.2">
      <c r="A134" s="316" t="s">
        <v>148</v>
      </c>
      <c r="B134" s="316"/>
      <c r="D134" s="9">
        <v>0</v>
      </c>
      <c r="F134" s="9">
        <v>11769485574</v>
      </c>
    </row>
    <row r="135" spans="1:6" ht="21.75" customHeight="1" x14ac:dyDescent="0.2">
      <c r="A135" s="316" t="s">
        <v>147</v>
      </c>
      <c r="B135" s="316"/>
      <c r="D135" s="9">
        <v>0</v>
      </c>
      <c r="F135" s="9">
        <v>37737657455</v>
      </c>
    </row>
    <row r="136" spans="1:6" ht="21.75" customHeight="1" x14ac:dyDescent="0.2">
      <c r="A136" s="316" t="s">
        <v>147</v>
      </c>
      <c r="B136" s="316"/>
      <c r="D136" s="9">
        <v>0</v>
      </c>
      <c r="F136" s="9">
        <v>9390343170</v>
      </c>
    </row>
    <row r="137" spans="1:6" ht="21.75" customHeight="1" x14ac:dyDescent="0.2">
      <c r="A137" s="316" t="s">
        <v>148</v>
      </c>
      <c r="B137" s="316"/>
      <c r="D137" s="9">
        <v>0</v>
      </c>
      <c r="F137" s="9">
        <v>27296265222</v>
      </c>
    </row>
    <row r="138" spans="1:6" ht="21.75" customHeight="1" x14ac:dyDescent="0.2">
      <c r="A138" s="316" t="s">
        <v>147</v>
      </c>
      <c r="B138" s="316"/>
      <c r="D138" s="9">
        <v>0</v>
      </c>
      <c r="F138" s="9">
        <v>31364385094</v>
      </c>
    </row>
    <row r="139" spans="1:6" ht="21.75" customHeight="1" x14ac:dyDescent="0.2">
      <c r="A139" s="316" t="s">
        <v>148</v>
      </c>
      <c r="B139" s="316"/>
      <c r="D139" s="9">
        <v>0</v>
      </c>
      <c r="F139" s="9">
        <v>3226419385</v>
      </c>
    </row>
    <row r="140" spans="1:6" ht="21.75" customHeight="1" x14ac:dyDescent="0.2">
      <c r="A140" s="316" t="s">
        <v>147</v>
      </c>
      <c r="B140" s="316"/>
      <c r="D140" s="9">
        <v>38404512320</v>
      </c>
      <c r="F140" s="9">
        <v>255461763114</v>
      </c>
    </row>
    <row r="141" spans="1:6" ht="21.75" customHeight="1" x14ac:dyDescent="0.2">
      <c r="A141" s="316" t="s">
        <v>148</v>
      </c>
      <c r="B141" s="316"/>
      <c r="D141" s="9">
        <v>0</v>
      </c>
      <c r="F141" s="9">
        <v>90456164986</v>
      </c>
    </row>
    <row r="142" spans="1:6" ht="21.75" customHeight="1" x14ac:dyDescent="0.2">
      <c r="A142" s="316" t="s">
        <v>148</v>
      </c>
      <c r="B142" s="316"/>
      <c r="D142" s="9">
        <v>6733251763</v>
      </c>
      <c r="F142" s="9">
        <v>33186933099</v>
      </c>
    </row>
    <row r="143" spans="1:6" ht="21.75" customHeight="1" x14ac:dyDescent="0.2">
      <c r="A143" s="316" t="s">
        <v>136</v>
      </c>
      <c r="B143" s="316"/>
      <c r="D143" s="9">
        <v>0</v>
      </c>
      <c r="F143" s="9">
        <v>33287671231</v>
      </c>
    </row>
    <row r="144" spans="1:6" ht="21.75" customHeight="1" x14ac:dyDescent="0.2">
      <c r="A144" s="316" t="s">
        <v>149</v>
      </c>
      <c r="B144" s="316"/>
      <c r="D144" s="9">
        <v>2485479440</v>
      </c>
      <c r="F144" s="9">
        <v>13980821897</v>
      </c>
    </row>
    <row r="145" spans="1:6" ht="21.75" customHeight="1" x14ac:dyDescent="0.2">
      <c r="A145" s="316" t="s">
        <v>148</v>
      </c>
      <c r="B145" s="316"/>
      <c r="D145" s="9">
        <v>0</v>
      </c>
      <c r="F145" s="9">
        <v>8971294517</v>
      </c>
    </row>
    <row r="146" spans="1:6" ht="21.75" customHeight="1" x14ac:dyDescent="0.2">
      <c r="A146" s="316" t="s">
        <v>148</v>
      </c>
      <c r="B146" s="316"/>
      <c r="D146" s="9">
        <v>0</v>
      </c>
      <c r="F146" s="9">
        <v>21043828476</v>
      </c>
    </row>
    <row r="147" spans="1:6" ht="21.75" customHeight="1" x14ac:dyDescent="0.2">
      <c r="A147" s="316" t="s">
        <v>136</v>
      </c>
      <c r="B147" s="316"/>
      <c r="D147" s="9">
        <v>21489041095</v>
      </c>
      <c r="F147" s="9">
        <v>111809588995</v>
      </c>
    </row>
    <row r="148" spans="1:6" ht="21.75" customHeight="1" x14ac:dyDescent="0.2">
      <c r="A148" s="316" t="s">
        <v>136</v>
      </c>
      <c r="B148" s="316"/>
      <c r="D148" s="9">
        <v>1529753435</v>
      </c>
      <c r="F148" s="9">
        <v>4311123275</v>
      </c>
    </row>
    <row r="149" spans="1:6" ht="21.75" customHeight="1" x14ac:dyDescent="0.2">
      <c r="A149" s="316" t="s">
        <v>136</v>
      </c>
      <c r="B149" s="316"/>
      <c r="D149" s="9">
        <v>51771205470</v>
      </c>
      <c r="F149" s="9">
        <v>150136495863</v>
      </c>
    </row>
    <row r="150" spans="1:6" ht="21.75" customHeight="1" x14ac:dyDescent="0.2">
      <c r="A150" s="316" t="s">
        <v>136</v>
      </c>
      <c r="B150" s="316"/>
      <c r="D150" s="9">
        <v>26970410940</v>
      </c>
      <c r="F150" s="9">
        <v>77315178028</v>
      </c>
    </row>
    <row r="151" spans="1:6" ht="21.75" customHeight="1" x14ac:dyDescent="0.2">
      <c r="A151" s="316" t="s">
        <v>136</v>
      </c>
      <c r="B151" s="316"/>
      <c r="D151" s="9">
        <v>23326316719</v>
      </c>
      <c r="F151" s="9">
        <v>63418423554</v>
      </c>
    </row>
    <row r="152" spans="1:6" ht="21.75" customHeight="1" x14ac:dyDescent="0.2">
      <c r="A152" s="316" t="s">
        <v>136</v>
      </c>
      <c r="B152" s="316"/>
      <c r="D152" s="9">
        <v>0</v>
      </c>
      <c r="F152" s="9">
        <v>53710739173</v>
      </c>
    </row>
    <row r="153" spans="1:6" ht="21.75" customHeight="1" x14ac:dyDescent="0.2">
      <c r="A153" s="316" t="s">
        <v>147</v>
      </c>
      <c r="B153" s="316"/>
      <c r="D153" s="9">
        <v>831507873</v>
      </c>
      <c r="F153" s="9">
        <v>16168494952</v>
      </c>
    </row>
    <row r="154" spans="1:6" ht="21.75" customHeight="1" x14ac:dyDescent="0.2">
      <c r="A154" s="316" t="s">
        <v>148</v>
      </c>
      <c r="B154" s="316"/>
      <c r="D154" s="9">
        <v>0</v>
      </c>
      <c r="F154" s="9">
        <v>13996752707</v>
      </c>
    </row>
    <row r="155" spans="1:6" ht="21.75" customHeight="1" x14ac:dyDescent="0.2">
      <c r="A155" s="316" t="s">
        <v>136</v>
      </c>
      <c r="B155" s="316"/>
      <c r="D155" s="9">
        <v>0</v>
      </c>
      <c r="F155" s="9">
        <v>29636383552</v>
      </c>
    </row>
    <row r="156" spans="1:6" ht="21.75" customHeight="1" x14ac:dyDescent="0.2">
      <c r="A156" s="316" t="s">
        <v>150</v>
      </c>
      <c r="B156" s="316"/>
      <c r="D156" s="9">
        <v>369759452</v>
      </c>
      <c r="F156" s="9">
        <v>13292852436</v>
      </c>
    </row>
    <row r="157" spans="1:6" ht="21.75" customHeight="1" x14ac:dyDescent="0.2">
      <c r="A157" s="316" t="s">
        <v>136</v>
      </c>
      <c r="B157" s="316"/>
      <c r="D157" s="9">
        <v>0</v>
      </c>
      <c r="F157" s="9">
        <v>40862958896</v>
      </c>
    </row>
    <row r="158" spans="1:6" ht="21.75" customHeight="1" x14ac:dyDescent="0.2">
      <c r="A158" s="316" t="s">
        <v>139</v>
      </c>
      <c r="B158" s="316"/>
      <c r="D158" s="9">
        <v>16165473358</v>
      </c>
      <c r="F158" s="9">
        <v>88056306068</v>
      </c>
    </row>
    <row r="159" spans="1:6" ht="21.75" customHeight="1" x14ac:dyDescent="0.2">
      <c r="A159" s="316" t="s">
        <v>139</v>
      </c>
      <c r="B159" s="316"/>
      <c r="D159" s="9">
        <v>25662904104</v>
      </c>
      <c r="F159" s="9">
        <v>122540745191</v>
      </c>
    </row>
    <row r="160" spans="1:6" ht="21.75" customHeight="1" x14ac:dyDescent="0.2">
      <c r="A160" s="316" t="s">
        <v>139</v>
      </c>
      <c r="B160" s="316"/>
      <c r="D160" s="9">
        <v>18775561651</v>
      </c>
      <c r="F160" s="9">
        <v>72898158902</v>
      </c>
    </row>
    <row r="161" spans="1:6" ht="21.75" customHeight="1" x14ac:dyDescent="0.2">
      <c r="A161" s="316" t="s">
        <v>139</v>
      </c>
      <c r="B161" s="316"/>
      <c r="D161" s="9">
        <v>30144938989</v>
      </c>
      <c r="F161" s="9">
        <v>92325075968</v>
      </c>
    </row>
    <row r="162" spans="1:6" ht="21.75" customHeight="1" x14ac:dyDescent="0.2">
      <c r="A162" s="316" t="s">
        <v>139</v>
      </c>
      <c r="B162" s="316"/>
      <c r="D162" s="9">
        <v>0</v>
      </c>
      <c r="F162" s="9">
        <v>150438356162</v>
      </c>
    </row>
    <row r="163" spans="1:6" ht="21.75" customHeight="1" x14ac:dyDescent="0.2">
      <c r="A163" s="316" t="s">
        <v>139</v>
      </c>
      <c r="B163" s="316"/>
      <c r="D163" s="9">
        <v>50410960</v>
      </c>
      <c r="F163" s="9">
        <v>6017534243</v>
      </c>
    </row>
    <row r="164" spans="1:6" ht="21.75" customHeight="1" x14ac:dyDescent="0.2">
      <c r="A164" s="316" t="s">
        <v>139</v>
      </c>
      <c r="B164" s="316"/>
      <c r="D164" s="9">
        <v>71668252053</v>
      </c>
      <c r="F164" s="9">
        <v>149194005475</v>
      </c>
    </row>
    <row r="165" spans="1:6" ht="21.75" customHeight="1" x14ac:dyDescent="0.2">
      <c r="A165" s="316" t="s">
        <v>136</v>
      </c>
      <c r="B165" s="316"/>
      <c r="D165" s="9">
        <v>29138630136</v>
      </c>
      <c r="F165" s="9">
        <v>95233972596</v>
      </c>
    </row>
    <row r="166" spans="1:6" ht="21.75" customHeight="1" x14ac:dyDescent="0.2">
      <c r="A166" s="316" t="s">
        <v>139</v>
      </c>
      <c r="B166" s="316"/>
      <c r="D166" s="9">
        <v>48786401423</v>
      </c>
      <c r="F166" s="9">
        <v>76210709906</v>
      </c>
    </row>
    <row r="167" spans="1:6" ht="21.75" customHeight="1" x14ac:dyDescent="0.2">
      <c r="A167" s="316" t="s">
        <v>151</v>
      </c>
      <c r="B167" s="316"/>
      <c r="D167" s="9">
        <v>47938684931</v>
      </c>
      <c r="F167" s="9">
        <v>78299852047</v>
      </c>
    </row>
    <row r="168" spans="1:6" ht="21.75" customHeight="1" x14ac:dyDescent="0.2">
      <c r="A168" s="316" t="s">
        <v>139</v>
      </c>
      <c r="B168" s="316"/>
      <c r="D168" s="9">
        <v>43668387945</v>
      </c>
      <c r="F168" s="9">
        <v>67211648217</v>
      </c>
    </row>
    <row r="169" spans="1:6" ht="21.75" customHeight="1" x14ac:dyDescent="0.2">
      <c r="A169" s="316" t="s">
        <v>136</v>
      </c>
      <c r="B169" s="316"/>
      <c r="D169" s="9">
        <v>34043835619</v>
      </c>
      <c r="F169" s="9">
        <v>62360547931</v>
      </c>
    </row>
    <row r="170" spans="1:6" ht="21.75" customHeight="1" x14ac:dyDescent="0.2">
      <c r="A170" s="316" t="s">
        <v>139</v>
      </c>
      <c r="B170" s="316"/>
      <c r="D170" s="9">
        <v>1287942582</v>
      </c>
      <c r="F170" s="9">
        <v>10142547781</v>
      </c>
    </row>
    <row r="171" spans="1:6" ht="21.75" customHeight="1" x14ac:dyDescent="0.2">
      <c r="A171" s="316" t="s">
        <v>139</v>
      </c>
      <c r="B171" s="316"/>
      <c r="D171" s="9">
        <v>415498527</v>
      </c>
      <c r="F171" s="9">
        <v>3096134137</v>
      </c>
    </row>
    <row r="172" spans="1:6" ht="21.75" customHeight="1" x14ac:dyDescent="0.2">
      <c r="A172" s="316" t="s">
        <v>139</v>
      </c>
      <c r="B172" s="316"/>
      <c r="D172" s="9">
        <v>23910863013</v>
      </c>
      <c r="F172" s="9">
        <v>30111410957</v>
      </c>
    </row>
    <row r="173" spans="1:6" ht="21.75" customHeight="1" x14ac:dyDescent="0.2">
      <c r="A173" s="316" t="s">
        <v>136</v>
      </c>
      <c r="B173" s="316"/>
      <c r="D173" s="9">
        <v>9510410945</v>
      </c>
      <c r="F173" s="9">
        <v>11806027380</v>
      </c>
    </row>
    <row r="174" spans="1:6" ht="21.75" customHeight="1" x14ac:dyDescent="0.2">
      <c r="A174" s="316" t="s">
        <v>136</v>
      </c>
      <c r="B174" s="316"/>
      <c r="D174" s="9">
        <v>33287671230</v>
      </c>
      <c r="F174" s="9">
        <v>39945205476</v>
      </c>
    </row>
    <row r="175" spans="1:6" ht="21.75" customHeight="1" x14ac:dyDescent="0.2">
      <c r="A175" s="316" t="s">
        <v>139</v>
      </c>
      <c r="B175" s="316"/>
      <c r="D175" s="9">
        <v>101693472000</v>
      </c>
      <c r="F175" s="9">
        <v>117497472000</v>
      </c>
    </row>
    <row r="176" spans="1:6" ht="21.75" customHeight="1" x14ac:dyDescent="0.2">
      <c r="A176" s="316" t="s">
        <v>139</v>
      </c>
      <c r="B176" s="316"/>
      <c r="D176" s="9">
        <v>9413405786</v>
      </c>
      <c r="F176" s="9">
        <v>10587147154</v>
      </c>
    </row>
    <row r="177" spans="1:6" ht="21.75" customHeight="1" x14ac:dyDescent="0.2">
      <c r="A177" s="316" t="s">
        <v>139</v>
      </c>
      <c r="B177" s="316"/>
      <c r="D177" s="9">
        <v>6361643820</v>
      </c>
      <c r="F177" s="9">
        <v>6361643820</v>
      </c>
    </row>
    <row r="178" spans="1:6" ht="21.75" customHeight="1" x14ac:dyDescent="0.2">
      <c r="A178" s="316" t="s">
        <v>139</v>
      </c>
      <c r="B178" s="316"/>
      <c r="D178" s="9">
        <v>40230945188</v>
      </c>
      <c r="F178" s="9">
        <v>40230945188</v>
      </c>
    </row>
    <row r="179" spans="1:6" ht="21.75" customHeight="1" x14ac:dyDescent="0.2">
      <c r="A179" s="316" t="s">
        <v>139</v>
      </c>
      <c r="B179" s="316"/>
      <c r="D179" s="9">
        <v>47962158888</v>
      </c>
      <c r="F179" s="9">
        <v>47962158888</v>
      </c>
    </row>
    <row r="180" spans="1:6" ht="21.75" customHeight="1" x14ac:dyDescent="0.2">
      <c r="A180" s="316" t="s">
        <v>139</v>
      </c>
      <c r="B180" s="316"/>
      <c r="D180" s="9">
        <v>22626828468</v>
      </c>
      <c r="F180" s="9">
        <v>22626828468</v>
      </c>
    </row>
    <row r="181" spans="1:6" ht="21.75" customHeight="1" x14ac:dyDescent="0.2">
      <c r="A181" s="316" t="s">
        <v>139</v>
      </c>
      <c r="B181" s="316"/>
      <c r="D181" s="9">
        <v>18904109584</v>
      </c>
      <c r="F181" s="9">
        <v>18904109584</v>
      </c>
    </row>
    <row r="182" spans="1:6" ht="21.75" customHeight="1" x14ac:dyDescent="0.2">
      <c r="A182" s="316" t="s">
        <v>139</v>
      </c>
      <c r="B182" s="316"/>
      <c r="D182" s="9">
        <v>18904109584</v>
      </c>
      <c r="F182" s="9">
        <v>18904109584</v>
      </c>
    </row>
    <row r="183" spans="1:6" ht="21.75" customHeight="1" x14ac:dyDescent="0.2">
      <c r="A183" s="316" t="s">
        <v>139</v>
      </c>
      <c r="B183" s="316"/>
      <c r="D183" s="9">
        <v>18904109584</v>
      </c>
      <c r="F183" s="9">
        <v>18904109584</v>
      </c>
    </row>
    <row r="184" spans="1:6" ht="21.75" customHeight="1" x14ac:dyDescent="0.2">
      <c r="A184" s="316" t="s">
        <v>139</v>
      </c>
      <c r="B184" s="316"/>
      <c r="D184" s="9">
        <v>18904109584</v>
      </c>
      <c r="F184" s="9">
        <v>18904109584</v>
      </c>
    </row>
    <row r="185" spans="1:6" ht="21.75" customHeight="1" x14ac:dyDescent="0.2">
      <c r="A185" s="316" t="s">
        <v>139</v>
      </c>
      <c r="B185" s="316"/>
      <c r="D185" s="9">
        <v>18904109584</v>
      </c>
      <c r="F185" s="9">
        <v>18904109584</v>
      </c>
    </row>
    <row r="186" spans="1:6" ht="21.75" customHeight="1" x14ac:dyDescent="0.2">
      <c r="A186" s="316" t="s">
        <v>139</v>
      </c>
      <c r="B186" s="316"/>
      <c r="D186" s="9">
        <v>18904109584</v>
      </c>
      <c r="F186" s="9">
        <v>18904109584</v>
      </c>
    </row>
    <row r="187" spans="1:6" ht="21.75" customHeight="1" x14ac:dyDescent="0.2">
      <c r="A187" s="316" t="s">
        <v>139</v>
      </c>
      <c r="B187" s="316"/>
      <c r="D187" s="9">
        <v>18904109584</v>
      </c>
      <c r="F187" s="9">
        <v>18904109584</v>
      </c>
    </row>
    <row r="188" spans="1:6" ht="21.75" customHeight="1" x14ac:dyDescent="0.2">
      <c r="A188" s="316" t="s">
        <v>139</v>
      </c>
      <c r="B188" s="316"/>
      <c r="D188" s="9">
        <v>18904109584</v>
      </c>
      <c r="F188" s="9">
        <v>18904109584</v>
      </c>
    </row>
    <row r="189" spans="1:6" ht="21.75" customHeight="1" x14ac:dyDescent="0.2">
      <c r="A189" s="316" t="s">
        <v>139</v>
      </c>
      <c r="B189" s="316"/>
      <c r="D189" s="9">
        <v>9100854245</v>
      </c>
      <c r="F189" s="9">
        <v>9100854245</v>
      </c>
    </row>
    <row r="190" spans="1:6" ht="21.75" customHeight="1" x14ac:dyDescent="0.2">
      <c r="A190" s="316" t="s">
        <v>139</v>
      </c>
      <c r="B190" s="316"/>
      <c r="D190" s="9">
        <v>14282219160</v>
      </c>
      <c r="F190" s="9">
        <v>14282219160</v>
      </c>
    </row>
    <row r="191" spans="1:6" ht="21.75" customHeight="1" x14ac:dyDescent="0.2">
      <c r="A191" s="316" t="s">
        <v>139</v>
      </c>
      <c r="B191" s="316"/>
      <c r="D191" s="9">
        <v>13150684928</v>
      </c>
      <c r="F191" s="9">
        <v>13150684928</v>
      </c>
    </row>
    <row r="192" spans="1:6" ht="21.75" customHeight="1" x14ac:dyDescent="0.2">
      <c r="A192" s="316" t="s">
        <v>139</v>
      </c>
      <c r="B192" s="316"/>
      <c r="D192" s="9">
        <v>13150684928</v>
      </c>
      <c r="F192" s="9">
        <v>13150684928</v>
      </c>
    </row>
    <row r="193" spans="1:6" ht="21.75" customHeight="1" x14ac:dyDescent="0.2">
      <c r="A193" s="316" t="s">
        <v>139</v>
      </c>
      <c r="B193" s="316"/>
      <c r="D193" s="9">
        <v>13150684928</v>
      </c>
      <c r="F193" s="9">
        <v>13150684928</v>
      </c>
    </row>
    <row r="194" spans="1:6" ht="21.75" customHeight="1" x14ac:dyDescent="0.2">
      <c r="A194" s="316" t="s">
        <v>139</v>
      </c>
      <c r="B194" s="316"/>
      <c r="D194" s="9">
        <v>13150684928</v>
      </c>
      <c r="F194" s="9">
        <v>13150684928</v>
      </c>
    </row>
    <row r="195" spans="1:6" ht="21.75" customHeight="1" x14ac:dyDescent="0.2">
      <c r="A195" s="316" t="s">
        <v>139</v>
      </c>
      <c r="B195" s="316"/>
      <c r="D195" s="9">
        <v>2998356160</v>
      </c>
      <c r="F195" s="9">
        <v>2998356160</v>
      </c>
    </row>
    <row r="196" spans="1:6" ht="21.75" customHeight="1" x14ac:dyDescent="0.2">
      <c r="A196" s="316" t="s">
        <v>136</v>
      </c>
      <c r="B196" s="316"/>
      <c r="D196" s="9">
        <v>11071232865</v>
      </c>
      <c r="F196" s="9">
        <v>11071232865</v>
      </c>
    </row>
    <row r="197" spans="1:6" ht="21.75" customHeight="1" x14ac:dyDescent="0.2">
      <c r="A197" s="316" t="s">
        <v>136</v>
      </c>
      <c r="B197" s="316"/>
      <c r="D197" s="9">
        <v>12328767120</v>
      </c>
      <c r="F197" s="9">
        <v>12328767120</v>
      </c>
    </row>
    <row r="198" spans="1:6" ht="21.75" customHeight="1" x14ac:dyDescent="0.2">
      <c r="A198" s="316" t="s">
        <v>136</v>
      </c>
      <c r="B198" s="316"/>
      <c r="D198" s="9">
        <v>12328767120</v>
      </c>
      <c r="F198" s="9">
        <v>12328767120</v>
      </c>
    </row>
    <row r="199" spans="1:6" ht="21.75" customHeight="1" x14ac:dyDescent="0.2">
      <c r="A199" s="316" t="s">
        <v>136</v>
      </c>
      <c r="B199" s="316"/>
      <c r="D199" s="9">
        <v>12328767120</v>
      </c>
      <c r="F199" s="9">
        <v>12328767120</v>
      </c>
    </row>
    <row r="200" spans="1:6" ht="21.75" customHeight="1" x14ac:dyDescent="0.2">
      <c r="A200" s="316" t="s">
        <v>139</v>
      </c>
      <c r="B200" s="316"/>
      <c r="D200" s="9">
        <v>3155350681</v>
      </c>
      <c r="F200" s="9">
        <v>3155350681</v>
      </c>
    </row>
    <row r="201" spans="1:6" ht="21.75" customHeight="1" x14ac:dyDescent="0.2">
      <c r="A201" s="317" t="s">
        <v>139</v>
      </c>
      <c r="B201" s="317"/>
      <c r="D201" s="13">
        <v>30222197256</v>
      </c>
      <c r="F201" s="13">
        <v>30222197256</v>
      </c>
    </row>
    <row r="202" spans="1:6" ht="21.75" customHeight="1" thickBot="1" x14ac:dyDescent="0.25">
      <c r="A202" s="312" t="s">
        <v>24</v>
      </c>
      <c r="B202" s="312"/>
      <c r="D202" s="16">
        <f>SUBTOTAL(9,D8:D201)</f>
        <v>1495650845540</v>
      </c>
      <c r="F202" s="16">
        <f>SUBTOTAL(9,F8:F201)</f>
        <v>10086934831339</v>
      </c>
    </row>
    <row r="203" spans="1:6" ht="13.5" thickTop="1" x14ac:dyDescent="0.2"/>
  </sheetData>
  <autoFilter ref="A7:J202" xr:uid="{ED9FE9FB-9446-4C3E-943D-F4FC2EC00002}">
    <filterColumn colId="0" showButton="0">
      <colorFilter dxfId="0"/>
    </filterColumn>
  </autoFilter>
  <mergeCells count="201">
    <mergeCell ref="A199:B199"/>
    <mergeCell ref="A200:B200"/>
    <mergeCell ref="A201:B201"/>
    <mergeCell ref="A202:B202"/>
    <mergeCell ref="A193:B193"/>
    <mergeCell ref="A194:B194"/>
    <mergeCell ref="A195:B195"/>
    <mergeCell ref="A196:B196"/>
    <mergeCell ref="A197:B197"/>
    <mergeCell ref="A198:B198"/>
    <mergeCell ref="A187:B187"/>
    <mergeCell ref="A188:B188"/>
    <mergeCell ref="A189:B189"/>
    <mergeCell ref="A190:B190"/>
    <mergeCell ref="A191:B191"/>
    <mergeCell ref="A192:B192"/>
    <mergeCell ref="A181:B181"/>
    <mergeCell ref="A182:B182"/>
    <mergeCell ref="A183:B183"/>
    <mergeCell ref="A184:B184"/>
    <mergeCell ref="A185:B185"/>
    <mergeCell ref="A186:B186"/>
    <mergeCell ref="A175:B175"/>
    <mergeCell ref="A176:B176"/>
    <mergeCell ref="A177:B177"/>
    <mergeCell ref="A178:B178"/>
    <mergeCell ref="A179:B179"/>
    <mergeCell ref="A180:B180"/>
    <mergeCell ref="A169:B169"/>
    <mergeCell ref="A170:B170"/>
    <mergeCell ref="A171:B171"/>
    <mergeCell ref="A172:B172"/>
    <mergeCell ref="A173:B173"/>
    <mergeCell ref="A174:B174"/>
    <mergeCell ref="A163:B163"/>
    <mergeCell ref="A164:B164"/>
    <mergeCell ref="A165:B165"/>
    <mergeCell ref="A166:B166"/>
    <mergeCell ref="A167:B167"/>
    <mergeCell ref="A168:B168"/>
    <mergeCell ref="A157:B157"/>
    <mergeCell ref="A158:B158"/>
    <mergeCell ref="A159:B159"/>
    <mergeCell ref="A160:B160"/>
    <mergeCell ref="A161:B161"/>
    <mergeCell ref="A162:B162"/>
    <mergeCell ref="A151:B151"/>
    <mergeCell ref="A152:B152"/>
    <mergeCell ref="A153:B153"/>
    <mergeCell ref="A154:B154"/>
    <mergeCell ref="A155:B155"/>
    <mergeCell ref="A156:B156"/>
    <mergeCell ref="A145:B145"/>
    <mergeCell ref="A146:B146"/>
    <mergeCell ref="A147:B147"/>
    <mergeCell ref="A148:B148"/>
    <mergeCell ref="A149:B149"/>
    <mergeCell ref="A150:B150"/>
    <mergeCell ref="A139:B139"/>
    <mergeCell ref="A140:B140"/>
    <mergeCell ref="A141:B141"/>
    <mergeCell ref="A142:B142"/>
    <mergeCell ref="A143:B143"/>
    <mergeCell ref="A144:B144"/>
    <mergeCell ref="A133:B133"/>
    <mergeCell ref="A134:B134"/>
    <mergeCell ref="A135:B135"/>
    <mergeCell ref="A136:B136"/>
    <mergeCell ref="A137:B137"/>
    <mergeCell ref="A138:B138"/>
    <mergeCell ref="A127:B127"/>
    <mergeCell ref="A128:B128"/>
    <mergeCell ref="A129:B129"/>
    <mergeCell ref="A130:B130"/>
    <mergeCell ref="A131:B131"/>
    <mergeCell ref="A132:B132"/>
    <mergeCell ref="A121:B121"/>
    <mergeCell ref="A122:B122"/>
    <mergeCell ref="A123:B123"/>
    <mergeCell ref="A124:B124"/>
    <mergeCell ref="A125:B125"/>
    <mergeCell ref="A126:B126"/>
    <mergeCell ref="A115:B115"/>
    <mergeCell ref="A116:B116"/>
    <mergeCell ref="A117:B117"/>
    <mergeCell ref="A118:B118"/>
    <mergeCell ref="A119:B119"/>
    <mergeCell ref="A120:B120"/>
    <mergeCell ref="A109:B109"/>
    <mergeCell ref="A110:B110"/>
    <mergeCell ref="A111:B111"/>
    <mergeCell ref="A112:B112"/>
    <mergeCell ref="A113:B113"/>
    <mergeCell ref="A114:B114"/>
    <mergeCell ref="A103:B103"/>
    <mergeCell ref="A104:B104"/>
    <mergeCell ref="A105:B105"/>
    <mergeCell ref="A106:B106"/>
    <mergeCell ref="A107:B107"/>
    <mergeCell ref="A108:B108"/>
    <mergeCell ref="A97:B97"/>
    <mergeCell ref="A98:B98"/>
    <mergeCell ref="A99:B99"/>
    <mergeCell ref="A100:B100"/>
    <mergeCell ref="A101:B101"/>
    <mergeCell ref="A102:B102"/>
    <mergeCell ref="A91:B91"/>
    <mergeCell ref="A92:B92"/>
    <mergeCell ref="A93:B93"/>
    <mergeCell ref="A94:B94"/>
    <mergeCell ref="A95:B95"/>
    <mergeCell ref="A96:B96"/>
    <mergeCell ref="A85:B85"/>
    <mergeCell ref="A86:B86"/>
    <mergeCell ref="A87:B87"/>
    <mergeCell ref="A88:B88"/>
    <mergeCell ref="A89:B89"/>
    <mergeCell ref="A90:B90"/>
    <mergeCell ref="A79:B79"/>
    <mergeCell ref="A80:B80"/>
    <mergeCell ref="A81:B81"/>
    <mergeCell ref="A82:B82"/>
    <mergeCell ref="A83:B83"/>
    <mergeCell ref="A84:B84"/>
    <mergeCell ref="A73:B73"/>
    <mergeCell ref="A74:B74"/>
    <mergeCell ref="A75:B75"/>
    <mergeCell ref="A76:B76"/>
    <mergeCell ref="A77:B77"/>
    <mergeCell ref="A78:B78"/>
    <mergeCell ref="A67:B67"/>
    <mergeCell ref="A68:B68"/>
    <mergeCell ref="A69:B69"/>
    <mergeCell ref="A70:B70"/>
    <mergeCell ref="A71:B71"/>
    <mergeCell ref="A72:B72"/>
    <mergeCell ref="A61:B61"/>
    <mergeCell ref="A62:B62"/>
    <mergeCell ref="A63:B63"/>
    <mergeCell ref="A64:B64"/>
    <mergeCell ref="A65:B65"/>
    <mergeCell ref="A66:B66"/>
    <mergeCell ref="A55:B55"/>
    <mergeCell ref="A56:B56"/>
    <mergeCell ref="A57:B57"/>
    <mergeCell ref="A58:B58"/>
    <mergeCell ref="A59:B59"/>
    <mergeCell ref="A60:B60"/>
    <mergeCell ref="A49:B49"/>
    <mergeCell ref="A50:B50"/>
    <mergeCell ref="A51:B51"/>
    <mergeCell ref="A52:B52"/>
    <mergeCell ref="A53:B53"/>
    <mergeCell ref="A54:B54"/>
    <mergeCell ref="A43:B43"/>
    <mergeCell ref="A44:B44"/>
    <mergeCell ref="A45:B45"/>
    <mergeCell ref="A46:B46"/>
    <mergeCell ref="A47:B47"/>
    <mergeCell ref="A48:B48"/>
    <mergeCell ref="A37:B37"/>
    <mergeCell ref="A38:B38"/>
    <mergeCell ref="A39:B39"/>
    <mergeCell ref="A40:B40"/>
    <mergeCell ref="A41:B41"/>
    <mergeCell ref="A42:B42"/>
    <mergeCell ref="A31:B31"/>
    <mergeCell ref="A32:B32"/>
    <mergeCell ref="A33:B33"/>
    <mergeCell ref="A34:B34"/>
    <mergeCell ref="A35:B35"/>
    <mergeCell ref="A36:B36"/>
    <mergeCell ref="A25:B25"/>
    <mergeCell ref="A26:B26"/>
    <mergeCell ref="A27:B27"/>
    <mergeCell ref="A28:B28"/>
    <mergeCell ref="A29:B29"/>
    <mergeCell ref="A30:B30"/>
    <mergeCell ref="A19:B19"/>
    <mergeCell ref="A20:B20"/>
    <mergeCell ref="A21:B21"/>
    <mergeCell ref="A22:B22"/>
    <mergeCell ref="A23:B23"/>
    <mergeCell ref="A24:B24"/>
    <mergeCell ref="A13:B13"/>
    <mergeCell ref="A14:B14"/>
    <mergeCell ref="A15:B15"/>
    <mergeCell ref="A16:B16"/>
    <mergeCell ref="A17:B17"/>
    <mergeCell ref="A18:B18"/>
    <mergeCell ref="A7:B7"/>
    <mergeCell ref="A8:B8"/>
    <mergeCell ref="A9:B9"/>
    <mergeCell ref="A10:B10"/>
    <mergeCell ref="A11:B11"/>
    <mergeCell ref="A12:B12"/>
    <mergeCell ref="A1:F1"/>
    <mergeCell ref="A2:F2"/>
    <mergeCell ref="A3:F3"/>
    <mergeCell ref="B5:F5"/>
    <mergeCell ref="D6:E6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02"/>
  <sheetViews>
    <sheetView rightToLeft="1" topLeftCell="A196" zoomScale="130" zoomScaleNormal="130" workbookViewId="0">
      <selection activeCell="D202" sqref="D202:H202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95" t="s">
        <v>0</v>
      </c>
      <c r="B1" s="295"/>
      <c r="C1" s="295"/>
      <c r="D1" s="295"/>
      <c r="E1" s="295"/>
      <c r="F1" s="295"/>
      <c r="G1" s="295"/>
      <c r="H1" s="295"/>
      <c r="I1" s="295"/>
      <c r="J1" s="295"/>
    </row>
    <row r="2" spans="1:10" ht="21.75" customHeight="1" x14ac:dyDescent="0.2">
      <c r="A2" s="295" t="s">
        <v>152</v>
      </c>
      <c r="B2" s="295"/>
      <c r="C2" s="295"/>
      <c r="D2" s="295"/>
      <c r="E2" s="295"/>
      <c r="F2" s="295"/>
      <c r="G2" s="295"/>
      <c r="H2" s="295"/>
      <c r="I2" s="295"/>
      <c r="J2" s="295"/>
    </row>
    <row r="3" spans="1:10" ht="21.75" customHeight="1" x14ac:dyDescent="0.2">
      <c r="A3" s="295" t="s">
        <v>2</v>
      </c>
      <c r="B3" s="295"/>
      <c r="C3" s="295"/>
      <c r="D3" s="295"/>
      <c r="E3" s="295"/>
      <c r="F3" s="295"/>
      <c r="G3" s="295"/>
      <c r="H3" s="295"/>
      <c r="I3" s="295"/>
      <c r="J3" s="295"/>
    </row>
    <row r="4" spans="1:10" ht="14.45" customHeight="1" x14ac:dyDescent="0.2"/>
    <row r="5" spans="1:10" ht="14.45" customHeight="1" x14ac:dyDescent="0.2">
      <c r="A5" s="1" t="s">
        <v>234</v>
      </c>
      <c r="B5" s="304" t="s">
        <v>235</v>
      </c>
      <c r="C5" s="304"/>
      <c r="D5" s="304"/>
      <c r="E5" s="304"/>
      <c r="F5" s="304"/>
      <c r="G5" s="304"/>
      <c r="H5" s="304"/>
      <c r="I5" s="304"/>
      <c r="J5" s="304"/>
    </row>
    <row r="6" spans="1:10" ht="14.45" customHeight="1" x14ac:dyDescent="0.2">
      <c r="D6" s="307" t="s">
        <v>171</v>
      </c>
      <c r="E6" s="307"/>
      <c r="F6" s="307"/>
      <c r="H6" s="307" t="s">
        <v>172</v>
      </c>
      <c r="I6" s="307"/>
      <c r="J6" s="307"/>
    </row>
    <row r="7" spans="1:10" ht="36.4" customHeight="1" x14ac:dyDescent="0.2">
      <c r="A7" s="307" t="s">
        <v>236</v>
      </c>
      <c r="B7" s="307"/>
      <c r="D7" s="19" t="s">
        <v>237</v>
      </c>
      <c r="E7" s="3"/>
      <c r="F7" s="19" t="s">
        <v>238</v>
      </c>
      <c r="H7" s="19" t="s">
        <v>237</v>
      </c>
      <c r="I7" s="3"/>
      <c r="J7" s="19" t="s">
        <v>238</v>
      </c>
    </row>
    <row r="8" spans="1:10" ht="21.75" customHeight="1" x14ac:dyDescent="0.2">
      <c r="A8" s="343" t="s">
        <v>120</v>
      </c>
      <c r="B8" s="343"/>
      <c r="D8" s="6">
        <v>0</v>
      </c>
      <c r="F8" s="7"/>
      <c r="H8" s="6">
        <v>1998815926</v>
      </c>
      <c r="J8" s="7"/>
    </row>
    <row r="9" spans="1:10" ht="21.75" customHeight="1" x14ac:dyDescent="0.2">
      <c r="A9" s="316" t="s">
        <v>121</v>
      </c>
      <c r="B9" s="316"/>
      <c r="D9" s="9">
        <v>10000</v>
      </c>
      <c r="F9" s="10"/>
      <c r="H9" s="9">
        <v>36430352106</v>
      </c>
      <c r="J9" s="10"/>
    </row>
    <row r="10" spans="1:10" ht="21.75" customHeight="1" x14ac:dyDescent="0.2">
      <c r="A10" s="316" t="s">
        <v>122</v>
      </c>
      <c r="B10" s="316"/>
      <c r="D10" s="9">
        <v>38019</v>
      </c>
      <c r="F10" s="10"/>
      <c r="H10" s="9">
        <v>416106</v>
      </c>
      <c r="J10" s="10"/>
    </row>
    <row r="11" spans="1:10" ht="21.75" customHeight="1" x14ac:dyDescent="0.2">
      <c r="A11" s="316" t="s">
        <v>123</v>
      </c>
      <c r="B11" s="316"/>
      <c r="D11" s="9">
        <v>409168</v>
      </c>
      <c r="F11" s="10"/>
      <c r="H11" s="9">
        <v>507392</v>
      </c>
      <c r="J11" s="10"/>
    </row>
    <row r="12" spans="1:10" ht="21.75" customHeight="1" x14ac:dyDescent="0.2">
      <c r="A12" s="316" t="s">
        <v>124</v>
      </c>
      <c r="B12" s="316"/>
      <c r="D12" s="9">
        <v>684067</v>
      </c>
      <c r="F12" s="10"/>
      <c r="H12" s="9">
        <v>1896217</v>
      </c>
      <c r="J12" s="10"/>
    </row>
    <row r="13" spans="1:10" ht="21.75" customHeight="1" x14ac:dyDescent="0.2">
      <c r="A13" s="316" t="s">
        <v>239</v>
      </c>
      <c r="B13" s="316"/>
      <c r="D13" s="9">
        <v>0</v>
      </c>
      <c r="F13" s="10"/>
      <c r="H13" s="9">
        <v>2272</v>
      </c>
      <c r="J13" s="10"/>
    </row>
    <row r="14" spans="1:10" ht="21.75" customHeight="1" x14ac:dyDescent="0.2">
      <c r="A14" s="316" t="s">
        <v>125</v>
      </c>
      <c r="B14" s="316"/>
      <c r="D14" s="9">
        <v>0</v>
      </c>
      <c r="F14" s="10"/>
      <c r="H14" s="9">
        <v>8205</v>
      </c>
      <c r="J14" s="10"/>
    </row>
    <row r="15" spans="1:10" ht="21.75" customHeight="1" x14ac:dyDescent="0.2">
      <c r="A15" s="316" t="s">
        <v>129</v>
      </c>
      <c r="B15" s="316"/>
      <c r="D15" s="9">
        <v>0</v>
      </c>
      <c r="F15" s="10"/>
      <c r="H15" s="9">
        <v>13746</v>
      </c>
      <c r="J15" s="10"/>
    </row>
    <row r="16" spans="1:10" ht="21.75" customHeight="1" x14ac:dyDescent="0.2">
      <c r="A16" s="316" t="s">
        <v>240</v>
      </c>
      <c r="B16" s="316"/>
      <c r="D16" s="9">
        <v>0</v>
      </c>
      <c r="F16" s="10"/>
      <c r="H16" s="9">
        <v>40212</v>
      </c>
      <c r="J16" s="10"/>
    </row>
    <row r="17" spans="1:10" ht="21.75" customHeight="1" x14ac:dyDescent="0.2">
      <c r="A17" s="316" t="s">
        <v>130</v>
      </c>
      <c r="B17" s="316"/>
      <c r="D17" s="9">
        <v>0</v>
      </c>
      <c r="F17" s="10"/>
      <c r="H17" s="9">
        <v>303792</v>
      </c>
      <c r="J17" s="10"/>
    </row>
    <row r="18" spans="1:10" ht="21.75" customHeight="1" x14ac:dyDescent="0.2">
      <c r="A18" s="316" t="s">
        <v>131</v>
      </c>
      <c r="B18" s="316"/>
      <c r="D18" s="9">
        <v>0</v>
      </c>
      <c r="F18" s="10"/>
      <c r="H18" s="9">
        <v>9965</v>
      </c>
      <c r="J18" s="10"/>
    </row>
    <row r="19" spans="1:10" ht="21.75" customHeight="1" x14ac:dyDescent="0.2">
      <c r="A19" s="316" t="s">
        <v>241</v>
      </c>
      <c r="B19" s="316"/>
      <c r="D19" s="9">
        <v>0</v>
      </c>
      <c r="F19" s="10"/>
      <c r="H19" s="9">
        <v>83502465738</v>
      </c>
      <c r="J19" s="10"/>
    </row>
    <row r="20" spans="1:10" ht="21.75" customHeight="1" x14ac:dyDescent="0.2">
      <c r="A20" s="316" t="s">
        <v>139</v>
      </c>
      <c r="B20" s="316"/>
      <c r="D20" s="9">
        <v>0</v>
      </c>
      <c r="F20" s="10"/>
      <c r="H20" s="9">
        <v>3528124991</v>
      </c>
      <c r="J20" s="10"/>
    </row>
    <row r="21" spans="1:10" ht="21.75" customHeight="1" x14ac:dyDescent="0.2">
      <c r="A21" s="316" t="s">
        <v>139</v>
      </c>
      <c r="B21" s="316"/>
      <c r="D21" s="9">
        <v>0</v>
      </c>
      <c r="F21" s="10"/>
      <c r="H21" s="9">
        <v>7262755337</v>
      </c>
      <c r="J21" s="10"/>
    </row>
    <row r="22" spans="1:10" ht="21.75" customHeight="1" x14ac:dyDescent="0.2">
      <c r="A22" s="316" t="s">
        <v>133</v>
      </c>
      <c r="B22" s="316"/>
      <c r="D22" s="9">
        <v>3967</v>
      </c>
      <c r="F22" s="10"/>
      <c r="H22" s="9">
        <v>29210</v>
      </c>
      <c r="J22" s="10"/>
    </row>
    <row r="23" spans="1:10" ht="21.75" customHeight="1" x14ac:dyDescent="0.2">
      <c r="A23" s="316" t="s">
        <v>139</v>
      </c>
      <c r="B23" s="316"/>
      <c r="D23" s="9">
        <v>0</v>
      </c>
      <c r="F23" s="10"/>
      <c r="H23" s="9">
        <v>6106902322</v>
      </c>
      <c r="J23" s="10"/>
    </row>
    <row r="24" spans="1:10" ht="21.75" customHeight="1" x14ac:dyDescent="0.2">
      <c r="A24" s="316" t="s">
        <v>148</v>
      </c>
      <c r="B24" s="316"/>
      <c r="D24" s="9">
        <v>0</v>
      </c>
      <c r="F24" s="10"/>
      <c r="H24" s="9">
        <v>8995652811</v>
      </c>
      <c r="J24" s="10"/>
    </row>
    <row r="25" spans="1:10" ht="21.75" customHeight="1" x14ac:dyDescent="0.2">
      <c r="A25" s="316" t="s">
        <v>147</v>
      </c>
      <c r="B25" s="316"/>
      <c r="D25" s="9">
        <v>0</v>
      </c>
      <c r="F25" s="10"/>
      <c r="H25" s="9">
        <v>30293584541</v>
      </c>
      <c r="J25" s="10"/>
    </row>
    <row r="26" spans="1:10" ht="21.75" customHeight="1" x14ac:dyDescent="0.2">
      <c r="A26" s="316" t="s">
        <v>139</v>
      </c>
      <c r="B26" s="316"/>
      <c r="D26" s="9">
        <v>0</v>
      </c>
      <c r="F26" s="10"/>
      <c r="H26" s="9">
        <v>39667628143</v>
      </c>
      <c r="J26" s="10"/>
    </row>
    <row r="27" spans="1:10" ht="21.75" customHeight="1" x14ac:dyDescent="0.2">
      <c r="A27" s="316" t="s">
        <v>147</v>
      </c>
      <c r="B27" s="316"/>
      <c r="D27" s="9">
        <v>0</v>
      </c>
      <c r="F27" s="10"/>
      <c r="H27" s="9">
        <v>4596763820</v>
      </c>
      <c r="J27" s="10"/>
    </row>
    <row r="28" spans="1:10" ht="21.75" customHeight="1" x14ac:dyDescent="0.2">
      <c r="A28" s="316" t="s">
        <v>139</v>
      </c>
      <c r="B28" s="316"/>
      <c r="D28" s="9">
        <v>0</v>
      </c>
      <c r="F28" s="10"/>
      <c r="H28" s="9">
        <v>37892566266</v>
      </c>
      <c r="J28" s="10"/>
    </row>
    <row r="29" spans="1:10" ht="21.75" customHeight="1" x14ac:dyDescent="0.2">
      <c r="A29" s="316" t="s">
        <v>134</v>
      </c>
      <c r="B29" s="316"/>
      <c r="D29" s="9">
        <v>38805</v>
      </c>
      <c r="F29" s="10"/>
      <c r="H29" s="9">
        <v>798269</v>
      </c>
      <c r="J29" s="10"/>
    </row>
    <row r="30" spans="1:10" ht="21.75" customHeight="1" x14ac:dyDescent="0.2">
      <c r="A30" s="316" t="s">
        <v>242</v>
      </c>
      <c r="B30" s="316"/>
      <c r="D30" s="9">
        <v>0</v>
      </c>
      <c r="F30" s="10"/>
      <c r="H30" s="9">
        <v>80319722138</v>
      </c>
      <c r="J30" s="10"/>
    </row>
    <row r="31" spans="1:10" ht="21.75" customHeight="1" x14ac:dyDescent="0.2">
      <c r="A31" s="316" t="s">
        <v>147</v>
      </c>
      <c r="B31" s="316"/>
      <c r="D31" s="9">
        <v>0</v>
      </c>
      <c r="F31" s="10"/>
      <c r="H31" s="9">
        <v>10411509923</v>
      </c>
      <c r="J31" s="10"/>
    </row>
    <row r="32" spans="1:10" ht="21.75" customHeight="1" x14ac:dyDescent="0.2">
      <c r="A32" s="316" t="s">
        <v>139</v>
      </c>
      <c r="B32" s="316"/>
      <c r="D32" s="9">
        <v>0</v>
      </c>
      <c r="F32" s="10"/>
      <c r="H32" s="9">
        <v>48922672383</v>
      </c>
      <c r="J32" s="10"/>
    </row>
    <row r="33" spans="1:10" ht="21.75" customHeight="1" x14ac:dyDescent="0.2">
      <c r="A33" s="316" t="s">
        <v>148</v>
      </c>
      <c r="B33" s="316"/>
      <c r="D33" s="9">
        <v>0</v>
      </c>
      <c r="F33" s="10"/>
      <c r="H33" s="9">
        <v>20180103129</v>
      </c>
      <c r="J33" s="10"/>
    </row>
    <row r="34" spans="1:10" ht="21.75" customHeight="1" x14ac:dyDescent="0.2">
      <c r="A34" s="316" t="s">
        <v>147</v>
      </c>
      <c r="B34" s="316"/>
      <c r="D34" s="9">
        <v>0</v>
      </c>
      <c r="F34" s="10"/>
      <c r="H34" s="9">
        <v>8386938569</v>
      </c>
      <c r="J34" s="10"/>
    </row>
    <row r="35" spans="1:10" ht="21.75" customHeight="1" x14ac:dyDescent="0.2">
      <c r="A35" s="316" t="s">
        <v>139</v>
      </c>
      <c r="B35" s="316"/>
      <c r="D35" s="9">
        <v>0</v>
      </c>
      <c r="F35" s="10"/>
      <c r="H35" s="9">
        <v>15769416945</v>
      </c>
      <c r="J35" s="10"/>
    </row>
    <row r="36" spans="1:10" ht="21.75" customHeight="1" x14ac:dyDescent="0.2">
      <c r="A36" s="316" t="s">
        <v>148</v>
      </c>
      <c r="B36" s="316"/>
      <c r="D36" s="9">
        <v>0</v>
      </c>
      <c r="F36" s="10"/>
      <c r="H36" s="9">
        <v>3293780389</v>
      </c>
      <c r="J36" s="10"/>
    </row>
    <row r="37" spans="1:10" ht="21.75" customHeight="1" x14ac:dyDescent="0.2">
      <c r="A37" s="316" t="s">
        <v>148</v>
      </c>
      <c r="B37" s="316"/>
      <c r="D37" s="9">
        <v>0</v>
      </c>
      <c r="F37" s="10"/>
      <c r="H37" s="9">
        <v>40716809132</v>
      </c>
      <c r="J37" s="10"/>
    </row>
    <row r="38" spans="1:10" ht="21.75" customHeight="1" x14ac:dyDescent="0.2">
      <c r="A38" s="316" t="s">
        <v>147</v>
      </c>
      <c r="B38" s="316"/>
      <c r="D38" s="9">
        <v>0</v>
      </c>
      <c r="F38" s="10"/>
      <c r="H38" s="9">
        <v>68753790332</v>
      </c>
      <c r="J38" s="10"/>
    </row>
    <row r="39" spans="1:10" ht="21.75" customHeight="1" x14ac:dyDescent="0.2">
      <c r="A39" s="316" t="s">
        <v>148</v>
      </c>
      <c r="B39" s="316"/>
      <c r="D39" s="9">
        <v>0</v>
      </c>
      <c r="F39" s="10"/>
      <c r="H39" s="9">
        <v>83159700776</v>
      </c>
      <c r="J39" s="10"/>
    </row>
    <row r="40" spans="1:10" ht="21.75" customHeight="1" x14ac:dyDescent="0.2">
      <c r="A40" s="316" t="s">
        <v>139</v>
      </c>
      <c r="B40" s="316"/>
      <c r="D40" s="9">
        <v>0</v>
      </c>
      <c r="F40" s="10"/>
      <c r="H40" s="9">
        <v>41352822355</v>
      </c>
      <c r="J40" s="10"/>
    </row>
    <row r="41" spans="1:10" ht="21.75" customHeight="1" x14ac:dyDescent="0.2">
      <c r="A41" s="316" t="s">
        <v>139</v>
      </c>
      <c r="B41" s="316"/>
      <c r="D41" s="9">
        <v>0</v>
      </c>
      <c r="F41" s="10"/>
      <c r="H41" s="9">
        <v>62763950950</v>
      </c>
      <c r="J41" s="10"/>
    </row>
    <row r="42" spans="1:10" ht="21.75" customHeight="1" x14ac:dyDescent="0.2">
      <c r="A42" s="316" t="s">
        <v>136</v>
      </c>
      <c r="B42" s="316"/>
      <c r="D42" s="9">
        <v>0</v>
      </c>
      <c r="F42" s="10"/>
      <c r="H42" s="9">
        <v>117205479450</v>
      </c>
      <c r="J42" s="10"/>
    </row>
    <row r="43" spans="1:10" ht="21.75" customHeight="1" x14ac:dyDescent="0.2">
      <c r="A43" s="316" t="s">
        <v>149</v>
      </c>
      <c r="B43" s="316"/>
      <c r="D43" s="9">
        <v>0</v>
      </c>
      <c r="F43" s="10"/>
      <c r="H43" s="9">
        <v>62819155890</v>
      </c>
      <c r="J43" s="10"/>
    </row>
    <row r="44" spans="1:10" ht="21.75" customHeight="1" x14ac:dyDescent="0.2">
      <c r="A44" s="316" t="s">
        <v>139</v>
      </c>
      <c r="B44" s="316"/>
      <c r="D44" s="9">
        <v>0</v>
      </c>
      <c r="F44" s="10"/>
      <c r="H44" s="9">
        <v>57265624929</v>
      </c>
      <c r="J44" s="10"/>
    </row>
    <row r="45" spans="1:10" ht="21.75" customHeight="1" x14ac:dyDescent="0.2">
      <c r="A45" s="316" t="s">
        <v>139</v>
      </c>
      <c r="B45" s="316"/>
      <c r="D45" s="9">
        <v>0</v>
      </c>
      <c r="F45" s="10"/>
      <c r="H45" s="9">
        <v>51635621450</v>
      </c>
      <c r="J45" s="10"/>
    </row>
    <row r="46" spans="1:10" ht="21.75" customHeight="1" x14ac:dyDescent="0.2">
      <c r="A46" s="316" t="s">
        <v>139</v>
      </c>
      <c r="B46" s="316"/>
      <c r="D46" s="9">
        <v>0</v>
      </c>
      <c r="F46" s="10"/>
      <c r="H46" s="9">
        <v>16234520542</v>
      </c>
      <c r="J46" s="10"/>
    </row>
    <row r="47" spans="1:10" ht="21.75" customHeight="1" x14ac:dyDescent="0.2">
      <c r="A47" s="316" t="s">
        <v>139</v>
      </c>
      <c r="B47" s="316"/>
      <c r="D47" s="9">
        <v>0</v>
      </c>
      <c r="F47" s="10"/>
      <c r="H47" s="9">
        <v>11467397257</v>
      </c>
      <c r="J47" s="10"/>
    </row>
    <row r="48" spans="1:10" ht="21.75" customHeight="1" x14ac:dyDescent="0.2">
      <c r="A48" s="316" t="s">
        <v>139</v>
      </c>
      <c r="B48" s="316"/>
      <c r="D48" s="9">
        <v>0</v>
      </c>
      <c r="F48" s="10"/>
      <c r="H48" s="9">
        <v>7435691831</v>
      </c>
      <c r="J48" s="10"/>
    </row>
    <row r="49" spans="1:10" ht="21.75" customHeight="1" x14ac:dyDescent="0.2">
      <c r="A49" s="316" t="s">
        <v>139</v>
      </c>
      <c r="B49" s="316"/>
      <c r="D49" s="9">
        <v>0</v>
      </c>
      <c r="F49" s="10"/>
      <c r="H49" s="9">
        <v>27456310353</v>
      </c>
      <c r="J49" s="10"/>
    </row>
    <row r="50" spans="1:10" ht="21.75" customHeight="1" x14ac:dyDescent="0.2">
      <c r="A50" s="316" t="s">
        <v>139</v>
      </c>
      <c r="B50" s="316"/>
      <c r="D50" s="9">
        <v>0</v>
      </c>
      <c r="F50" s="10"/>
      <c r="H50" s="9">
        <v>39444127560</v>
      </c>
      <c r="J50" s="10"/>
    </row>
    <row r="51" spans="1:10" ht="21.75" customHeight="1" x14ac:dyDescent="0.2">
      <c r="A51" s="316" t="s">
        <v>139</v>
      </c>
      <c r="B51" s="316"/>
      <c r="D51" s="9">
        <v>0</v>
      </c>
      <c r="F51" s="10"/>
      <c r="H51" s="9">
        <v>39907901368</v>
      </c>
      <c r="J51" s="10"/>
    </row>
    <row r="52" spans="1:10" ht="21.75" customHeight="1" x14ac:dyDescent="0.2">
      <c r="A52" s="316" t="s">
        <v>139</v>
      </c>
      <c r="B52" s="316"/>
      <c r="D52" s="9">
        <v>0</v>
      </c>
      <c r="F52" s="10"/>
      <c r="H52" s="9">
        <v>41417832326</v>
      </c>
      <c r="J52" s="10"/>
    </row>
    <row r="53" spans="1:10" ht="21.75" customHeight="1" x14ac:dyDescent="0.2">
      <c r="A53" s="316" t="s">
        <v>135</v>
      </c>
      <c r="B53" s="316"/>
      <c r="D53" s="9">
        <v>511000</v>
      </c>
      <c r="F53" s="10"/>
      <c r="H53" s="9">
        <v>838599</v>
      </c>
      <c r="J53" s="10"/>
    </row>
    <row r="54" spans="1:10" ht="21.75" customHeight="1" x14ac:dyDescent="0.2">
      <c r="A54" s="316" t="s">
        <v>139</v>
      </c>
      <c r="B54" s="316"/>
      <c r="D54" s="9">
        <v>0</v>
      </c>
      <c r="F54" s="10"/>
      <c r="H54" s="9">
        <v>42967916692</v>
      </c>
      <c r="J54" s="10"/>
    </row>
    <row r="55" spans="1:10" ht="21.75" customHeight="1" x14ac:dyDescent="0.2">
      <c r="A55" s="316" t="s">
        <v>139</v>
      </c>
      <c r="B55" s="316"/>
      <c r="D55" s="9">
        <v>0</v>
      </c>
      <c r="F55" s="10"/>
      <c r="H55" s="9">
        <v>36158429564</v>
      </c>
      <c r="J55" s="10"/>
    </row>
    <row r="56" spans="1:10" ht="21.75" customHeight="1" x14ac:dyDescent="0.2">
      <c r="A56" s="316" t="s">
        <v>136</v>
      </c>
      <c r="B56" s="316"/>
      <c r="D56" s="9">
        <v>0</v>
      </c>
      <c r="F56" s="10"/>
      <c r="H56" s="9">
        <v>58464555602</v>
      </c>
      <c r="J56" s="10"/>
    </row>
    <row r="57" spans="1:10" ht="21.75" customHeight="1" x14ac:dyDescent="0.2">
      <c r="A57" s="316" t="s">
        <v>148</v>
      </c>
      <c r="B57" s="316"/>
      <c r="D57" s="9">
        <v>0</v>
      </c>
      <c r="F57" s="10"/>
      <c r="H57" s="9">
        <v>3678548707</v>
      </c>
      <c r="J57" s="10"/>
    </row>
    <row r="58" spans="1:10" ht="21.75" customHeight="1" x14ac:dyDescent="0.2">
      <c r="A58" s="316" t="s">
        <v>136</v>
      </c>
      <c r="B58" s="316"/>
      <c r="D58" s="9">
        <v>0</v>
      </c>
      <c r="F58" s="10"/>
      <c r="H58" s="9">
        <v>31876712322</v>
      </c>
      <c r="J58" s="10"/>
    </row>
    <row r="59" spans="1:10" ht="21.75" customHeight="1" x14ac:dyDescent="0.2">
      <c r="A59" s="316" t="s">
        <v>136</v>
      </c>
      <c r="B59" s="316"/>
      <c r="D59" s="9">
        <v>0</v>
      </c>
      <c r="F59" s="10"/>
      <c r="H59" s="9">
        <v>27454109581</v>
      </c>
      <c r="J59" s="10"/>
    </row>
    <row r="60" spans="1:10" ht="21.75" customHeight="1" x14ac:dyDescent="0.2">
      <c r="A60" s="316" t="s">
        <v>139</v>
      </c>
      <c r="B60" s="316"/>
      <c r="D60" s="9">
        <v>0</v>
      </c>
      <c r="F60" s="10"/>
      <c r="H60" s="9">
        <v>20884018848</v>
      </c>
      <c r="J60" s="10"/>
    </row>
    <row r="61" spans="1:10" ht="21.75" customHeight="1" x14ac:dyDescent="0.2">
      <c r="A61" s="316" t="s">
        <v>139</v>
      </c>
      <c r="B61" s="316"/>
      <c r="D61" s="9">
        <v>0</v>
      </c>
      <c r="F61" s="10"/>
      <c r="H61" s="9">
        <v>24840767122</v>
      </c>
      <c r="J61" s="10"/>
    </row>
    <row r="62" spans="1:10" ht="21.75" customHeight="1" x14ac:dyDescent="0.2">
      <c r="A62" s="316" t="s">
        <v>139</v>
      </c>
      <c r="B62" s="316"/>
      <c r="D62" s="9">
        <v>0</v>
      </c>
      <c r="F62" s="10"/>
      <c r="H62" s="9">
        <v>99693888869</v>
      </c>
      <c r="J62" s="10"/>
    </row>
    <row r="63" spans="1:10" ht="21.75" customHeight="1" x14ac:dyDescent="0.2">
      <c r="A63" s="316" t="s">
        <v>139</v>
      </c>
      <c r="B63" s="316"/>
      <c r="D63" s="9">
        <v>0</v>
      </c>
      <c r="F63" s="10"/>
      <c r="H63" s="9">
        <v>34717808217</v>
      </c>
      <c r="J63" s="10"/>
    </row>
    <row r="64" spans="1:10" ht="21.75" customHeight="1" x14ac:dyDescent="0.2">
      <c r="A64" s="316" t="s">
        <v>139</v>
      </c>
      <c r="B64" s="316"/>
      <c r="D64" s="9">
        <v>0</v>
      </c>
      <c r="F64" s="10"/>
      <c r="H64" s="9">
        <v>198770172485</v>
      </c>
      <c r="J64" s="10"/>
    </row>
    <row r="65" spans="1:10" ht="21.75" customHeight="1" x14ac:dyDescent="0.2">
      <c r="A65" s="316" t="s">
        <v>139</v>
      </c>
      <c r="B65" s="316"/>
      <c r="D65" s="9">
        <v>0</v>
      </c>
      <c r="F65" s="10"/>
      <c r="H65" s="9">
        <v>68350684912</v>
      </c>
      <c r="J65" s="10"/>
    </row>
    <row r="66" spans="1:10" ht="21.75" customHeight="1" x14ac:dyDescent="0.2">
      <c r="A66" s="316" t="s">
        <v>139</v>
      </c>
      <c r="B66" s="316"/>
      <c r="D66" s="9">
        <v>0</v>
      </c>
      <c r="F66" s="10"/>
      <c r="H66" s="9">
        <v>177940931496</v>
      </c>
      <c r="J66" s="10"/>
    </row>
    <row r="67" spans="1:10" ht="21.75" customHeight="1" x14ac:dyDescent="0.2">
      <c r="A67" s="316" t="s">
        <v>139</v>
      </c>
      <c r="B67" s="316"/>
      <c r="D67" s="9">
        <v>0</v>
      </c>
      <c r="F67" s="10"/>
      <c r="H67" s="9">
        <v>20426350683</v>
      </c>
      <c r="J67" s="10"/>
    </row>
    <row r="68" spans="1:10" ht="21.75" customHeight="1" x14ac:dyDescent="0.2">
      <c r="A68" s="316" t="s">
        <v>139</v>
      </c>
      <c r="B68" s="316"/>
      <c r="D68" s="9">
        <v>0</v>
      </c>
      <c r="F68" s="10"/>
      <c r="H68" s="9">
        <v>141947704096</v>
      </c>
      <c r="J68" s="10"/>
    </row>
    <row r="69" spans="1:10" ht="21.75" customHeight="1" x14ac:dyDescent="0.2">
      <c r="A69" s="316" t="s">
        <v>136</v>
      </c>
      <c r="B69" s="316"/>
      <c r="D69" s="9">
        <v>24657534240</v>
      </c>
      <c r="F69" s="10"/>
      <c r="H69" s="9">
        <v>173958904083</v>
      </c>
      <c r="J69" s="10"/>
    </row>
    <row r="70" spans="1:10" ht="21.75" customHeight="1" x14ac:dyDescent="0.2">
      <c r="A70" s="316" t="s">
        <v>136</v>
      </c>
      <c r="B70" s="316"/>
      <c r="D70" s="9">
        <v>0</v>
      </c>
      <c r="F70" s="10"/>
      <c r="H70" s="9">
        <v>112190743825</v>
      </c>
      <c r="J70" s="10"/>
    </row>
    <row r="71" spans="1:10" ht="21.75" customHeight="1" x14ac:dyDescent="0.2">
      <c r="A71" s="316" t="s">
        <v>136</v>
      </c>
      <c r="B71" s="316"/>
      <c r="D71" s="9">
        <v>2712328740</v>
      </c>
      <c r="F71" s="10"/>
      <c r="H71" s="9">
        <v>117632876633</v>
      </c>
      <c r="J71" s="10"/>
    </row>
    <row r="72" spans="1:10" ht="21.75" customHeight="1" x14ac:dyDescent="0.2">
      <c r="A72" s="316" t="s">
        <v>136</v>
      </c>
      <c r="B72" s="316"/>
      <c r="D72" s="9">
        <v>0</v>
      </c>
      <c r="F72" s="10"/>
      <c r="H72" s="9">
        <v>105287671231</v>
      </c>
      <c r="J72" s="10"/>
    </row>
    <row r="73" spans="1:10" ht="21.75" customHeight="1" x14ac:dyDescent="0.2">
      <c r="A73" s="316" t="s">
        <v>136</v>
      </c>
      <c r="B73" s="316"/>
      <c r="D73" s="9">
        <v>0</v>
      </c>
      <c r="F73" s="10"/>
      <c r="H73" s="9">
        <v>99394173057</v>
      </c>
      <c r="J73" s="10"/>
    </row>
    <row r="74" spans="1:10" ht="21.75" customHeight="1" x14ac:dyDescent="0.2">
      <c r="A74" s="316" t="s">
        <v>136</v>
      </c>
      <c r="B74" s="316"/>
      <c r="D74" s="9">
        <v>0</v>
      </c>
      <c r="F74" s="10"/>
      <c r="H74" s="9">
        <v>45639041041</v>
      </c>
      <c r="J74" s="10"/>
    </row>
    <row r="75" spans="1:10" ht="21.75" customHeight="1" x14ac:dyDescent="0.2">
      <c r="A75" s="316" t="s">
        <v>136</v>
      </c>
      <c r="B75" s="316"/>
      <c r="D75" s="9">
        <v>0</v>
      </c>
      <c r="F75" s="10"/>
      <c r="H75" s="9">
        <v>85191780820</v>
      </c>
      <c r="J75" s="10"/>
    </row>
    <row r="76" spans="1:10" ht="21.75" customHeight="1" x14ac:dyDescent="0.2">
      <c r="A76" s="316" t="s">
        <v>148</v>
      </c>
      <c r="B76" s="316"/>
      <c r="D76" s="9">
        <v>0</v>
      </c>
      <c r="F76" s="10"/>
      <c r="H76" s="9">
        <v>42661284934</v>
      </c>
      <c r="J76" s="10"/>
    </row>
    <row r="77" spans="1:10" ht="21.75" customHeight="1" x14ac:dyDescent="0.2">
      <c r="A77" s="316" t="s">
        <v>147</v>
      </c>
      <c r="B77" s="316"/>
      <c r="D77" s="9">
        <v>0</v>
      </c>
      <c r="F77" s="10"/>
      <c r="H77" s="9">
        <v>38206069615</v>
      </c>
      <c r="J77" s="10"/>
    </row>
    <row r="78" spans="1:10" ht="21.75" customHeight="1" x14ac:dyDescent="0.2">
      <c r="A78" s="316" t="s">
        <v>136</v>
      </c>
      <c r="B78" s="316"/>
      <c r="D78" s="9">
        <v>0</v>
      </c>
      <c r="F78" s="10"/>
      <c r="H78" s="9">
        <v>192542465716</v>
      </c>
      <c r="J78" s="10"/>
    </row>
    <row r="79" spans="1:10" ht="21.75" customHeight="1" x14ac:dyDescent="0.2">
      <c r="A79" s="316" t="s">
        <v>136</v>
      </c>
      <c r="B79" s="316"/>
      <c r="D79" s="9">
        <v>0</v>
      </c>
      <c r="F79" s="10"/>
      <c r="H79" s="9">
        <v>15404794518</v>
      </c>
      <c r="J79" s="10"/>
    </row>
    <row r="80" spans="1:10" ht="21.75" customHeight="1" x14ac:dyDescent="0.2">
      <c r="A80" s="316" t="s">
        <v>136</v>
      </c>
      <c r="B80" s="316"/>
      <c r="D80" s="9">
        <v>0</v>
      </c>
      <c r="F80" s="10"/>
      <c r="H80" s="9">
        <v>45812835611</v>
      </c>
      <c r="J80" s="10"/>
    </row>
    <row r="81" spans="1:10" ht="21.75" customHeight="1" x14ac:dyDescent="0.2">
      <c r="A81" s="316" t="s">
        <v>147</v>
      </c>
      <c r="B81" s="316"/>
      <c r="D81" s="9">
        <v>0</v>
      </c>
      <c r="F81" s="10"/>
      <c r="H81" s="9">
        <v>60115449328</v>
      </c>
      <c r="J81" s="10"/>
    </row>
    <row r="82" spans="1:10" ht="21.75" customHeight="1" x14ac:dyDescent="0.2">
      <c r="A82" s="316" t="s">
        <v>136</v>
      </c>
      <c r="B82" s="316"/>
      <c r="D82" s="9">
        <v>0</v>
      </c>
      <c r="F82" s="10"/>
      <c r="H82" s="9">
        <v>32917808217</v>
      </c>
      <c r="J82" s="10"/>
    </row>
    <row r="83" spans="1:10" ht="21.75" customHeight="1" x14ac:dyDescent="0.2">
      <c r="A83" s="316" t="s">
        <v>136</v>
      </c>
      <c r="B83" s="316"/>
      <c r="D83" s="9">
        <v>0</v>
      </c>
      <c r="F83" s="10"/>
      <c r="H83" s="9">
        <v>139068493147</v>
      </c>
      <c r="J83" s="10"/>
    </row>
    <row r="84" spans="1:10" ht="21.75" customHeight="1" x14ac:dyDescent="0.2">
      <c r="A84" s="316" t="s">
        <v>136</v>
      </c>
      <c r="B84" s="316"/>
      <c r="D84" s="9">
        <v>0</v>
      </c>
      <c r="F84" s="10"/>
      <c r="H84" s="9">
        <v>72779260257</v>
      </c>
      <c r="J84" s="10"/>
    </row>
    <row r="85" spans="1:10" ht="21.75" customHeight="1" x14ac:dyDescent="0.2">
      <c r="A85" s="316" t="s">
        <v>136</v>
      </c>
      <c r="B85" s="316"/>
      <c r="D85" s="9">
        <v>0</v>
      </c>
      <c r="F85" s="10"/>
      <c r="H85" s="9">
        <v>3184931501</v>
      </c>
      <c r="J85" s="10"/>
    </row>
    <row r="86" spans="1:10" ht="21.75" customHeight="1" x14ac:dyDescent="0.2">
      <c r="A86" s="316" t="s">
        <v>148</v>
      </c>
      <c r="B86" s="316"/>
      <c r="D86" s="9">
        <v>0</v>
      </c>
      <c r="F86" s="10"/>
      <c r="H86" s="9">
        <v>80262842480</v>
      </c>
      <c r="J86" s="10"/>
    </row>
    <row r="87" spans="1:10" ht="21.75" customHeight="1" x14ac:dyDescent="0.2">
      <c r="A87" s="316" t="s">
        <v>137</v>
      </c>
      <c r="B87" s="316"/>
      <c r="D87" s="9">
        <v>5325206233</v>
      </c>
      <c r="F87" s="10"/>
      <c r="H87" s="9">
        <v>110062196328</v>
      </c>
      <c r="J87" s="10"/>
    </row>
    <row r="88" spans="1:10" ht="21.75" customHeight="1" x14ac:dyDescent="0.2">
      <c r="A88" s="316" t="s">
        <v>139</v>
      </c>
      <c r="B88" s="316"/>
      <c r="D88" s="9">
        <v>0</v>
      </c>
      <c r="F88" s="10"/>
      <c r="H88" s="9">
        <v>44606246568</v>
      </c>
      <c r="J88" s="10"/>
    </row>
    <row r="89" spans="1:10" ht="21.75" customHeight="1" x14ac:dyDescent="0.2">
      <c r="A89" s="316" t="s">
        <v>139</v>
      </c>
      <c r="B89" s="316"/>
      <c r="D89" s="9">
        <v>0</v>
      </c>
      <c r="F89" s="10"/>
      <c r="H89" s="9">
        <v>136767123282</v>
      </c>
      <c r="J89" s="10"/>
    </row>
    <row r="90" spans="1:10" ht="21.75" customHeight="1" x14ac:dyDescent="0.2">
      <c r="A90" s="316" t="s">
        <v>136</v>
      </c>
      <c r="B90" s="316"/>
      <c r="D90" s="9">
        <v>22556630143</v>
      </c>
      <c r="F90" s="10"/>
      <c r="H90" s="9">
        <v>131238575338</v>
      </c>
      <c r="J90" s="10"/>
    </row>
    <row r="91" spans="1:10" ht="21.75" customHeight="1" x14ac:dyDescent="0.2">
      <c r="A91" s="316" t="s">
        <v>139</v>
      </c>
      <c r="B91" s="316"/>
      <c r="D91" s="9">
        <v>0</v>
      </c>
      <c r="F91" s="10"/>
      <c r="H91" s="9">
        <v>59849187939</v>
      </c>
      <c r="J91" s="10"/>
    </row>
    <row r="92" spans="1:10" ht="21.75" customHeight="1" x14ac:dyDescent="0.2">
      <c r="A92" s="316" t="s">
        <v>148</v>
      </c>
      <c r="B92" s="316"/>
      <c r="D92" s="9">
        <v>0</v>
      </c>
      <c r="F92" s="10"/>
      <c r="H92" s="9">
        <v>30315951506</v>
      </c>
      <c r="J92" s="10"/>
    </row>
    <row r="93" spans="1:10" ht="21.75" customHeight="1" x14ac:dyDescent="0.2">
      <c r="A93" s="316" t="s">
        <v>148</v>
      </c>
      <c r="B93" s="316"/>
      <c r="D93" s="9">
        <v>0</v>
      </c>
      <c r="F93" s="10"/>
      <c r="H93" s="9">
        <v>29951593448</v>
      </c>
      <c r="J93" s="10"/>
    </row>
    <row r="94" spans="1:10" ht="21.75" customHeight="1" x14ac:dyDescent="0.2">
      <c r="A94" s="316" t="s">
        <v>138</v>
      </c>
      <c r="B94" s="316"/>
      <c r="D94" s="9">
        <v>24657534240</v>
      </c>
      <c r="F94" s="10"/>
      <c r="H94" s="9">
        <v>144657534208</v>
      </c>
      <c r="J94" s="10"/>
    </row>
    <row r="95" spans="1:10" ht="21.75" customHeight="1" x14ac:dyDescent="0.2">
      <c r="A95" s="316" t="s">
        <v>243</v>
      </c>
      <c r="B95" s="316"/>
      <c r="D95" s="9">
        <v>0</v>
      </c>
      <c r="F95" s="10"/>
      <c r="H95" s="9">
        <v>96657534246</v>
      </c>
      <c r="J95" s="10"/>
    </row>
    <row r="96" spans="1:10" ht="21.75" customHeight="1" x14ac:dyDescent="0.2">
      <c r="A96" s="316" t="s">
        <v>243</v>
      </c>
      <c r="B96" s="316"/>
      <c r="D96" s="9">
        <v>0</v>
      </c>
      <c r="F96" s="10"/>
      <c r="H96" s="9">
        <v>6137753425</v>
      </c>
      <c r="J96" s="10"/>
    </row>
    <row r="97" spans="1:10" ht="21.75" customHeight="1" x14ac:dyDescent="0.2">
      <c r="A97" s="316" t="s">
        <v>140</v>
      </c>
      <c r="B97" s="316"/>
      <c r="D97" s="9">
        <v>0</v>
      </c>
      <c r="F97" s="10"/>
      <c r="H97" s="9">
        <v>134221370547</v>
      </c>
      <c r="J97" s="10"/>
    </row>
    <row r="98" spans="1:10" ht="21.75" customHeight="1" x14ac:dyDescent="0.2">
      <c r="A98" s="316" t="s">
        <v>139</v>
      </c>
      <c r="B98" s="316"/>
      <c r="D98" s="9">
        <v>2348688230</v>
      </c>
      <c r="F98" s="10"/>
      <c r="H98" s="9">
        <v>114574188707</v>
      </c>
      <c r="J98" s="10"/>
    </row>
    <row r="99" spans="1:10" ht="21.75" customHeight="1" x14ac:dyDescent="0.2">
      <c r="A99" s="316" t="s">
        <v>140</v>
      </c>
      <c r="B99" s="316"/>
      <c r="D99" s="9">
        <v>9974268480</v>
      </c>
      <c r="F99" s="10"/>
      <c r="H99" s="9">
        <v>57850757184</v>
      </c>
      <c r="J99" s="10"/>
    </row>
    <row r="100" spans="1:10" ht="21.75" customHeight="1" x14ac:dyDescent="0.2">
      <c r="A100" s="316" t="s">
        <v>140</v>
      </c>
      <c r="B100" s="316"/>
      <c r="D100" s="9">
        <v>58107131490</v>
      </c>
      <c r="F100" s="10"/>
      <c r="H100" s="9">
        <v>331210649493</v>
      </c>
      <c r="J100" s="10"/>
    </row>
    <row r="101" spans="1:10" ht="21.75" customHeight="1" x14ac:dyDescent="0.2">
      <c r="A101" s="316" t="s">
        <v>148</v>
      </c>
      <c r="B101" s="316"/>
      <c r="D101" s="9">
        <v>0</v>
      </c>
      <c r="F101" s="10"/>
      <c r="H101" s="9">
        <v>38520628442</v>
      </c>
      <c r="J101" s="10"/>
    </row>
    <row r="102" spans="1:10" ht="21.75" customHeight="1" x14ac:dyDescent="0.2">
      <c r="A102" s="316" t="s">
        <v>141</v>
      </c>
      <c r="B102" s="316"/>
      <c r="D102" s="9">
        <v>23656438350</v>
      </c>
      <c r="F102" s="10"/>
      <c r="H102" s="9">
        <v>159894739653</v>
      </c>
      <c r="J102" s="10"/>
    </row>
    <row r="103" spans="1:10" ht="21.75" customHeight="1" x14ac:dyDescent="0.2">
      <c r="A103" s="316" t="s">
        <v>141</v>
      </c>
      <c r="B103" s="316"/>
      <c r="D103" s="9">
        <v>26975342460</v>
      </c>
      <c r="F103" s="10"/>
      <c r="H103" s="9">
        <v>151061917776</v>
      </c>
      <c r="J103" s="10"/>
    </row>
    <row r="104" spans="1:10" ht="21.75" customHeight="1" x14ac:dyDescent="0.2">
      <c r="A104" s="316" t="s">
        <v>147</v>
      </c>
      <c r="B104" s="316"/>
      <c r="D104" s="9">
        <v>0</v>
      </c>
      <c r="F104" s="10"/>
      <c r="H104" s="9">
        <v>30666076296</v>
      </c>
      <c r="J104" s="10"/>
    </row>
    <row r="105" spans="1:10" ht="21.75" customHeight="1" x14ac:dyDescent="0.2">
      <c r="A105" s="316" t="s">
        <v>141</v>
      </c>
      <c r="B105" s="316"/>
      <c r="D105" s="9">
        <v>32054794500</v>
      </c>
      <c r="F105" s="10"/>
      <c r="H105" s="9">
        <v>178438356050</v>
      </c>
      <c r="J105" s="10"/>
    </row>
    <row r="106" spans="1:10" ht="21.75" customHeight="1" x14ac:dyDescent="0.2">
      <c r="A106" s="316" t="s">
        <v>244</v>
      </c>
      <c r="B106" s="316"/>
      <c r="D106" s="9">
        <v>0</v>
      </c>
      <c r="F106" s="10"/>
      <c r="H106" s="9">
        <v>66293375330</v>
      </c>
      <c r="J106" s="10"/>
    </row>
    <row r="107" spans="1:10" ht="21.75" customHeight="1" x14ac:dyDescent="0.2">
      <c r="A107" s="316" t="s">
        <v>245</v>
      </c>
      <c r="B107" s="316"/>
      <c r="D107" s="9">
        <v>0</v>
      </c>
      <c r="F107" s="10"/>
      <c r="H107" s="9">
        <v>85027269053</v>
      </c>
      <c r="J107" s="10"/>
    </row>
    <row r="108" spans="1:10" ht="21.75" customHeight="1" x14ac:dyDescent="0.2">
      <c r="A108" s="316" t="s">
        <v>147</v>
      </c>
      <c r="B108" s="316"/>
      <c r="D108" s="9">
        <v>0</v>
      </c>
      <c r="F108" s="10"/>
      <c r="H108" s="9">
        <v>29970411930</v>
      </c>
      <c r="J108" s="10"/>
    </row>
    <row r="109" spans="1:10" ht="21.75" customHeight="1" x14ac:dyDescent="0.2">
      <c r="A109" s="316" t="s">
        <v>148</v>
      </c>
      <c r="B109" s="316"/>
      <c r="D109" s="9">
        <v>0</v>
      </c>
      <c r="F109" s="10"/>
      <c r="H109" s="9">
        <v>44971988764</v>
      </c>
      <c r="J109" s="10"/>
    </row>
    <row r="110" spans="1:10" ht="21.75" customHeight="1" x14ac:dyDescent="0.2">
      <c r="A110" s="316" t="s">
        <v>246</v>
      </c>
      <c r="B110" s="316"/>
      <c r="D110" s="9">
        <v>0</v>
      </c>
      <c r="F110" s="10"/>
      <c r="H110" s="9">
        <v>79397260274</v>
      </c>
      <c r="J110" s="10"/>
    </row>
    <row r="111" spans="1:10" ht="21.75" customHeight="1" x14ac:dyDescent="0.2">
      <c r="A111" s="316" t="s">
        <v>247</v>
      </c>
      <c r="B111" s="316"/>
      <c r="D111" s="9">
        <v>0</v>
      </c>
      <c r="F111" s="10"/>
      <c r="H111" s="9">
        <v>38888778082</v>
      </c>
      <c r="J111" s="10"/>
    </row>
    <row r="112" spans="1:10" ht="21.75" customHeight="1" x14ac:dyDescent="0.2">
      <c r="A112" s="316" t="s">
        <v>148</v>
      </c>
      <c r="B112" s="316"/>
      <c r="D112" s="9">
        <v>0</v>
      </c>
      <c r="F112" s="10"/>
      <c r="H112" s="9">
        <v>58414402333</v>
      </c>
      <c r="J112" s="10"/>
    </row>
    <row r="113" spans="1:10" ht="21.75" customHeight="1" x14ac:dyDescent="0.2">
      <c r="A113" s="316" t="s">
        <v>147</v>
      </c>
      <c r="B113" s="316"/>
      <c r="D113" s="9">
        <v>0</v>
      </c>
      <c r="F113" s="10"/>
      <c r="H113" s="9">
        <v>44111782353</v>
      </c>
      <c r="J113" s="10"/>
    </row>
    <row r="114" spans="1:10" ht="21.75" customHeight="1" x14ac:dyDescent="0.2">
      <c r="A114" s="316" t="s">
        <v>148</v>
      </c>
      <c r="B114" s="316"/>
      <c r="D114" s="9">
        <v>0</v>
      </c>
      <c r="F114" s="10"/>
      <c r="H114" s="9">
        <v>18831121447</v>
      </c>
      <c r="J114" s="10"/>
    </row>
    <row r="115" spans="1:10" ht="21.75" customHeight="1" x14ac:dyDescent="0.2">
      <c r="A115" s="316" t="s">
        <v>147</v>
      </c>
      <c r="B115" s="316"/>
      <c r="D115" s="9">
        <v>0</v>
      </c>
      <c r="F115" s="10"/>
      <c r="H115" s="9">
        <v>12816110314</v>
      </c>
      <c r="J115" s="10"/>
    </row>
    <row r="116" spans="1:10" ht="21.75" customHeight="1" x14ac:dyDescent="0.2">
      <c r="A116" s="316" t="s">
        <v>148</v>
      </c>
      <c r="B116" s="316"/>
      <c r="D116" s="9">
        <v>0</v>
      </c>
      <c r="F116" s="10"/>
      <c r="H116" s="9">
        <v>12348497337</v>
      </c>
      <c r="J116" s="10"/>
    </row>
    <row r="117" spans="1:10" ht="21.75" customHeight="1" x14ac:dyDescent="0.2">
      <c r="A117" s="316" t="s">
        <v>148</v>
      </c>
      <c r="B117" s="316"/>
      <c r="D117" s="9">
        <v>0</v>
      </c>
      <c r="F117" s="10"/>
      <c r="H117" s="9">
        <v>17162466361</v>
      </c>
      <c r="J117" s="10"/>
    </row>
    <row r="118" spans="1:10" ht="21.75" customHeight="1" x14ac:dyDescent="0.2">
      <c r="A118" s="316" t="s">
        <v>147</v>
      </c>
      <c r="B118" s="316"/>
      <c r="D118" s="9">
        <v>0</v>
      </c>
      <c r="F118" s="10"/>
      <c r="H118" s="9">
        <v>12545755225</v>
      </c>
      <c r="J118" s="10"/>
    </row>
    <row r="119" spans="1:10" ht="21.75" customHeight="1" x14ac:dyDescent="0.2">
      <c r="A119" s="316" t="s">
        <v>147</v>
      </c>
      <c r="B119" s="316"/>
      <c r="D119" s="9">
        <v>0</v>
      </c>
      <c r="F119" s="10"/>
      <c r="H119" s="9">
        <v>30588633471</v>
      </c>
      <c r="J119" s="10"/>
    </row>
    <row r="120" spans="1:10" ht="21.75" customHeight="1" x14ac:dyDescent="0.2">
      <c r="A120" s="316" t="s">
        <v>148</v>
      </c>
      <c r="B120" s="316"/>
      <c r="D120" s="9">
        <v>0</v>
      </c>
      <c r="F120" s="10"/>
      <c r="H120" s="9">
        <v>39604981676</v>
      </c>
      <c r="J120" s="10"/>
    </row>
    <row r="121" spans="1:10" ht="21.75" customHeight="1" x14ac:dyDescent="0.2">
      <c r="A121" s="316" t="s">
        <v>142</v>
      </c>
      <c r="B121" s="316"/>
      <c r="D121" s="9">
        <v>7397260260</v>
      </c>
      <c r="F121" s="10"/>
      <c r="H121" s="9">
        <v>94109588998</v>
      </c>
      <c r="J121" s="10"/>
    </row>
    <row r="122" spans="1:10" ht="21.75" customHeight="1" x14ac:dyDescent="0.2">
      <c r="A122" s="316" t="s">
        <v>143</v>
      </c>
      <c r="B122" s="316"/>
      <c r="D122" s="9">
        <v>24657534240</v>
      </c>
      <c r="F122" s="10"/>
      <c r="H122" s="9">
        <v>119999999968</v>
      </c>
      <c r="J122" s="10"/>
    </row>
    <row r="123" spans="1:10" ht="21.75" customHeight="1" x14ac:dyDescent="0.2">
      <c r="A123" s="316" t="s">
        <v>144</v>
      </c>
      <c r="B123" s="316"/>
      <c r="D123" s="9">
        <v>24657534240</v>
      </c>
      <c r="F123" s="10"/>
      <c r="H123" s="9">
        <v>119999999968</v>
      </c>
      <c r="J123" s="10"/>
    </row>
    <row r="124" spans="1:10" ht="21.75" customHeight="1" x14ac:dyDescent="0.2">
      <c r="A124" s="316" t="s">
        <v>145</v>
      </c>
      <c r="B124" s="316"/>
      <c r="D124" s="9">
        <v>27732328740</v>
      </c>
      <c r="F124" s="10"/>
      <c r="H124" s="9">
        <v>136710575218</v>
      </c>
      <c r="J124" s="10"/>
    </row>
    <row r="125" spans="1:10" ht="21.75" customHeight="1" x14ac:dyDescent="0.2">
      <c r="A125" s="316" t="s">
        <v>248</v>
      </c>
      <c r="B125" s="316"/>
      <c r="D125" s="9">
        <v>0</v>
      </c>
      <c r="F125" s="10"/>
      <c r="H125" s="9">
        <v>73972602720</v>
      </c>
      <c r="J125" s="10"/>
    </row>
    <row r="126" spans="1:10" ht="21.75" customHeight="1" x14ac:dyDescent="0.2">
      <c r="A126" s="316" t="s">
        <v>146</v>
      </c>
      <c r="B126" s="316"/>
      <c r="D126" s="9">
        <v>29872602720</v>
      </c>
      <c r="F126" s="10"/>
      <c r="H126" s="9">
        <v>142392739632</v>
      </c>
      <c r="J126" s="10"/>
    </row>
    <row r="127" spans="1:10" ht="21.75" customHeight="1" x14ac:dyDescent="0.2">
      <c r="A127" s="316" t="s">
        <v>249</v>
      </c>
      <c r="B127" s="316"/>
      <c r="D127" s="9">
        <v>0</v>
      </c>
      <c r="F127" s="10"/>
      <c r="H127" s="9">
        <v>73972602720</v>
      </c>
      <c r="J127" s="10"/>
    </row>
    <row r="128" spans="1:10" ht="21.75" customHeight="1" x14ac:dyDescent="0.2">
      <c r="A128" s="316" t="s">
        <v>148</v>
      </c>
      <c r="B128" s="316"/>
      <c r="D128" s="9">
        <v>0</v>
      </c>
      <c r="F128" s="10"/>
      <c r="H128" s="9">
        <v>52273974149</v>
      </c>
      <c r="J128" s="10"/>
    </row>
    <row r="129" spans="1:10" ht="21.75" customHeight="1" x14ac:dyDescent="0.2">
      <c r="A129" s="316" t="s">
        <v>147</v>
      </c>
      <c r="B129" s="316"/>
      <c r="D129" s="9">
        <v>0</v>
      </c>
      <c r="F129" s="10"/>
      <c r="H129" s="9">
        <v>114770090041</v>
      </c>
      <c r="J129" s="10"/>
    </row>
    <row r="130" spans="1:10" ht="21.75" customHeight="1" x14ac:dyDescent="0.2">
      <c r="A130" s="316" t="s">
        <v>147</v>
      </c>
      <c r="B130" s="316"/>
      <c r="D130" s="9">
        <v>0</v>
      </c>
      <c r="F130" s="10"/>
      <c r="H130" s="9">
        <v>39276551720</v>
      </c>
      <c r="J130" s="10"/>
    </row>
    <row r="131" spans="1:10" ht="21.75" customHeight="1" x14ac:dyDescent="0.2">
      <c r="A131" s="316" t="s">
        <v>148</v>
      </c>
      <c r="B131" s="316"/>
      <c r="D131" s="9">
        <v>0</v>
      </c>
      <c r="F131" s="10"/>
      <c r="H131" s="9">
        <v>18132849510</v>
      </c>
      <c r="J131" s="10"/>
    </row>
    <row r="132" spans="1:10" ht="21.75" customHeight="1" x14ac:dyDescent="0.2">
      <c r="A132" s="316" t="s">
        <v>148</v>
      </c>
      <c r="B132" s="316"/>
      <c r="D132" s="9">
        <v>0</v>
      </c>
      <c r="F132" s="10"/>
      <c r="H132" s="9">
        <v>9481636337</v>
      </c>
      <c r="J132" s="10"/>
    </row>
    <row r="133" spans="1:10" ht="21.75" customHeight="1" x14ac:dyDescent="0.2">
      <c r="A133" s="316" t="s">
        <v>148</v>
      </c>
      <c r="B133" s="316"/>
      <c r="D133" s="9">
        <v>0</v>
      </c>
      <c r="F133" s="10"/>
      <c r="H133" s="9">
        <v>20956470099</v>
      </c>
      <c r="J133" s="10"/>
    </row>
    <row r="134" spans="1:10" ht="21.75" customHeight="1" x14ac:dyDescent="0.2">
      <c r="A134" s="316" t="s">
        <v>148</v>
      </c>
      <c r="B134" s="316"/>
      <c r="D134" s="9">
        <v>0</v>
      </c>
      <c r="F134" s="10"/>
      <c r="H134" s="9">
        <v>11769485574</v>
      </c>
      <c r="J134" s="10"/>
    </row>
    <row r="135" spans="1:10" ht="21.75" customHeight="1" x14ac:dyDescent="0.2">
      <c r="A135" s="316" t="s">
        <v>147</v>
      </c>
      <c r="B135" s="316"/>
      <c r="D135" s="9">
        <v>0</v>
      </c>
      <c r="F135" s="10"/>
      <c r="H135" s="9">
        <v>37737657455</v>
      </c>
      <c r="J135" s="10"/>
    </row>
    <row r="136" spans="1:10" ht="21.75" customHeight="1" x14ac:dyDescent="0.2">
      <c r="A136" s="316" t="s">
        <v>147</v>
      </c>
      <c r="B136" s="316"/>
      <c r="D136" s="9">
        <v>0</v>
      </c>
      <c r="F136" s="10"/>
      <c r="H136" s="9">
        <v>9390343170</v>
      </c>
      <c r="J136" s="10"/>
    </row>
    <row r="137" spans="1:10" ht="21.75" customHeight="1" x14ac:dyDescent="0.2">
      <c r="A137" s="316" t="s">
        <v>148</v>
      </c>
      <c r="B137" s="316"/>
      <c r="D137" s="9">
        <v>0</v>
      </c>
      <c r="F137" s="10"/>
      <c r="H137" s="9">
        <v>27296265222</v>
      </c>
      <c r="J137" s="10"/>
    </row>
    <row r="138" spans="1:10" ht="21.75" customHeight="1" x14ac:dyDescent="0.2">
      <c r="A138" s="316" t="s">
        <v>147</v>
      </c>
      <c r="B138" s="316"/>
      <c r="D138" s="9">
        <v>0</v>
      </c>
      <c r="F138" s="10"/>
      <c r="H138" s="9">
        <v>31364385094</v>
      </c>
      <c r="J138" s="10"/>
    </row>
    <row r="139" spans="1:10" ht="21.75" customHeight="1" x14ac:dyDescent="0.2">
      <c r="A139" s="316" t="s">
        <v>148</v>
      </c>
      <c r="B139" s="316"/>
      <c r="D139" s="9">
        <v>0</v>
      </c>
      <c r="F139" s="10"/>
      <c r="H139" s="9">
        <v>3226419385</v>
      </c>
      <c r="J139" s="10"/>
    </row>
    <row r="140" spans="1:10" ht="21.75" customHeight="1" x14ac:dyDescent="0.2">
      <c r="A140" s="316" t="s">
        <v>147</v>
      </c>
      <c r="B140" s="316"/>
      <c r="D140" s="9">
        <v>38404512320</v>
      </c>
      <c r="F140" s="10"/>
      <c r="H140" s="9">
        <v>255461763114</v>
      </c>
      <c r="J140" s="10"/>
    </row>
    <row r="141" spans="1:10" ht="21.75" customHeight="1" x14ac:dyDescent="0.2">
      <c r="A141" s="316" t="s">
        <v>148</v>
      </c>
      <c r="B141" s="316"/>
      <c r="D141" s="9">
        <v>0</v>
      </c>
      <c r="F141" s="10"/>
      <c r="H141" s="9">
        <v>90456164986</v>
      </c>
      <c r="J141" s="10"/>
    </row>
    <row r="142" spans="1:10" ht="21.75" customHeight="1" x14ac:dyDescent="0.2">
      <c r="A142" s="316" t="s">
        <v>148</v>
      </c>
      <c r="B142" s="316"/>
      <c r="D142" s="9">
        <v>6733251763</v>
      </c>
      <c r="F142" s="10"/>
      <c r="H142" s="9">
        <v>33186933099</v>
      </c>
      <c r="J142" s="10"/>
    </row>
    <row r="143" spans="1:10" ht="21.75" customHeight="1" x14ac:dyDescent="0.2">
      <c r="A143" s="316" t="s">
        <v>136</v>
      </c>
      <c r="B143" s="316"/>
      <c r="D143" s="9">
        <v>0</v>
      </c>
      <c r="F143" s="10"/>
      <c r="H143" s="9">
        <v>33287671231</v>
      </c>
      <c r="J143" s="10"/>
    </row>
    <row r="144" spans="1:10" ht="21.75" customHeight="1" x14ac:dyDescent="0.2">
      <c r="A144" s="316" t="s">
        <v>149</v>
      </c>
      <c r="B144" s="316"/>
      <c r="D144" s="9">
        <v>2485479440</v>
      </c>
      <c r="F144" s="10"/>
      <c r="H144" s="9">
        <v>13980821897</v>
      </c>
      <c r="J144" s="10"/>
    </row>
    <row r="145" spans="1:10" ht="21.75" customHeight="1" x14ac:dyDescent="0.2">
      <c r="A145" s="316" t="s">
        <v>148</v>
      </c>
      <c r="B145" s="316"/>
      <c r="D145" s="9">
        <v>0</v>
      </c>
      <c r="F145" s="10"/>
      <c r="H145" s="9">
        <v>8971294517</v>
      </c>
      <c r="J145" s="10"/>
    </row>
    <row r="146" spans="1:10" ht="21.75" customHeight="1" x14ac:dyDescent="0.2">
      <c r="A146" s="316" t="s">
        <v>148</v>
      </c>
      <c r="B146" s="316"/>
      <c r="D146" s="9">
        <v>0</v>
      </c>
      <c r="F146" s="10"/>
      <c r="H146" s="9">
        <v>21043828476</v>
      </c>
      <c r="J146" s="10"/>
    </row>
    <row r="147" spans="1:10" ht="21.75" customHeight="1" x14ac:dyDescent="0.2">
      <c r="A147" s="316" t="s">
        <v>136</v>
      </c>
      <c r="B147" s="316"/>
      <c r="D147" s="9">
        <v>21489041095</v>
      </c>
      <c r="F147" s="10"/>
      <c r="H147" s="9">
        <v>111809588995</v>
      </c>
      <c r="J147" s="10"/>
    </row>
    <row r="148" spans="1:10" ht="21.75" customHeight="1" x14ac:dyDescent="0.2">
      <c r="A148" s="316" t="s">
        <v>136</v>
      </c>
      <c r="B148" s="316"/>
      <c r="D148" s="9">
        <v>1529753435</v>
      </c>
      <c r="F148" s="10"/>
      <c r="H148" s="9">
        <v>4311123275</v>
      </c>
      <c r="J148" s="10"/>
    </row>
    <row r="149" spans="1:10" ht="21.75" customHeight="1" x14ac:dyDescent="0.2">
      <c r="A149" s="316" t="s">
        <v>136</v>
      </c>
      <c r="B149" s="316"/>
      <c r="D149" s="9">
        <v>51771205470</v>
      </c>
      <c r="F149" s="10"/>
      <c r="H149" s="9">
        <v>150136495863</v>
      </c>
      <c r="J149" s="10"/>
    </row>
    <row r="150" spans="1:10" ht="21.75" customHeight="1" x14ac:dyDescent="0.2">
      <c r="A150" s="316" t="s">
        <v>136</v>
      </c>
      <c r="B150" s="316"/>
      <c r="D150" s="9">
        <v>26970410940</v>
      </c>
      <c r="F150" s="10"/>
      <c r="H150" s="9">
        <v>77315178028</v>
      </c>
      <c r="J150" s="10"/>
    </row>
    <row r="151" spans="1:10" ht="21.75" customHeight="1" x14ac:dyDescent="0.2">
      <c r="A151" s="316" t="s">
        <v>136</v>
      </c>
      <c r="B151" s="316"/>
      <c r="D151" s="9">
        <v>23326316719</v>
      </c>
      <c r="F151" s="10"/>
      <c r="H151" s="9">
        <v>63418423554</v>
      </c>
      <c r="J151" s="10"/>
    </row>
    <row r="152" spans="1:10" ht="21.75" customHeight="1" x14ac:dyDescent="0.2">
      <c r="A152" s="316" t="s">
        <v>136</v>
      </c>
      <c r="B152" s="316"/>
      <c r="D152" s="9">
        <v>0</v>
      </c>
      <c r="F152" s="10"/>
      <c r="H152" s="9">
        <v>53710739173</v>
      </c>
      <c r="J152" s="10"/>
    </row>
    <row r="153" spans="1:10" ht="21.75" customHeight="1" x14ac:dyDescent="0.2">
      <c r="A153" s="316" t="s">
        <v>147</v>
      </c>
      <c r="B153" s="316"/>
      <c r="D153" s="9">
        <v>831507873</v>
      </c>
      <c r="F153" s="10"/>
      <c r="H153" s="9">
        <v>16168494952</v>
      </c>
      <c r="J153" s="10"/>
    </row>
    <row r="154" spans="1:10" ht="21.75" customHeight="1" x14ac:dyDescent="0.2">
      <c r="A154" s="316" t="s">
        <v>148</v>
      </c>
      <c r="B154" s="316"/>
      <c r="D154" s="9">
        <v>0</v>
      </c>
      <c r="F154" s="10"/>
      <c r="H154" s="9">
        <v>13996752707</v>
      </c>
      <c r="J154" s="10"/>
    </row>
    <row r="155" spans="1:10" ht="21.75" customHeight="1" x14ac:dyDescent="0.2">
      <c r="A155" s="316" t="s">
        <v>136</v>
      </c>
      <c r="B155" s="316"/>
      <c r="D155" s="9">
        <v>0</v>
      </c>
      <c r="F155" s="10"/>
      <c r="H155" s="9">
        <v>29636383552</v>
      </c>
      <c r="J155" s="10"/>
    </row>
    <row r="156" spans="1:10" ht="21.75" customHeight="1" x14ac:dyDescent="0.2">
      <c r="A156" s="316" t="s">
        <v>150</v>
      </c>
      <c r="B156" s="316"/>
      <c r="D156" s="9">
        <v>369759452</v>
      </c>
      <c r="F156" s="10"/>
      <c r="H156" s="9">
        <v>13292852436</v>
      </c>
      <c r="J156" s="10"/>
    </row>
    <row r="157" spans="1:10" ht="21.75" customHeight="1" x14ac:dyDescent="0.2">
      <c r="A157" s="316" t="s">
        <v>136</v>
      </c>
      <c r="B157" s="316"/>
      <c r="D157" s="9">
        <v>0</v>
      </c>
      <c r="F157" s="10"/>
      <c r="H157" s="9">
        <v>40862958896</v>
      </c>
      <c r="J157" s="10"/>
    </row>
    <row r="158" spans="1:10" ht="21.75" customHeight="1" x14ac:dyDescent="0.2">
      <c r="A158" s="316" t="s">
        <v>139</v>
      </c>
      <c r="B158" s="316"/>
      <c r="D158" s="9">
        <v>16165473358</v>
      </c>
      <c r="F158" s="10"/>
      <c r="H158" s="9">
        <v>88056306068</v>
      </c>
      <c r="J158" s="10"/>
    </row>
    <row r="159" spans="1:10" ht="21.75" customHeight="1" x14ac:dyDescent="0.2">
      <c r="A159" s="316" t="s">
        <v>139</v>
      </c>
      <c r="B159" s="316"/>
      <c r="D159" s="9">
        <v>25662904104</v>
      </c>
      <c r="F159" s="10"/>
      <c r="H159" s="9">
        <v>122540745191</v>
      </c>
      <c r="J159" s="10"/>
    </row>
    <row r="160" spans="1:10" ht="21.75" customHeight="1" x14ac:dyDescent="0.2">
      <c r="A160" s="316" t="s">
        <v>139</v>
      </c>
      <c r="B160" s="316"/>
      <c r="D160" s="9">
        <v>18775561651</v>
      </c>
      <c r="F160" s="10"/>
      <c r="H160" s="9">
        <v>72898158902</v>
      </c>
      <c r="J160" s="10"/>
    </row>
    <row r="161" spans="1:10" ht="21.75" customHeight="1" x14ac:dyDescent="0.2">
      <c r="A161" s="316" t="s">
        <v>139</v>
      </c>
      <c r="B161" s="316"/>
      <c r="D161" s="9">
        <v>30144938989</v>
      </c>
      <c r="F161" s="10"/>
      <c r="H161" s="9">
        <v>92325075968</v>
      </c>
      <c r="J161" s="10"/>
    </row>
    <row r="162" spans="1:10" ht="21.75" customHeight="1" x14ac:dyDescent="0.2">
      <c r="A162" s="316" t="s">
        <v>139</v>
      </c>
      <c r="B162" s="316"/>
      <c r="D162" s="9">
        <v>0</v>
      </c>
      <c r="F162" s="10"/>
      <c r="H162" s="9">
        <v>150438356162</v>
      </c>
      <c r="J162" s="10"/>
    </row>
    <row r="163" spans="1:10" ht="21.75" customHeight="1" x14ac:dyDescent="0.2">
      <c r="A163" s="316" t="s">
        <v>139</v>
      </c>
      <c r="B163" s="316"/>
      <c r="D163" s="9">
        <v>50410960</v>
      </c>
      <c r="F163" s="10"/>
      <c r="H163" s="9">
        <v>6017534243</v>
      </c>
      <c r="J163" s="10"/>
    </row>
    <row r="164" spans="1:10" ht="21.75" customHeight="1" x14ac:dyDescent="0.2">
      <c r="A164" s="316" t="s">
        <v>139</v>
      </c>
      <c r="B164" s="316"/>
      <c r="D164" s="9">
        <v>71668252053</v>
      </c>
      <c r="F164" s="10"/>
      <c r="H164" s="9">
        <v>149194005475</v>
      </c>
      <c r="J164" s="10"/>
    </row>
    <row r="165" spans="1:10" ht="21.75" customHeight="1" x14ac:dyDescent="0.2">
      <c r="A165" s="316" t="s">
        <v>136</v>
      </c>
      <c r="B165" s="316"/>
      <c r="D165" s="9">
        <v>29138630136</v>
      </c>
      <c r="F165" s="10"/>
      <c r="H165" s="9">
        <v>95233972596</v>
      </c>
      <c r="J165" s="10"/>
    </row>
    <row r="166" spans="1:10" ht="21.75" customHeight="1" x14ac:dyDescent="0.2">
      <c r="A166" s="316" t="s">
        <v>139</v>
      </c>
      <c r="B166" s="316"/>
      <c r="D166" s="9">
        <v>48786401423</v>
      </c>
      <c r="F166" s="10"/>
      <c r="H166" s="9">
        <v>76210709906</v>
      </c>
      <c r="J166" s="10"/>
    </row>
    <row r="167" spans="1:10" ht="21.75" customHeight="1" x14ac:dyDescent="0.2">
      <c r="A167" s="316" t="s">
        <v>151</v>
      </c>
      <c r="B167" s="316"/>
      <c r="D167" s="9">
        <v>47938684931</v>
      </c>
      <c r="F167" s="10"/>
      <c r="H167" s="9">
        <v>78299852047</v>
      </c>
      <c r="J167" s="10"/>
    </row>
    <row r="168" spans="1:10" ht="21.75" customHeight="1" x14ac:dyDescent="0.2">
      <c r="A168" s="316" t="s">
        <v>139</v>
      </c>
      <c r="B168" s="316"/>
      <c r="D168" s="9">
        <v>43668387945</v>
      </c>
      <c r="F168" s="10"/>
      <c r="H168" s="9">
        <v>67211648217</v>
      </c>
      <c r="J168" s="10"/>
    </row>
    <row r="169" spans="1:10" ht="21.75" customHeight="1" x14ac:dyDescent="0.2">
      <c r="A169" s="316" t="s">
        <v>136</v>
      </c>
      <c r="B169" s="316"/>
      <c r="D169" s="9">
        <v>34043835619</v>
      </c>
      <c r="F169" s="10"/>
      <c r="H169" s="9">
        <v>62360547931</v>
      </c>
      <c r="J169" s="10"/>
    </row>
    <row r="170" spans="1:10" ht="21.75" customHeight="1" x14ac:dyDescent="0.2">
      <c r="A170" s="316" t="s">
        <v>139</v>
      </c>
      <c r="B170" s="316"/>
      <c r="D170" s="9">
        <v>1287942582</v>
      </c>
      <c r="F170" s="10"/>
      <c r="H170" s="9">
        <v>10142547781</v>
      </c>
      <c r="J170" s="10"/>
    </row>
    <row r="171" spans="1:10" ht="21.75" customHeight="1" x14ac:dyDescent="0.2">
      <c r="A171" s="316" t="s">
        <v>139</v>
      </c>
      <c r="B171" s="316"/>
      <c r="D171" s="9">
        <v>415498527</v>
      </c>
      <c r="F171" s="10"/>
      <c r="H171" s="9">
        <v>3096134137</v>
      </c>
      <c r="J171" s="10"/>
    </row>
    <row r="172" spans="1:10" ht="21.75" customHeight="1" x14ac:dyDescent="0.2">
      <c r="A172" s="316" t="s">
        <v>139</v>
      </c>
      <c r="B172" s="316"/>
      <c r="D172" s="9">
        <v>23910863013</v>
      </c>
      <c r="F172" s="10"/>
      <c r="H172" s="9">
        <v>30111410957</v>
      </c>
      <c r="J172" s="10"/>
    </row>
    <row r="173" spans="1:10" ht="21.75" customHeight="1" x14ac:dyDescent="0.2">
      <c r="A173" s="316" t="s">
        <v>136</v>
      </c>
      <c r="B173" s="316"/>
      <c r="D173" s="9">
        <v>9510410945</v>
      </c>
      <c r="F173" s="10"/>
      <c r="H173" s="9">
        <v>11806027380</v>
      </c>
      <c r="J173" s="10"/>
    </row>
    <row r="174" spans="1:10" ht="21.75" customHeight="1" x14ac:dyDescent="0.2">
      <c r="A174" s="316" t="s">
        <v>136</v>
      </c>
      <c r="B174" s="316"/>
      <c r="D174" s="9">
        <v>33287671230</v>
      </c>
      <c r="F174" s="10"/>
      <c r="H174" s="9">
        <v>39945205476</v>
      </c>
      <c r="J174" s="10"/>
    </row>
    <row r="175" spans="1:10" ht="21.75" customHeight="1" x14ac:dyDescent="0.2">
      <c r="A175" s="316" t="s">
        <v>139</v>
      </c>
      <c r="B175" s="316"/>
      <c r="D175" s="9">
        <v>101693472000</v>
      </c>
      <c r="F175" s="10"/>
      <c r="H175" s="9">
        <v>117497472000</v>
      </c>
      <c r="J175" s="10"/>
    </row>
    <row r="176" spans="1:10" ht="21.75" customHeight="1" x14ac:dyDescent="0.2">
      <c r="A176" s="316" t="s">
        <v>139</v>
      </c>
      <c r="B176" s="316"/>
      <c r="D176" s="9">
        <v>9413405786</v>
      </c>
      <c r="F176" s="10"/>
      <c r="H176" s="9">
        <v>10587147154</v>
      </c>
      <c r="J176" s="10"/>
    </row>
    <row r="177" spans="1:10" ht="21.75" customHeight="1" x14ac:dyDescent="0.2">
      <c r="A177" s="316" t="s">
        <v>139</v>
      </c>
      <c r="B177" s="316"/>
      <c r="D177" s="9">
        <v>6361643820</v>
      </c>
      <c r="F177" s="10"/>
      <c r="H177" s="9">
        <v>6361643820</v>
      </c>
      <c r="J177" s="10"/>
    </row>
    <row r="178" spans="1:10" ht="21.75" customHeight="1" x14ac:dyDescent="0.2">
      <c r="A178" s="316" t="s">
        <v>139</v>
      </c>
      <c r="B178" s="316"/>
      <c r="D178" s="9">
        <v>40230945188</v>
      </c>
      <c r="F178" s="10"/>
      <c r="H178" s="9">
        <v>40230945188</v>
      </c>
      <c r="J178" s="10"/>
    </row>
    <row r="179" spans="1:10" ht="21.75" customHeight="1" x14ac:dyDescent="0.2">
      <c r="A179" s="316" t="s">
        <v>139</v>
      </c>
      <c r="B179" s="316"/>
      <c r="D179" s="9">
        <v>47962158888</v>
      </c>
      <c r="F179" s="10"/>
      <c r="H179" s="9">
        <v>47962158888</v>
      </c>
      <c r="J179" s="10"/>
    </row>
    <row r="180" spans="1:10" ht="21.75" customHeight="1" x14ac:dyDescent="0.2">
      <c r="A180" s="316" t="s">
        <v>139</v>
      </c>
      <c r="B180" s="316"/>
      <c r="D180" s="9">
        <v>22626828468</v>
      </c>
      <c r="F180" s="10"/>
      <c r="H180" s="9">
        <v>22626828468</v>
      </c>
      <c r="J180" s="10"/>
    </row>
    <row r="181" spans="1:10" ht="21.75" customHeight="1" x14ac:dyDescent="0.2">
      <c r="A181" s="316" t="s">
        <v>139</v>
      </c>
      <c r="B181" s="316"/>
      <c r="D181" s="9">
        <v>18904109584</v>
      </c>
      <c r="F181" s="10"/>
      <c r="H181" s="9">
        <v>18904109584</v>
      </c>
      <c r="J181" s="10"/>
    </row>
    <row r="182" spans="1:10" ht="21.75" customHeight="1" x14ac:dyDescent="0.2">
      <c r="A182" s="316" t="s">
        <v>139</v>
      </c>
      <c r="B182" s="316"/>
      <c r="D182" s="9">
        <v>18904109584</v>
      </c>
      <c r="F182" s="10"/>
      <c r="H182" s="9">
        <v>18904109584</v>
      </c>
      <c r="J182" s="10"/>
    </row>
    <row r="183" spans="1:10" ht="21.75" customHeight="1" x14ac:dyDescent="0.2">
      <c r="A183" s="316" t="s">
        <v>139</v>
      </c>
      <c r="B183" s="316"/>
      <c r="D183" s="9">
        <v>18904109584</v>
      </c>
      <c r="F183" s="10"/>
      <c r="H183" s="9">
        <v>18904109584</v>
      </c>
      <c r="J183" s="10"/>
    </row>
    <row r="184" spans="1:10" ht="21.75" customHeight="1" x14ac:dyDescent="0.2">
      <c r="A184" s="316" t="s">
        <v>139</v>
      </c>
      <c r="B184" s="316"/>
      <c r="D184" s="9">
        <v>18904109584</v>
      </c>
      <c r="F184" s="10"/>
      <c r="H184" s="9">
        <v>18904109584</v>
      </c>
      <c r="J184" s="10"/>
    </row>
    <row r="185" spans="1:10" ht="21.75" customHeight="1" x14ac:dyDescent="0.2">
      <c r="A185" s="316" t="s">
        <v>139</v>
      </c>
      <c r="B185" s="316"/>
      <c r="D185" s="9">
        <v>18904109584</v>
      </c>
      <c r="F185" s="10"/>
      <c r="H185" s="9">
        <v>18904109584</v>
      </c>
      <c r="J185" s="10"/>
    </row>
    <row r="186" spans="1:10" ht="21.75" customHeight="1" x14ac:dyDescent="0.2">
      <c r="A186" s="316" t="s">
        <v>139</v>
      </c>
      <c r="B186" s="316"/>
      <c r="D186" s="9">
        <v>18904109584</v>
      </c>
      <c r="F186" s="10"/>
      <c r="H186" s="9">
        <v>18904109584</v>
      </c>
      <c r="J186" s="10"/>
    </row>
    <row r="187" spans="1:10" ht="21.75" customHeight="1" x14ac:dyDescent="0.2">
      <c r="A187" s="316" t="s">
        <v>139</v>
      </c>
      <c r="B187" s="316"/>
      <c r="D187" s="9">
        <v>18904109584</v>
      </c>
      <c r="F187" s="10"/>
      <c r="H187" s="9">
        <v>18904109584</v>
      </c>
      <c r="J187" s="10"/>
    </row>
    <row r="188" spans="1:10" ht="21.75" customHeight="1" x14ac:dyDescent="0.2">
      <c r="A188" s="316" t="s">
        <v>139</v>
      </c>
      <c r="B188" s="316"/>
      <c r="D188" s="9">
        <v>18904109584</v>
      </c>
      <c r="F188" s="10"/>
      <c r="H188" s="9">
        <v>18904109584</v>
      </c>
      <c r="J188" s="10"/>
    </row>
    <row r="189" spans="1:10" ht="21.75" customHeight="1" x14ac:dyDescent="0.2">
      <c r="A189" s="316" t="s">
        <v>139</v>
      </c>
      <c r="B189" s="316"/>
      <c r="D189" s="9">
        <v>9100854245</v>
      </c>
      <c r="F189" s="10"/>
      <c r="H189" s="9">
        <v>9100854245</v>
      </c>
      <c r="J189" s="10"/>
    </row>
    <row r="190" spans="1:10" ht="21.75" customHeight="1" x14ac:dyDescent="0.2">
      <c r="A190" s="316" t="s">
        <v>139</v>
      </c>
      <c r="B190" s="316"/>
      <c r="D190" s="9">
        <v>14282219160</v>
      </c>
      <c r="F190" s="10"/>
      <c r="H190" s="9">
        <v>14282219160</v>
      </c>
      <c r="J190" s="10"/>
    </row>
    <row r="191" spans="1:10" ht="21.75" customHeight="1" x14ac:dyDescent="0.2">
      <c r="A191" s="316" t="s">
        <v>139</v>
      </c>
      <c r="B191" s="316"/>
      <c r="D191" s="9">
        <v>13150684928</v>
      </c>
      <c r="F191" s="10"/>
      <c r="H191" s="9">
        <v>13150684928</v>
      </c>
      <c r="J191" s="10"/>
    </row>
    <row r="192" spans="1:10" ht="21.75" customHeight="1" x14ac:dyDescent="0.2">
      <c r="A192" s="316" t="s">
        <v>139</v>
      </c>
      <c r="B192" s="316"/>
      <c r="D192" s="9">
        <v>13150684928</v>
      </c>
      <c r="F192" s="10"/>
      <c r="H192" s="9">
        <v>13150684928</v>
      </c>
      <c r="J192" s="10"/>
    </row>
    <row r="193" spans="1:10" ht="21.75" customHeight="1" x14ac:dyDescent="0.2">
      <c r="A193" s="316" t="s">
        <v>139</v>
      </c>
      <c r="B193" s="316"/>
      <c r="D193" s="9">
        <v>13150684928</v>
      </c>
      <c r="F193" s="10"/>
      <c r="H193" s="9">
        <v>13150684928</v>
      </c>
      <c r="J193" s="10"/>
    </row>
    <row r="194" spans="1:10" ht="21.75" customHeight="1" x14ac:dyDescent="0.2">
      <c r="A194" s="316" t="s">
        <v>139</v>
      </c>
      <c r="B194" s="316"/>
      <c r="D194" s="9">
        <v>13150684928</v>
      </c>
      <c r="F194" s="10"/>
      <c r="H194" s="9">
        <v>13150684928</v>
      </c>
      <c r="J194" s="10"/>
    </row>
    <row r="195" spans="1:10" ht="21.75" customHeight="1" x14ac:dyDescent="0.2">
      <c r="A195" s="316" t="s">
        <v>139</v>
      </c>
      <c r="B195" s="316"/>
      <c r="D195" s="9">
        <v>2998356160</v>
      </c>
      <c r="F195" s="10"/>
      <c r="H195" s="9">
        <v>2998356160</v>
      </c>
      <c r="J195" s="10"/>
    </row>
    <row r="196" spans="1:10" ht="21.75" customHeight="1" x14ac:dyDescent="0.2">
      <c r="A196" s="316" t="s">
        <v>136</v>
      </c>
      <c r="B196" s="316"/>
      <c r="D196" s="9">
        <v>11071232865</v>
      </c>
      <c r="F196" s="10"/>
      <c r="H196" s="9">
        <v>11071232865</v>
      </c>
      <c r="J196" s="10"/>
    </row>
    <row r="197" spans="1:10" ht="21.75" customHeight="1" x14ac:dyDescent="0.2">
      <c r="A197" s="316" t="s">
        <v>136</v>
      </c>
      <c r="B197" s="316"/>
      <c r="D197" s="9">
        <v>12328767120</v>
      </c>
      <c r="F197" s="10"/>
      <c r="H197" s="9">
        <v>12328767120</v>
      </c>
      <c r="J197" s="10"/>
    </row>
    <row r="198" spans="1:10" ht="21.75" customHeight="1" x14ac:dyDescent="0.2">
      <c r="A198" s="316" t="s">
        <v>136</v>
      </c>
      <c r="B198" s="316"/>
      <c r="D198" s="9">
        <v>12328767120</v>
      </c>
      <c r="F198" s="10"/>
      <c r="H198" s="9">
        <v>12328767120</v>
      </c>
      <c r="J198" s="10"/>
    </row>
    <row r="199" spans="1:10" ht="21.75" customHeight="1" x14ac:dyDescent="0.2">
      <c r="A199" s="316" t="s">
        <v>136</v>
      </c>
      <c r="B199" s="316"/>
      <c r="D199" s="9">
        <v>12328767120</v>
      </c>
      <c r="F199" s="10"/>
      <c r="H199" s="9">
        <v>12328767120</v>
      </c>
      <c r="J199" s="10"/>
    </row>
    <row r="200" spans="1:10" ht="21.75" customHeight="1" x14ac:dyDescent="0.2">
      <c r="A200" s="316" t="s">
        <v>139</v>
      </c>
      <c r="B200" s="316"/>
      <c r="D200" s="9">
        <v>3155350681</v>
      </c>
      <c r="F200" s="10"/>
      <c r="H200" s="9">
        <v>3155350681</v>
      </c>
      <c r="J200" s="10"/>
    </row>
    <row r="201" spans="1:10" ht="21.75" customHeight="1" x14ac:dyDescent="0.2">
      <c r="A201" s="317" t="s">
        <v>139</v>
      </c>
      <c r="B201" s="317"/>
      <c r="D201" s="13">
        <v>30222197256</v>
      </c>
      <c r="F201" s="14"/>
      <c r="H201" s="13">
        <v>30222197256</v>
      </c>
      <c r="J201" s="14"/>
    </row>
    <row r="202" spans="1:10" ht="21.75" customHeight="1" x14ac:dyDescent="0.2">
      <c r="A202" s="312" t="s">
        <v>24</v>
      </c>
      <c r="B202" s="312"/>
      <c r="D202" s="16">
        <v>1495652540566</v>
      </c>
      <c r="F202" s="16"/>
      <c r="H202" s="16">
        <v>10125368863356</v>
      </c>
      <c r="J202" s="16"/>
    </row>
  </sheetData>
  <mergeCells count="202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9:B199"/>
    <mergeCell ref="A200:B200"/>
    <mergeCell ref="A201:B201"/>
    <mergeCell ref="A202:B202"/>
    <mergeCell ref="A190:B190"/>
    <mergeCell ref="A191:B191"/>
    <mergeCell ref="A192:B192"/>
    <mergeCell ref="A193:B193"/>
    <mergeCell ref="A194:B194"/>
    <mergeCell ref="A195:B195"/>
    <mergeCell ref="A196:B196"/>
    <mergeCell ref="A197:B197"/>
    <mergeCell ref="A198:B198"/>
  </mergeCells>
  <pageMargins left="0.39" right="0.39" top="0.39" bottom="0.39" header="0" footer="0"/>
  <pageSetup paperSize="0" fitToHeight="0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295" t="s">
        <v>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spans="1:11" ht="21.75" customHeight="1" x14ac:dyDescent="0.2">
      <c r="A2" s="295" t="s">
        <v>152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</row>
    <row r="3" spans="1:11" ht="21.75" customHeight="1" x14ac:dyDescent="0.2">
      <c r="A3" s="295" t="s">
        <v>2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</row>
    <row r="4" spans="1:11" ht="14.45" customHeight="1" x14ac:dyDescent="0.2"/>
    <row r="5" spans="1:11" ht="14.45" customHeight="1" x14ac:dyDescent="0.2">
      <c r="A5" s="304" t="s">
        <v>192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</row>
    <row r="6" spans="1:11" ht="14.45" customHeight="1" x14ac:dyDescent="0.2">
      <c r="I6" s="2" t="s">
        <v>171</v>
      </c>
      <c r="K6" s="2" t="s">
        <v>172</v>
      </c>
    </row>
    <row r="7" spans="1:11" ht="29.1" customHeight="1" x14ac:dyDescent="0.2">
      <c r="A7" s="2" t="s">
        <v>264</v>
      </c>
      <c r="C7" s="17" t="s">
        <v>265</v>
      </c>
      <c r="E7" s="17" t="s">
        <v>266</v>
      </c>
      <c r="G7" s="17" t="s">
        <v>267</v>
      </c>
      <c r="I7" s="19" t="s">
        <v>268</v>
      </c>
      <c r="K7" s="19" t="s">
        <v>268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Q33"/>
  <sheetViews>
    <sheetView rightToLeft="1" view="pageBreakPreview" zoomScale="85" zoomScaleNormal="85" zoomScaleSheetLayoutView="85" workbookViewId="0">
      <selection activeCell="A6" sqref="A6:A7"/>
    </sheetView>
  </sheetViews>
  <sheetFormatPr defaultRowHeight="12.75" x14ac:dyDescent="0.2"/>
  <cols>
    <col min="1" max="1" width="39" customWidth="1"/>
    <col min="2" max="2" width="1.28515625" customWidth="1"/>
    <col min="3" max="3" width="16.42578125" customWidth="1"/>
    <col min="4" max="4" width="1.28515625" customWidth="1"/>
    <col min="5" max="5" width="18.7109375" bestFit="1" customWidth="1"/>
    <col min="6" max="6" width="1.28515625" customWidth="1"/>
    <col min="7" max="7" width="15.5703125" customWidth="1"/>
    <col min="8" max="8" width="1.28515625" customWidth="1"/>
    <col min="9" max="9" width="18.7109375" bestFit="1" customWidth="1"/>
    <col min="10" max="10" width="1.28515625" customWidth="1"/>
    <col min="11" max="11" width="19" bestFit="1" customWidth="1"/>
    <col min="12" max="12" width="1.28515625" customWidth="1"/>
    <col min="13" max="13" width="19.140625" customWidth="1"/>
    <col min="14" max="14" width="1.28515625" customWidth="1"/>
    <col min="15" max="15" width="19" bestFit="1" customWidth="1"/>
    <col min="16" max="16" width="0.28515625" customWidth="1"/>
  </cols>
  <sheetData>
    <row r="1" spans="1:15" ht="29.1" customHeight="1" x14ac:dyDescent="0.2">
      <c r="A1" s="295" t="s">
        <v>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</row>
    <row r="2" spans="1:15" ht="21.75" customHeight="1" x14ac:dyDescent="0.2">
      <c r="A2" s="295" t="s">
        <v>152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</row>
    <row r="3" spans="1:15" ht="21.75" customHeight="1" x14ac:dyDescent="0.2">
      <c r="A3" s="295" t="s">
        <v>2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</row>
    <row r="4" spans="1:15" ht="14.45" customHeight="1" x14ac:dyDescent="0.2"/>
    <row r="5" spans="1:15" ht="23.25" customHeight="1" x14ac:dyDescent="0.2">
      <c r="A5" s="304" t="s">
        <v>269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</row>
    <row r="6" spans="1:15" s="44" customFormat="1" ht="39" customHeight="1" x14ac:dyDescent="0.2">
      <c r="A6" s="307" t="s">
        <v>155</v>
      </c>
      <c r="E6" s="307" t="s">
        <v>171</v>
      </c>
      <c r="F6" s="307"/>
      <c r="G6" s="307"/>
      <c r="H6" s="307"/>
      <c r="I6" s="307"/>
      <c r="K6" s="307" t="s">
        <v>172</v>
      </c>
      <c r="L6" s="307"/>
      <c r="M6" s="307"/>
      <c r="N6" s="307"/>
      <c r="O6" s="307"/>
    </row>
    <row r="7" spans="1:15" s="44" customFormat="1" ht="29.1" customHeight="1" x14ac:dyDescent="0.2">
      <c r="A7" s="307"/>
      <c r="C7" s="335" t="s">
        <v>66</v>
      </c>
      <c r="D7" s="335"/>
      <c r="E7" s="19" t="s">
        <v>270</v>
      </c>
      <c r="F7" s="47"/>
      <c r="G7" s="19" t="s">
        <v>258</v>
      </c>
      <c r="H7" s="47"/>
      <c r="I7" s="19" t="s">
        <v>271</v>
      </c>
      <c r="J7" s="46"/>
      <c r="K7" s="19" t="s">
        <v>270</v>
      </c>
      <c r="L7" s="47"/>
      <c r="M7" s="19" t="s">
        <v>258</v>
      </c>
      <c r="N7" s="47"/>
      <c r="O7" s="19" t="s">
        <v>271</v>
      </c>
    </row>
    <row r="8" spans="1:15" s="44" customFormat="1" ht="21.75" customHeight="1" x14ac:dyDescent="0.2">
      <c r="A8" s="36" t="s">
        <v>100</v>
      </c>
      <c r="C8" s="115" t="s">
        <v>102</v>
      </c>
      <c r="D8" s="47"/>
      <c r="E8" s="114">
        <v>14240706300</v>
      </c>
      <c r="F8" s="46"/>
      <c r="G8" s="114">
        <v>0</v>
      </c>
      <c r="H8" s="46"/>
      <c r="I8" s="111">
        <f>E8-G8</f>
        <v>14240706300</v>
      </c>
      <c r="J8" s="46"/>
      <c r="K8" s="114">
        <v>14240706300</v>
      </c>
      <c r="L8" s="46"/>
      <c r="M8" s="114">
        <v>0</v>
      </c>
      <c r="N8" s="46"/>
      <c r="O8" s="111">
        <f>K8-M8</f>
        <v>14240706300</v>
      </c>
    </row>
    <row r="9" spans="1:15" s="44" customFormat="1" ht="21.75" customHeight="1" x14ac:dyDescent="0.2">
      <c r="A9" s="37" t="s">
        <v>103</v>
      </c>
      <c r="C9" s="68" t="s">
        <v>105</v>
      </c>
      <c r="D9" s="46"/>
      <c r="E9" s="116">
        <v>22369478050</v>
      </c>
      <c r="F9" s="46"/>
      <c r="G9" s="116">
        <v>0</v>
      </c>
      <c r="H9" s="46"/>
      <c r="I9" s="111">
        <f>E9-G9</f>
        <v>22369478050</v>
      </c>
      <c r="J9" s="46"/>
      <c r="K9" s="116">
        <v>22369478050</v>
      </c>
      <c r="L9" s="46"/>
      <c r="M9" s="116">
        <v>0</v>
      </c>
      <c r="N9" s="46"/>
      <c r="O9" s="111">
        <f>K9-M9</f>
        <v>22369478050</v>
      </c>
    </row>
    <row r="10" spans="1:15" s="44" customFormat="1" ht="21.75" customHeight="1" x14ac:dyDescent="0.2">
      <c r="A10" s="37" t="s">
        <v>93</v>
      </c>
      <c r="C10" s="68" t="s">
        <v>94</v>
      </c>
      <c r="D10" s="46"/>
      <c r="E10" s="116">
        <v>10204943414</v>
      </c>
      <c r="F10" s="46"/>
      <c r="G10" s="116">
        <v>0</v>
      </c>
      <c r="H10" s="46"/>
      <c r="I10" s="111">
        <f t="shared" ref="I10:I23" si="0">E10-G10</f>
        <v>10204943414</v>
      </c>
      <c r="J10" s="46"/>
      <c r="K10" s="116">
        <v>20474715867</v>
      </c>
      <c r="L10" s="46"/>
      <c r="M10" s="116">
        <v>0</v>
      </c>
      <c r="N10" s="46"/>
      <c r="O10" s="111">
        <f t="shared" ref="O10:O23" si="1">K10-M10</f>
        <v>20474715867</v>
      </c>
    </row>
    <row r="11" spans="1:15" s="44" customFormat="1" ht="21.75" customHeight="1" x14ac:dyDescent="0.2">
      <c r="A11" s="37" t="s">
        <v>90</v>
      </c>
      <c r="C11" s="68" t="s">
        <v>92</v>
      </c>
      <c r="D11" s="46"/>
      <c r="E11" s="116">
        <v>45098182715</v>
      </c>
      <c r="F11" s="46"/>
      <c r="G11" s="116">
        <v>0</v>
      </c>
      <c r="H11" s="46"/>
      <c r="I11" s="111">
        <f t="shared" si="0"/>
        <v>45098182715</v>
      </c>
      <c r="J11" s="46"/>
      <c r="K11" s="116">
        <v>94469668538</v>
      </c>
      <c r="L11" s="46"/>
      <c r="M11" s="116">
        <v>0</v>
      </c>
      <c r="N11" s="46"/>
      <c r="O11" s="111">
        <f t="shared" si="1"/>
        <v>94469668538</v>
      </c>
    </row>
    <row r="12" spans="1:15" s="44" customFormat="1" ht="21.75" customHeight="1" x14ac:dyDescent="0.2">
      <c r="A12" s="37" t="s">
        <v>79</v>
      </c>
      <c r="C12" s="68" t="s">
        <v>81</v>
      </c>
      <c r="D12" s="46"/>
      <c r="E12" s="116">
        <v>65626585644</v>
      </c>
      <c r="F12" s="46"/>
      <c r="G12" s="116">
        <v>0</v>
      </c>
      <c r="H12" s="46"/>
      <c r="I12" s="111">
        <f t="shared" si="0"/>
        <v>65626585644</v>
      </c>
      <c r="J12" s="46"/>
      <c r="K12" s="116">
        <v>230505496484</v>
      </c>
      <c r="L12" s="46"/>
      <c r="M12" s="116">
        <v>0</v>
      </c>
      <c r="N12" s="46"/>
      <c r="O12" s="111">
        <f t="shared" si="1"/>
        <v>230505496484</v>
      </c>
    </row>
    <row r="13" spans="1:15" s="44" customFormat="1" ht="21.75" customHeight="1" x14ac:dyDescent="0.2">
      <c r="A13" s="37" t="s">
        <v>95</v>
      </c>
      <c r="C13" s="68" t="s">
        <v>97</v>
      </c>
      <c r="D13" s="46"/>
      <c r="E13" s="116">
        <v>67724455257</v>
      </c>
      <c r="F13" s="46"/>
      <c r="G13" s="116">
        <v>0</v>
      </c>
      <c r="H13" s="46"/>
      <c r="I13" s="111">
        <f t="shared" si="0"/>
        <v>67724455257</v>
      </c>
      <c r="J13" s="46"/>
      <c r="K13" s="116">
        <v>669685387604</v>
      </c>
      <c r="L13" s="46"/>
      <c r="M13" s="116">
        <v>0</v>
      </c>
      <c r="N13" s="46"/>
      <c r="O13" s="111">
        <f t="shared" si="1"/>
        <v>669685387604</v>
      </c>
    </row>
    <row r="14" spans="1:15" s="44" customFormat="1" ht="21.75" customHeight="1" x14ac:dyDescent="0.2">
      <c r="A14" s="37" t="s">
        <v>85</v>
      </c>
      <c r="C14" s="68" t="s">
        <v>87</v>
      </c>
      <c r="D14" s="46"/>
      <c r="E14" s="116">
        <v>78840757415</v>
      </c>
      <c r="F14" s="46"/>
      <c r="G14" s="116">
        <v>0</v>
      </c>
      <c r="H14" s="46"/>
      <c r="I14" s="111">
        <f t="shared" si="0"/>
        <v>78840757415</v>
      </c>
      <c r="J14" s="46"/>
      <c r="K14" s="116">
        <v>950955544569</v>
      </c>
      <c r="L14" s="46"/>
      <c r="M14" s="116">
        <v>0</v>
      </c>
      <c r="N14" s="46"/>
      <c r="O14" s="111">
        <f t="shared" si="1"/>
        <v>950955544569</v>
      </c>
    </row>
    <row r="15" spans="1:15" s="44" customFormat="1" ht="21.75" customHeight="1" x14ac:dyDescent="0.2">
      <c r="A15" s="37" t="s">
        <v>88</v>
      </c>
      <c r="C15" s="68" t="s">
        <v>89</v>
      </c>
      <c r="D15" s="46"/>
      <c r="E15" s="116">
        <v>2912344875</v>
      </c>
      <c r="F15" s="46"/>
      <c r="G15" s="116">
        <v>0</v>
      </c>
      <c r="H15" s="46"/>
      <c r="I15" s="111">
        <f t="shared" si="0"/>
        <v>2912344875</v>
      </c>
      <c r="J15" s="46"/>
      <c r="K15" s="116">
        <v>28955486181</v>
      </c>
      <c r="L15" s="46"/>
      <c r="M15" s="116">
        <v>0</v>
      </c>
      <c r="N15" s="46"/>
      <c r="O15" s="111">
        <f t="shared" si="1"/>
        <v>28955486181</v>
      </c>
    </row>
    <row r="16" spans="1:15" s="44" customFormat="1" ht="21.75" customHeight="1" x14ac:dyDescent="0.2">
      <c r="A16" s="37" t="s">
        <v>209</v>
      </c>
      <c r="C16" s="68" t="s">
        <v>272</v>
      </c>
      <c r="D16" s="46"/>
      <c r="E16" s="116">
        <v>0</v>
      </c>
      <c r="F16" s="46"/>
      <c r="G16" s="116">
        <v>0</v>
      </c>
      <c r="H16" s="46"/>
      <c r="I16" s="111">
        <f t="shared" si="0"/>
        <v>0</v>
      </c>
      <c r="J16" s="46"/>
      <c r="K16" s="116">
        <v>183163672938</v>
      </c>
      <c r="L16" s="46"/>
      <c r="M16" s="116">
        <v>0</v>
      </c>
      <c r="N16" s="46"/>
      <c r="O16" s="111">
        <f t="shared" si="1"/>
        <v>183163672938</v>
      </c>
    </row>
    <row r="17" spans="1:17" s="44" customFormat="1" ht="21.75" customHeight="1" x14ac:dyDescent="0.2">
      <c r="A17" s="222" t="s">
        <v>76</v>
      </c>
      <c r="B17" s="136"/>
      <c r="C17" s="68" t="s">
        <v>78</v>
      </c>
      <c r="D17" s="80"/>
      <c r="E17" s="230">
        <v>38191058439</v>
      </c>
      <c r="F17" s="80"/>
      <c r="G17" s="230">
        <v>0</v>
      </c>
      <c r="H17" s="80"/>
      <c r="I17" s="230">
        <f t="shared" si="0"/>
        <v>38191058439</v>
      </c>
      <c r="J17" s="80"/>
      <c r="K17" s="230">
        <v>396286988217</v>
      </c>
      <c r="L17" s="80"/>
      <c r="M17" s="230">
        <v>0</v>
      </c>
      <c r="N17" s="80"/>
      <c r="O17" s="230">
        <f t="shared" si="1"/>
        <v>396286988217</v>
      </c>
      <c r="P17" s="136"/>
      <c r="Q17" s="136"/>
    </row>
    <row r="18" spans="1:17" s="44" customFormat="1" ht="21.75" customHeight="1" x14ac:dyDescent="0.2">
      <c r="A18" s="222" t="s">
        <v>208</v>
      </c>
      <c r="B18" s="136"/>
      <c r="C18" s="68" t="s">
        <v>273</v>
      </c>
      <c r="D18" s="80"/>
      <c r="E18" s="230">
        <v>0</v>
      </c>
      <c r="F18" s="80"/>
      <c r="G18" s="230">
        <v>0</v>
      </c>
      <c r="H18" s="80"/>
      <c r="I18" s="230">
        <f t="shared" si="0"/>
        <v>0</v>
      </c>
      <c r="J18" s="80"/>
      <c r="K18" s="230">
        <v>203684296320</v>
      </c>
      <c r="L18" s="80"/>
      <c r="M18" s="230">
        <v>0</v>
      </c>
      <c r="N18" s="80"/>
      <c r="O18" s="230">
        <f t="shared" si="1"/>
        <v>203684296320</v>
      </c>
      <c r="P18" s="136"/>
      <c r="Q18" s="136"/>
    </row>
    <row r="19" spans="1:17" s="44" customFormat="1" ht="21.75" customHeight="1" x14ac:dyDescent="0.2">
      <c r="A19" s="224" t="s">
        <v>82</v>
      </c>
      <c r="B19" s="136"/>
      <c r="C19" s="50" t="s">
        <v>84</v>
      </c>
      <c r="D19" s="80"/>
      <c r="E19" s="231">
        <v>21461501472</v>
      </c>
      <c r="F19" s="80"/>
      <c r="G19" s="231">
        <v>0</v>
      </c>
      <c r="H19" s="80"/>
      <c r="I19" s="230">
        <f t="shared" si="0"/>
        <v>21461501472</v>
      </c>
      <c r="J19" s="80"/>
      <c r="K19" s="231">
        <v>202187140295</v>
      </c>
      <c r="L19" s="80"/>
      <c r="M19" s="231">
        <v>0</v>
      </c>
      <c r="N19" s="80"/>
      <c r="O19" s="230">
        <f t="shared" si="1"/>
        <v>202187140295</v>
      </c>
      <c r="P19" s="136"/>
      <c r="Q19" s="136"/>
    </row>
    <row r="20" spans="1:17" s="44" customFormat="1" ht="21.75" customHeight="1" x14ac:dyDescent="0.2">
      <c r="A20" s="222" t="s">
        <v>326</v>
      </c>
      <c r="B20" s="136"/>
      <c r="C20" s="68" t="s">
        <v>31</v>
      </c>
      <c r="D20" s="80"/>
      <c r="E20" s="231">
        <v>55100744565</v>
      </c>
      <c r="F20" s="80"/>
      <c r="G20" s="231">
        <v>0</v>
      </c>
      <c r="H20" s="80"/>
      <c r="I20" s="230">
        <f>E20-G20</f>
        <v>55100744565</v>
      </c>
      <c r="J20" s="80"/>
      <c r="K20" s="231">
        <v>20925117557</v>
      </c>
      <c r="L20" s="80"/>
      <c r="M20" s="231">
        <v>0</v>
      </c>
      <c r="N20" s="80"/>
      <c r="O20" s="230">
        <f t="shared" si="1"/>
        <v>20925117557</v>
      </c>
      <c r="P20" s="136"/>
      <c r="Q20" s="136"/>
    </row>
    <row r="21" spans="1:17" s="44" customFormat="1" ht="21.75" customHeight="1" x14ac:dyDescent="0.2">
      <c r="A21" s="222" t="s">
        <v>67</v>
      </c>
      <c r="B21" s="136"/>
      <c r="C21" s="68" t="s">
        <v>324</v>
      </c>
      <c r="D21" s="80"/>
      <c r="E21" s="231">
        <v>143384739253</v>
      </c>
      <c r="F21" s="80"/>
      <c r="G21" s="231">
        <v>0</v>
      </c>
      <c r="H21" s="80"/>
      <c r="I21" s="230">
        <f>E21-G21</f>
        <v>143384739253</v>
      </c>
      <c r="J21" s="80"/>
      <c r="K21" s="231">
        <v>1303444140099</v>
      </c>
      <c r="L21" s="80"/>
      <c r="M21" s="231">
        <v>0</v>
      </c>
      <c r="N21" s="80"/>
      <c r="O21" s="230">
        <f t="shared" si="1"/>
        <v>1303444140099</v>
      </c>
      <c r="P21" s="136"/>
      <c r="Q21" s="136"/>
    </row>
    <row r="22" spans="1:17" s="44" customFormat="1" ht="21.75" customHeight="1" x14ac:dyDescent="0.2">
      <c r="A22" s="222" t="s">
        <v>71</v>
      </c>
      <c r="B22" s="140"/>
      <c r="C22" s="68" t="s">
        <v>73</v>
      </c>
      <c r="D22" s="139"/>
      <c r="E22" s="231">
        <v>55100744565</v>
      </c>
      <c r="F22" s="139"/>
      <c r="G22" s="231">
        <v>0</v>
      </c>
      <c r="H22" s="139"/>
      <c r="I22" s="230">
        <f t="shared" si="0"/>
        <v>55100744565</v>
      </c>
      <c r="J22" s="139"/>
      <c r="K22" s="231">
        <v>415918089567</v>
      </c>
      <c r="L22" s="139"/>
      <c r="M22" s="231">
        <v>0</v>
      </c>
      <c r="N22" s="139"/>
      <c r="O22" s="230">
        <f t="shared" si="1"/>
        <v>415918089567</v>
      </c>
      <c r="P22" s="136"/>
      <c r="Q22" s="136"/>
    </row>
    <row r="23" spans="1:17" s="44" customFormat="1" ht="21.75" customHeight="1" x14ac:dyDescent="0.2">
      <c r="A23" s="222" t="s">
        <v>323</v>
      </c>
      <c r="B23" s="136"/>
      <c r="C23" s="68" t="s">
        <v>325</v>
      </c>
      <c r="D23" s="80"/>
      <c r="E23" s="231">
        <v>0</v>
      </c>
      <c r="F23" s="80"/>
      <c r="G23" s="231">
        <v>0</v>
      </c>
      <c r="H23" s="80"/>
      <c r="I23" s="230">
        <f t="shared" si="0"/>
        <v>0</v>
      </c>
      <c r="J23" s="80"/>
      <c r="K23" s="231">
        <v>44000000000</v>
      </c>
      <c r="L23" s="80"/>
      <c r="M23" s="231">
        <v>0</v>
      </c>
      <c r="N23" s="80"/>
      <c r="O23" s="230">
        <f t="shared" si="1"/>
        <v>44000000000</v>
      </c>
      <c r="P23" s="136"/>
      <c r="Q23" s="136"/>
    </row>
    <row r="24" spans="1:17" s="44" customFormat="1" ht="21.75" customHeight="1" thickBot="1" x14ac:dyDescent="0.25">
      <c r="A24" s="232" t="s">
        <v>24</v>
      </c>
      <c r="B24" s="136"/>
      <c r="C24" s="120"/>
      <c r="D24" s="80"/>
      <c r="E24" s="120">
        <f>SUM(E8:E23)</f>
        <v>620256241964</v>
      </c>
      <c r="F24" s="80"/>
      <c r="G24" s="120">
        <f>SUM(G8:G23)</f>
        <v>0</v>
      </c>
      <c r="H24" s="80"/>
      <c r="I24" s="120">
        <f>SUM(I8:I23)</f>
        <v>620256241964</v>
      </c>
      <c r="J24" s="80"/>
      <c r="K24" s="120">
        <f>SUM(K8:K23)</f>
        <v>4801265928586</v>
      </c>
      <c r="L24" s="80"/>
      <c r="M24" s="120">
        <f>SUM(M8:M23)</f>
        <v>0</v>
      </c>
      <c r="N24" s="80"/>
      <c r="O24" s="120">
        <f>SUM(O8:O23)</f>
        <v>4801265928586</v>
      </c>
      <c r="P24" s="136"/>
      <c r="Q24" s="136"/>
    </row>
    <row r="25" spans="1:17" s="44" customFormat="1" ht="13.5" thickTop="1" x14ac:dyDescent="0.2">
      <c r="A25" s="136"/>
      <c r="B25" s="136"/>
      <c r="C25" s="136"/>
      <c r="D25" s="136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136"/>
      <c r="Q25" s="136"/>
    </row>
    <row r="26" spans="1:17" ht="21" x14ac:dyDescent="0.2">
      <c r="A26" s="83"/>
      <c r="B26" s="83"/>
      <c r="C26" s="83"/>
      <c r="D26" s="83"/>
      <c r="E26" s="230"/>
      <c r="F26" s="83"/>
      <c r="G26" s="83"/>
      <c r="H26" s="83"/>
      <c r="I26" s="83"/>
      <c r="J26" s="83"/>
      <c r="K26" s="230"/>
      <c r="L26" s="80"/>
      <c r="M26" s="83"/>
      <c r="N26" s="83"/>
      <c r="O26" s="83"/>
      <c r="P26" s="83"/>
      <c r="Q26" s="83"/>
    </row>
    <row r="27" spans="1:17" ht="21" x14ac:dyDescent="0.2">
      <c r="A27" s="83"/>
      <c r="B27" s="83"/>
      <c r="C27" s="83"/>
      <c r="D27" s="83"/>
      <c r="E27" s="230"/>
      <c r="F27" s="83"/>
      <c r="G27" s="83"/>
      <c r="H27" s="83"/>
      <c r="I27" s="83"/>
      <c r="J27" s="83"/>
      <c r="K27" s="96"/>
      <c r="L27" s="136"/>
      <c r="M27" s="83"/>
      <c r="N27" s="83"/>
      <c r="O27" s="83"/>
      <c r="P27" s="83"/>
      <c r="Q27" s="83"/>
    </row>
    <row r="28" spans="1:17" x14ac:dyDescent="0.2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</row>
    <row r="29" spans="1:17" x14ac:dyDescent="0.2">
      <c r="A29" s="83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</row>
    <row r="30" spans="1:17" x14ac:dyDescent="0.2">
      <c r="A30" s="83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</row>
    <row r="31" spans="1:17" x14ac:dyDescent="0.2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</row>
    <row r="32" spans="1:17" x14ac:dyDescent="0.2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</row>
    <row r="33" spans="1:17" x14ac:dyDescent="0.2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</row>
  </sheetData>
  <mergeCells count="8">
    <mergeCell ref="A1:O1"/>
    <mergeCell ref="A2:O2"/>
    <mergeCell ref="A3:O3"/>
    <mergeCell ref="A5:O5"/>
    <mergeCell ref="A6:A7"/>
    <mergeCell ref="E6:I6"/>
    <mergeCell ref="K6:O6"/>
    <mergeCell ref="C7:D7"/>
  </mergeCells>
  <pageMargins left="0.39" right="0.39" top="0.39" bottom="0.39" header="0" footer="0"/>
  <pageSetup paperSize="9" scale="81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C0667-0E6C-4CFC-BBC6-7B3C8B011336}">
  <sheetPr>
    <pageSetUpPr fitToPage="1"/>
  </sheetPr>
  <dimension ref="A1:T47"/>
  <sheetViews>
    <sheetView rightToLeft="1" view="pageBreakPreview" zoomScale="85" zoomScaleNormal="55" zoomScaleSheetLayoutView="85" workbookViewId="0">
      <selection activeCell="A6" sqref="A6:A7"/>
    </sheetView>
  </sheetViews>
  <sheetFormatPr defaultRowHeight="15.75" x14ac:dyDescent="0.4"/>
  <cols>
    <col min="1" max="1" width="48" style="190" bestFit="1" customWidth="1"/>
    <col min="2" max="2" width="1.28515625" style="190" customWidth="1"/>
    <col min="3" max="3" width="20.85546875" style="190" bestFit="1" customWidth="1"/>
    <col min="4" max="4" width="1.28515625" style="190" customWidth="1"/>
    <col min="5" max="5" width="17.140625" style="190" bestFit="1" customWidth="1"/>
    <col min="6" max="6" width="1.28515625" style="190" customWidth="1"/>
    <col min="7" max="7" width="20.85546875" style="190" bestFit="1" customWidth="1"/>
    <col min="8" max="8" width="1.28515625" style="190" customWidth="1"/>
    <col min="9" max="9" width="22.85546875" style="190" bestFit="1" customWidth="1"/>
    <col min="10" max="10" width="1.28515625" style="190" customWidth="1"/>
    <col min="11" max="11" width="17.7109375" style="190" bestFit="1" customWidth="1"/>
    <col min="12" max="12" width="1.28515625" style="190" customWidth="1"/>
    <col min="13" max="13" width="22.85546875" style="190" bestFit="1" customWidth="1"/>
    <col min="14" max="14" width="0.28515625" style="190" customWidth="1"/>
    <col min="15" max="16" width="9.140625" style="190"/>
    <col min="17" max="17" width="12.7109375" style="190" bestFit="1" customWidth="1"/>
    <col min="18" max="16384" width="9.140625" style="190"/>
  </cols>
  <sheetData>
    <row r="1" spans="1:20" ht="29.1" customHeight="1" x14ac:dyDescent="0.4">
      <c r="A1" s="344" t="s">
        <v>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</row>
    <row r="2" spans="1:20" ht="21.75" customHeight="1" x14ac:dyDescent="0.4">
      <c r="A2" s="344" t="s">
        <v>152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</row>
    <row r="3" spans="1:20" ht="21.75" customHeight="1" x14ac:dyDescent="0.4">
      <c r="A3" s="344" t="s">
        <v>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</row>
    <row r="4" spans="1:20" ht="14.45" customHeight="1" x14ac:dyDescent="0.4"/>
    <row r="5" spans="1:20" ht="40.5" customHeight="1" x14ac:dyDescent="0.4">
      <c r="A5" s="345" t="s">
        <v>274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</row>
    <row r="6" spans="1:20" ht="38.25" customHeight="1" x14ac:dyDescent="0.4">
      <c r="A6" s="346" t="s">
        <v>155</v>
      </c>
      <c r="C6" s="346" t="s">
        <v>171</v>
      </c>
      <c r="D6" s="346"/>
      <c r="E6" s="346"/>
      <c r="F6" s="346"/>
      <c r="G6" s="346"/>
      <c r="H6" s="191"/>
      <c r="I6" s="346" t="s">
        <v>172</v>
      </c>
      <c r="J6" s="346"/>
      <c r="K6" s="346"/>
      <c r="L6" s="346"/>
      <c r="M6" s="346"/>
      <c r="N6" s="191"/>
      <c r="O6" s="191"/>
      <c r="P6" s="191"/>
      <c r="Q6" s="191"/>
    </row>
    <row r="7" spans="1:20" ht="39.75" customHeight="1" x14ac:dyDescent="0.4">
      <c r="A7" s="346"/>
      <c r="C7" s="192" t="s">
        <v>270</v>
      </c>
      <c r="D7" s="193"/>
      <c r="E7" s="192" t="s">
        <v>258</v>
      </c>
      <c r="F7" s="193"/>
      <c r="G7" s="192" t="s">
        <v>271</v>
      </c>
      <c r="H7" s="191"/>
      <c r="I7" s="192" t="s">
        <v>270</v>
      </c>
      <c r="J7" s="193"/>
      <c r="K7" s="192" t="s">
        <v>258</v>
      </c>
      <c r="L7" s="193"/>
      <c r="M7" s="192" t="s">
        <v>271</v>
      </c>
      <c r="N7" s="191"/>
      <c r="O7" s="191"/>
      <c r="P7" s="191"/>
      <c r="Q7" s="191"/>
    </row>
    <row r="8" spans="1:20" ht="29.1" customHeight="1" x14ac:dyDescent="0.4">
      <c r="A8" s="194" t="s">
        <v>327</v>
      </c>
      <c r="C8" s="177">
        <v>51664237641</v>
      </c>
      <c r="D8" s="177">
        <v>0</v>
      </c>
      <c r="E8" s="196">
        <v>-250867741</v>
      </c>
      <c r="F8" s="177">
        <v>0</v>
      </c>
      <c r="G8" s="111">
        <f>C8-E8</f>
        <v>51915105382</v>
      </c>
      <c r="H8" s="177">
        <v>0</v>
      </c>
      <c r="I8" s="177">
        <v>1894848453686</v>
      </c>
      <c r="J8" s="177">
        <v>0</v>
      </c>
      <c r="K8" s="177">
        <v>286383662</v>
      </c>
      <c r="L8" s="177">
        <v>0</v>
      </c>
      <c r="M8" s="111">
        <f>I8-K8</f>
        <v>1894562070024</v>
      </c>
      <c r="N8" s="191"/>
      <c r="O8" s="191"/>
      <c r="P8" s="191"/>
      <c r="Q8" s="191"/>
    </row>
    <row r="9" spans="1:20" ht="29.1" customHeight="1" x14ac:dyDescent="0.4">
      <c r="A9" s="195" t="s">
        <v>328</v>
      </c>
      <c r="C9" s="177">
        <v>774768418890</v>
      </c>
      <c r="D9" s="177">
        <v>0</v>
      </c>
      <c r="E9" s="196">
        <v>276150417</v>
      </c>
      <c r="F9" s="177">
        <v>0</v>
      </c>
      <c r="G9" s="111">
        <f>C9-E9</f>
        <v>774492268473</v>
      </c>
      <c r="H9" s="177">
        <v>0</v>
      </c>
      <c r="I9" s="177">
        <v>3191561781203</v>
      </c>
      <c r="J9" s="177">
        <v>0</v>
      </c>
      <c r="K9" s="177">
        <v>2712240964</v>
      </c>
      <c r="L9" s="177">
        <v>0</v>
      </c>
      <c r="M9" s="111">
        <f>I9-K9</f>
        <v>3188849540239</v>
      </c>
      <c r="N9" s="191"/>
      <c r="O9" s="191"/>
      <c r="P9" s="191"/>
      <c r="Q9" s="191"/>
    </row>
    <row r="10" spans="1:20" s="197" customFormat="1" ht="29.1" customHeight="1" x14ac:dyDescent="0.4">
      <c r="A10" s="195" t="s">
        <v>329</v>
      </c>
      <c r="C10" s="177">
        <v>669219157196</v>
      </c>
      <c r="D10" s="177">
        <v>0</v>
      </c>
      <c r="E10" s="177">
        <v>33875945</v>
      </c>
      <c r="F10" s="177">
        <v>0</v>
      </c>
      <c r="G10" s="111">
        <f t="shared" ref="G10:G16" si="0">C10-E10</f>
        <v>669185281251</v>
      </c>
      <c r="H10" s="177">
        <v>0</v>
      </c>
      <c r="I10" s="177">
        <v>4875133656241</v>
      </c>
      <c r="J10" s="177">
        <v>0</v>
      </c>
      <c r="K10" s="177">
        <v>1485445902</v>
      </c>
      <c r="L10" s="177">
        <v>0</v>
      </c>
      <c r="M10" s="111">
        <f t="shared" ref="M10:M16" si="1">I10-K10</f>
        <v>4873648210339</v>
      </c>
      <c r="N10" s="198">
        <v>0</v>
      </c>
      <c r="O10" s="198"/>
      <c r="P10" s="198"/>
      <c r="Q10" s="198"/>
    </row>
    <row r="11" spans="1:20" s="197" customFormat="1" ht="29.1" customHeight="1" x14ac:dyDescent="0.4">
      <c r="A11" s="195" t="s">
        <v>331</v>
      </c>
      <c r="C11" s="177">
        <v>42772</v>
      </c>
      <c r="D11" s="177">
        <v>0</v>
      </c>
      <c r="E11" s="177">
        <v>0</v>
      </c>
      <c r="F11" s="177">
        <v>0</v>
      </c>
      <c r="G11" s="111">
        <f t="shared" si="0"/>
        <v>42772</v>
      </c>
      <c r="H11" s="177">
        <v>0</v>
      </c>
      <c r="I11" s="177">
        <v>80320549617</v>
      </c>
      <c r="J11" s="177">
        <v>0</v>
      </c>
      <c r="K11" s="177">
        <v>14207609</v>
      </c>
      <c r="L11" s="177">
        <v>0</v>
      </c>
      <c r="M11" s="111">
        <f t="shared" si="1"/>
        <v>80306342008</v>
      </c>
      <c r="N11" s="198">
        <v>0</v>
      </c>
      <c r="O11" s="198"/>
      <c r="P11" s="198"/>
      <c r="Q11" s="198"/>
    </row>
    <row r="12" spans="1:20" s="197" customFormat="1" ht="29.1" customHeight="1" x14ac:dyDescent="0.4">
      <c r="A12" s="195" t="s">
        <v>333</v>
      </c>
      <c r="C12" s="177">
        <v>684067</v>
      </c>
      <c r="D12" s="177">
        <v>0</v>
      </c>
      <c r="E12" s="177">
        <v>0</v>
      </c>
      <c r="F12" s="177">
        <v>0</v>
      </c>
      <c r="G12" s="111">
        <f t="shared" si="0"/>
        <v>684067</v>
      </c>
      <c r="H12" s="177">
        <v>0</v>
      </c>
      <c r="I12" s="177">
        <v>1896217</v>
      </c>
      <c r="J12" s="177">
        <v>0</v>
      </c>
      <c r="K12" s="177">
        <v>0</v>
      </c>
      <c r="L12" s="177">
        <v>0</v>
      </c>
      <c r="M12" s="111">
        <f t="shared" si="1"/>
        <v>1896217</v>
      </c>
      <c r="N12" s="198"/>
      <c r="O12" s="198"/>
      <c r="P12" s="198"/>
      <c r="Q12" s="167"/>
    </row>
    <row r="13" spans="1:20" s="197" customFormat="1" ht="29.1" customHeight="1" x14ac:dyDescent="0.4">
      <c r="A13" s="195" t="s">
        <v>330</v>
      </c>
      <c r="C13" s="210">
        <v>0</v>
      </c>
      <c r="D13" s="210">
        <v>0</v>
      </c>
      <c r="E13" s="210">
        <v>0</v>
      </c>
      <c r="F13" s="210">
        <v>0</v>
      </c>
      <c r="G13" s="230">
        <f t="shared" si="0"/>
        <v>0</v>
      </c>
      <c r="H13" s="210">
        <v>0</v>
      </c>
      <c r="I13" s="210">
        <v>83502475703</v>
      </c>
      <c r="J13" s="210">
        <v>0</v>
      </c>
      <c r="K13" s="210">
        <v>0</v>
      </c>
      <c r="L13" s="210">
        <v>0</v>
      </c>
      <c r="M13" s="230">
        <f t="shared" si="1"/>
        <v>83502475703</v>
      </c>
      <c r="N13" s="202"/>
      <c r="O13" s="202"/>
      <c r="P13" s="202"/>
      <c r="Q13" s="202"/>
      <c r="R13" s="290"/>
      <c r="S13" s="290"/>
      <c r="T13" s="290"/>
    </row>
    <row r="14" spans="1:20" s="197" customFormat="1" ht="29.1" customHeight="1" x14ac:dyDescent="0.4">
      <c r="A14" s="195" t="s">
        <v>332</v>
      </c>
      <c r="C14" s="210">
        <v>0</v>
      </c>
      <c r="D14" s="210">
        <v>0</v>
      </c>
      <c r="E14" s="210">
        <v>0</v>
      </c>
      <c r="F14" s="210">
        <v>0</v>
      </c>
      <c r="G14" s="230">
        <f t="shared" si="0"/>
        <v>0</v>
      </c>
      <c r="H14" s="210">
        <v>0</v>
      </c>
      <c r="I14" s="210">
        <v>40212</v>
      </c>
      <c r="J14" s="210">
        <v>0</v>
      </c>
      <c r="K14" s="210">
        <v>0</v>
      </c>
      <c r="L14" s="210">
        <v>0</v>
      </c>
      <c r="M14" s="230">
        <f t="shared" si="1"/>
        <v>40212</v>
      </c>
      <c r="N14" s="202"/>
      <c r="O14" s="202"/>
      <c r="P14" s="202"/>
      <c r="Q14" s="202"/>
      <c r="R14" s="290"/>
      <c r="S14" s="290"/>
      <c r="T14" s="290"/>
    </row>
    <row r="15" spans="1:20" s="197" customFormat="1" ht="29.1" customHeight="1" x14ac:dyDescent="0.4">
      <c r="A15" s="195" t="s">
        <v>334</v>
      </c>
      <c r="C15" s="210">
        <v>0</v>
      </c>
      <c r="D15" s="210">
        <v>0</v>
      </c>
      <c r="E15" s="210">
        <v>0</v>
      </c>
      <c r="F15" s="210">
        <v>0</v>
      </c>
      <c r="G15" s="230">
        <f t="shared" si="0"/>
        <v>0</v>
      </c>
      <c r="H15" s="210">
        <v>0</v>
      </c>
      <c r="I15" s="210">
        <v>2272</v>
      </c>
      <c r="J15" s="210">
        <v>0</v>
      </c>
      <c r="K15" s="210">
        <v>0</v>
      </c>
      <c r="L15" s="210">
        <v>0</v>
      </c>
      <c r="M15" s="230">
        <f t="shared" si="1"/>
        <v>2272</v>
      </c>
      <c r="N15" s="202"/>
      <c r="O15" s="202"/>
      <c r="P15" s="202"/>
      <c r="Q15" s="291"/>
      <c r="R15" s="290"/>
      <c r="S15" s="290"/>
      <c r="T15" s="290"/>
    </row>
    <row r="16" spans="1:20" s="197" customFormat="1" ht="29.1" customHeight="1" x14ac:dyDescent="0.4">
      <c r="A16" s="195" t="s">
        <v>335</v>
      </c>
      <c r="C16" s="210">
        <v>0</v>
      </c>
      <c r="D16" s="210">
        <v>0</v>
      </c>
      <c r="E16" s="210">
        <v>0</v>
      </c>
      <c r="F16" s="210">
        <v>0</v>
      </c>
      <c r="G16" s="230">
        <f t="shared" si="0"/>
        <v>0</v>
      </c>
      <c r="H16" s="210">
        <v>0</v>
      </c>
      <c r="I16" s="210">
        <v>8205</v>
      </c>
      <c r="J16" s="210">
        <v>0</v>
      </c>
      <c r="K16" s="210">
        <v>0</v>
      </c>
      <c r="L16" s="210">
        <v>0</v>
      </c>
      <c r="M16" s="230">
        <f t="shared" si="1"/>
        <v>8205</v>
      </c>
      <c r="N16" s="202"/>
      <c r="O16" s="202"/>
      <c r="P16" s="202"/>
      <c r="Q16" s="202"/>
      <c r="R16" s="290"/>
      <c r="S16" s="290"/>
      <c r="T16" s="290"/>
    </row>
    <row r="17" spans="1:20" s="197" customFormat="1" ht="29.1" customHeight="1" thickBot="1" x14ac:dyDescent="0.45">
      <c r="A17" s="199" t="s">
        <v>24</v>
      </c>
      <c r="C17" s="184">
        <f>SUM(C8:C16)</f>
        <v>1495652540566</v>
      </c>
      <c r="D17" s="200">
        <f t="shared" ref="D17:L17" si="2">SUM(D8:D16)</f>
        <v>0</v>
      </c>
      <c r="E17" s="184">
        <f>SUM(E8:E16)</f>
        <v>59158621</v>
      </c>
      <c r="F17" s="200">
        <f t="shared" si="2"/>
        <v>0</v>
      </c>
      <c r="G17" s="184">
        <f>SUM(G8:G16)</f>
        <v>1495593381945</v>
      </c>
      <c r="H17" s="200">
        <f t="shared" si="2"/>
        <v>0</v>
      </c>
      <c r="I17" s="184">
        <f>SUM(I8:I16)</f>
        <v>10125368863356</v>
      </c>
      <c r="J17" s="200">
        <f t="shared" si="2"/>
        <v>0</v>
      </c>
      <c r="K17" s="184">
        <f>SUM(K8:K16)</f>
        <v>4498278137</v>
      </c>
      <c r="L17" s="210">
        <f t="shared" si="2"/>
        <v>0</v>
      </c>
      <c r="M17" s="184">
        <f>SUM(M8:M16)</f>
        <v>10120870585219</v>
      </c>
      <c r="N17" s="202"/>
      <c r="O17" s="202"/>
      <c r="P17" s="202"/>
      <c r="Q17" s="202"/>
      <c r="R17" s="290"/>
      <c r="S17" s="290"/>
      <c r="T17" s="290"/>
    </row>
    <row r="18" spans="1:20" ht="16.5" thickTop="1" x14ac:dyDescent="0.4">
      <c r="C18" s="201"/>
      <c r="D18" s="201"/>
      <c r="E18" s="201"/>
      <c r="F18" s="201"/>
      <c r="G18" s="201"/>
      <c r="H18" s="201"/>
      <c r="I18" s="201"/>
      <c r="J18" s="201"/>
      <c r="K18" s="201"/>
      <c r="L18" s="202"/>
      <c r="M18" s="201"/>
      <c r="N18" s="201"/>
      <c r="O18" s="201"/>
      <c r="P18" s="201"/>
      <c r="Q18" s="201"/>
      <c r="R18" s="292"/>
      <c r="S18" s="292"/>
      <c r="T18" s="292"/>
    </row>
    <row r="19" spans="1:20" ht="21" x14ac:dyDescent="0.4">
      <c r="C19" s="200"/>
      <c r="D19" s="201"/>
      <c r="E19" s="200"/>
      <c r="F19" s="201"/>
      <c r="G19" s="201"/>
      <c r="H19" s="201"/>
      <c r="I19" s="200"/>
      <c r="J19" s="201"/>
      <c r="K19" s="200"/>
      <c r="L19" s="201"/>
      <c r="M19" s="201"/>
      <c r="N19" s="201"/>
      <c r="O19" s="201"/>
      <c r="P19" s="201"/>
      <c r="Q19" s="201"/>
      <c r="R19" s="292"/>
      <c r="S19" s="292"/>
      <c r="T19" s="292"/>
    </row>
    <row r="20" spans="1:20" x14ac:dyDescent="0.4">
      <c r="C20" s="201"/>
      <c r="D20" s="201"/>
      <c r="E20" s="292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92"/>
      <c r="S20" s="292"/>
      <c r="T20" s="292"/>
    </row>
    <row r="21" spans="1:20" x14ac:dyDescent="0.4">
      <c r="C21" s="201"/>
      <c r="D21" s="201"/>
      <c r="E21" s="292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92"/>
      <c r="S21" s="292"/>
      <c r="T21" s="292"/>
    </row>
    <row r="22" spans="1:20" ht="21" x14ac:dyDescent="0.4"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01"/>
      <c r="O22" s="201"/>
      <c r="P22" s="201"/>
      <c r="Q22" s="201"/>
      <c r="R22" s="292"/>
      <c r="S22" s="292"/>
      <c r="T22" s="292"/>
    </row>
    <row r="23" spans="1:20" ht="21" x14ac:dyDescent="0.4"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01"/>
      <c r="O23" s="201"/>
      <c r="P23" s="201"/>
      <c r="Q23" s="201"/>
      <c r="R23" s="292"/>
      <c r="S23" s="292"/>
      <c r="T23" s="292"/>
    </row>
    <row r="24" spans="1:20" ht="21" x14ac:dyDescent="0.4"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91"/>
      <c r="O24" s="191"/>
      <c r="P24" s="191"/>
      <c r="Q24" s="191"/>
    </row>
    <row r="25" spans="1:20" ht="21" x14ac:dyDescent="0.4"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91"/>
      <c r="O25" s="191"/>
      <c r="P25" s="191"/>
      <c r="Q25" s="191"/>
    </row>
    <row r="26" spans="1:20" ht="21" x14ac:dyDescent="0.4"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91"/>
      <c r="O26" s="191"/>
      <c r="P26" s="191"/>
      <c r="Q26" s="191"/>
    </row>
    <row r="27" spans="1:20" x14ac:dyDescent="0.4"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</row>
    <row r="28" spans="1:20" x14ac:dyDescent="0.4"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</row>
    <row r="29" spans="1:20" x14ac:dyDescent="0.4"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</row>
    <row r="30" spans="1:20" x14ac:dyDescent="0.4"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</row>
    <row r="31" spans="1:20" x14ac:dyDescent="0.4"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</row>
    <row r="32" spans="1:20" x14ac:dyDescent="0.4"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</row>
    <row r="33" spans="3:17" x14ac:dyDescent="0.4"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</row>
    <row r="34" spans="3:17" x14ac:dyDescent="0.4"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</row>
    <row r="35" spans="3:17" x14ac:dyDescent="0.4"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</row>
    <row r="36" spans="3:17" x14ac:dyDescent="0.4"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</row>
    <row r="37" spans="3:17" x14ac:dyDescent="0.4"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</row>
    <row r="38" spans="3:17" x14ac:dyDescent="0.4"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</row>
    <row r="39" spans="3:17" x14ac:dyDescent="0.4"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</row>
    <row r="40" spans="3:17" x14ac:dyDescent="0.4">
      <c r="C40" s="191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</row>
    <row r="41" spans="3:17" x14ac:dyDescent="0.4"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</row>
    <row r="42" spans="3:17" x14ac:dyDescent="0.4"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1"/>
      <c r="Q42" s="191"/>
    </row>
    <row r="43" spans="3:17" x14ac:dyDescent="0.4">
      <c r="C43" s="191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1"/>
    </row>
    <row r="44" spans="3:17" x14ac:dyDescent="0.4">
      <c r="C44" s="191"/>
      <c r="D44" s="191"/>
      <c r="E44" s="191"/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</row>
    <row r="45" spans="3:17" x14ac:dyDescent="0.4">
      <c r="C45" s="191"/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</row>
    <row r="46" spans="3:17" x14ac:dyDescent="0.4">
      <c r="C46" s="191"/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</row>
    <row r="47" spans="3:17" x14ac:dyDescent="0.4">
      <c r="C47" s="191"/>
      <c r="D47" s="191"/>
      <c r="E47" s="191"/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1"/>
      <c r="Q47" s="191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scale="79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V74"/>
  <sheetViews>
    <sheetView rightToLeft="1" view="pageBreakPreview" zoomScale="70" zoomScaleNormal="85" zoomScaleSheetLayoutView="70" workbookViewId="0">
      <selection activeCell="A6" sqref="A6:A7"/>
    </sheetView>
  </sheetViews>
  <sheetFormatPr defaultRowHeight="12.75" x14ac:dyDescent="0.2"/>
  <cols>
    <col min="1" max="1" width="40.5703125" bestFit="1" customWidth="1"/>
    <col min="2" max="2" width="1.28515625" customWidth="1"/>
    <col min="3" max="3" width="12.5703125" bestFit="1" customWidth="1"/>
    <col min="4" max="4" width="1.28515625" customWidth="1"/>
    <col min="5" max="5" width="20.140625" bestFit="1" customWidth="1"/>
    <col min="6" max="6" width="1.28515625" customWidth="1"/>
    <col min="7" max="7" width="19.5703125" bestFit="1" customWidth="1"/>
    <col min="8" max="8" width="1.28515625" customWidth="1"/>
    <col min="9" max="9" width="23.85546875" customWidth="1"/>
    <col min="10" max="10" width="1.28515625" customWidth="1"/>
    <col min="11" max="11" width="14.42578125" bestFit="1" customWidth="1"/>
    <col min="12" max="12" width="1.28515625" customWidth="1"/>
    <col min="13" max="13" width="20.7109375" bestFit="1" customWidth="1"/>
    <col min="14" max="14" width="1.28515625" customWidth="1"/>
    <col min="15" max="15" width="20.42578125" bestFit="1" customWidth="1"/>
    <col min="16" max="16" width="1.28515625" customWidth="1"/>
    <col min="17" max="17" width="22.85546875" customWidth="1"/>
    <col min="18" max="18" width="17.140625" bestFit="1" customWidth="1"/>
    <col min="19" max="19" width="19.28515625" bestFit="1" customWidth="1"/>
    <col min="20" max="20" width="15" bestFit="1" customWidth="1"/>
    <col min="21" max="21" width="11.28515625" bestFit="1" customWidth="1"/>
    <col min="22" max="22" width="15" bestFit="1" customWidth="1"/>
  </cols>
  <sheetData>
    <row r="1" spans="1:22" ht="29.1" customHeight="1" x14ac:dyDescent="0.2">
      <c r="A1" s="295" t="s">
        <v>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</row>
    <row r="2" spans="1:22" ht="21.75" customHeight="1" x14ac:dyDescent="0.2">
      <c r="A2" s="295" t="s">
        <v>152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</row>
    <row r="3" spans="1:22" ht="21.75" customHeight="1" x14ac:dyDescent="0.2">
      <c r="A3" s="295" t="s">
        <v>2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</row>
    <row r="4" spans="1:22" ht="14.45" customHeight="1" x14ac:dyDescent="0.2"/>
    <row r="5" spans="1:22" s="44" customFormat="1" ht="39" customHeight="1" x14ac:dyDescent="0.2">
      <c r="A5" s="304" t="s">
        <v>275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</row>
    <row r="6" spans="1:22" s="44" customFormat="1" ht="37.5" customHeight="1" x14ac:dyDescent="0.2">
      <c r="A6" s="307" t="s">
        <v>155</v>
      </c>
      <c r="C6" s="307" t="s">
        <v>171</v>
      </c>
      <c r="D6" s="307"/>
      <c r="E6" s="307"/>
      <c r="F6" s="307"/>
      <c r="G6" s="307"/>
      <c r="H6" s="307"/>
      <c r="I6" s="307"/>
      <c r="J6" s="54"/>
      <c r="K6" s="307" t="s">
        <v>172</v>
      </c>
      <c r="L6" s="307"/>
      <c r="M6" s="307"/>
      <c r="N6" s="307"/>
      <c r="O6" s="307"/>
      <c r="P6" s="307"/>
      <c r="Q6" s="307"/>
    </row>
    <row r="7" spans="1:22" s="44" customFormat="1" ht="53.25" customHeight="1" x14ac:dyDescent="0.2">
      <c r="A7" s="307"/>
      <c r="C7" s="19" t="s">
        <v>13</v>
      </c>
      <c r="D7" s="55"/>
      <c r="E7" s="19" t="s">
        <v>276</v>
      </c>
      <c r="F7" s="55"/>
      <c r="G7" s="19" t="s">
        <v>277</v>
      </c>
      <c r="H7" s="55"/>
      <c r="I7" s="19" t="s">
        <v>278</v>
      </c>
      <c r="J7" s="54"/>
      <c r="K7" s="19" t="s">
        <v>13</v>
      </c>
      <c r="L7" s="55"/>
      <c r="M7" s="19" t="s">
        <v>276</v>
      </c>
      <c r="N7" s="55"/>
      <c r="O7" s="19" t="s">
        <v>277</v>
      </c>
      <c r="P7" s="55"/>
      <c r="Q7" s="19" t="s">
        <v>278</v>
      </c>
    </row>
    <row r="8" spans="1:22" s="44" customFormat="1" ht="21.75" customHeight="1" x14ac:dyDescent="0.2">
      <c r="A8" s="171" t="s">
        <v>55</v>
      </c>
      <c r="C8" s="32">
        <v>48951146</v>
      </c>
      <c r="D8" s="46"/>
      <c r="E8" s="32">
        <v>1272621443681</v>
      </c>
      <c r="F8" s="46"/>
      <c r="G8" s="32">
        <v>1038316046115</v>
      </c>
      <c r="H8" s="46"/>
      <c r="I8" s="116">
        <f>E8-G8</f>
        <v>234305397566</v>
      </c>
      <c r="J8" s="46"/>
      <c r="K8" s="32">
        <v>164986322</v>
      </c>
      <c r="L8" s="46"/>
      <c r="M8" s="32">
        <v>3494870888370</v>
      </c>
      <c r="N8" s="46"/>
      <c r="O8" s="32">
        <v>2863995380345</v>
      </c>
      <c r="P8" s="46"/>
      <c r="Q8" s="116">
        <f>M8-O8</f>
        <v>630875508025</v>
      </c>
      <c r="R8" s="172"/>
      <c r="S8" s="172"/>
    </row>
    <row r="9" spans="1:22" s="44" customFormat="1" ht="21.75" customHeight="1" x14ac:dyDescent="0.2">
      <c r="A9" s="170" t="s">
        <v>52</v>
      </c>
      <c r="C9" s="33">
        <v>15839233</v>
      </c>
      <c r="D9" s="46"/>
      <c r="E9" s="33">
        <v>309621180803</v>
      </c>
      <c r="F9" s="46"/>
      <c r="G9" s="33">
        <v>158582400796</v>
      </c>
      <c r="H9" s="46"/>
      <c r="I9" s="116">
        <f>E9-G9</f>
        <v>151038780007</v>
      </c>
      <c r="J9" s="46"/>
      <c r="K9" s="33">
        <v>15839233</v>
      </c>
      <c r="L9" s="46"/>
      <c r="M9" s="33">
        <v>309621180803</v>
      </c>
      <c r="N9" s="46"/>
      <c r="O9" s="33">
        <v>158582400796</v>
      </c>
      <c r="P9" s="46"/>
      <c r="Q9" s="116">
        <v>151038780007</v>
      </c>
      <c r="R9" s="172"/>
      <c r="S9" s="172"/>
      <c r="T9" s="122"/>
      <c r="U9" s="122"/>
      <c r="V9" s="122"/>
    </row>
    <row r="10" spans="1:22" s="44" customFormat="1" ht="21.75" customHeight="1" x14ac:dyDescent="0.2">
      <c r="A10" s="37" t="s">
        <v>54</v>
      </c>
      <c r="C10" s="33">
        <v>1666639</v>
      </c>
      <c r="D10" s="46"/>
      <c r="E10" s="33">
        <v>45999833454</v>
      </c>
      <c r="F10" s="46"/>
      <c r="G10" s="33">
        <v>39628503409</v>
      </c>
      <c r="H10" s="46"/>
      <c r="I10" s="116">
        <f t="shared" ref="I10:I51" si="0">E10-G10</f>
        <v>6371330045</v>
      </c>
      <c r="J10" s="46"/>
      <c r="K10" s="33">
        <v>1666639</v>
      </c>
      <c r="L10" s="46"/>
      <c r="M10" s="33">
        <v>45999833454</v>
      </c>
      <c r="N10" s="46"/>
      <c r="O10" s="172">
        <v>39628503409</v>
      </c>
      <c r="P10" s="46"/>
      <c r="Q10" s="116">
        <f>M10-O10</f>
        <v>6371330045</v>
      </c>
      <c r="R10" s="172"/>
      <c r="S10" s="172"/>
      <c r="T10" s="122"/>
      <c r="U10" s="122"/>
    </row>
    <row r="11" spans="1:22" s="44" customFormat="1" ht="21.75" customHeight="1" x14ac:dyDescent="0.2">
      <c r="A11" s="37" t="s">
        <v>48</v>
      </c>
      <c r="C11" s="33">
        <v>49373572</v>
      </c>
      <c r="D11" s="46"/>
      <c r="E11" s="33">
        <v>800732197189</v>
      </c>
      <c r="F11" s="46"/>
      <c r="G11" s="33">
        <v>739479658154</v>
      </c>
      <c r="H11" s="46"/>
      <c r="I11" s="116">
        <f t="shared" si="0"/>
        <v>61252539035</v>
      </c>
      <c r="J11" s="46"/>
      <c r="K11" s="33">
        <v>49373572</v>
      </c>
      <c r="L11" s="46"/>
      <c r="M11" s="33">
        <v>800732197189</v>
      </c>
      <c r="N11" s="46"/>
      <c r="O11" s="172">
        <v>739479658154</v>
      </c>
      <c r="P11" s="46"/>
      <c r="Q11" s="116">
        <f t="shared" ref="Q11:Q53" si="1">M11-O11</f>
        <v>61252539035</v>
      </c>
      <c r="R11" s="172"/>
      <c r="S11" s="172"/>
    </row>
    <row r="12" spans="1:22" s="44" customFormat="1" ht="21.75" customHeight="1" x14ac:dyDescent="0.2">
      <c r="A12" s="37" t="s">
        <v>58</v>
      </c>
      <c r="C12" s="33">
        <v>893216</v>
      </c>
      <c r="D12" s="46"/>
      <c r="E12" s="33">
        <v>49999385900</v>
      </c>
      <c r="F12" s="46"/>
      <c r="G12" s="33">
        <v>45128400741</v>
      </c>
      <c r="H12" s="46"/>
      <c r="I12" s="116">
        <f t="shared" si="0"/>
        <v>4870985159</v>
      </c>
      <c r="J12" s="46"/>
      <c r="K12" s="33">
        <v>893216</v>
      </c>
      <c r="L12" s="46"/>
      <c r="M12" s="33">
        <v>49999385900</v>
      </c>
      <c r="N12" s="46"/>
      <c r="O12" s="33">
        <v>45128400741</v>
      </c>
      <c r="P12" s="46"/>
      <c r="Q12" s="116">
        <f t="shared" si="1"/>
        <v>4870985159</v>
      </c>
      <c r="R12" s="172"/>
      <c r="S12" s="172"/>
    </row>
    <row r="13" spans="1:22" s="44" customFormat="1" ht="21.75" customHeight="1" x14ac:dyDescent="0.2">
      <c r="A13" s="37" t="s">
        <v>56</v>
      </c>
      <c r="C13" s="33">
        <v>9998500</v>
      </c>
      <c r="D13" s="46"/>
      <c r="E13" s="33">
        <v>137836475394</v>
      </c>
      <c r="F13" s="46"/>
      <c r="G13" s="33">
        <v>100104982000</v>
      </c>
      <c r="H13" s="46"/>
      <c r="I13" s="116">
        <f t="shared" si="0"/>
        <v>37731493394</v>
      </c>
      <c r="J13" s="46"/>
      <c r="K13" s="33">
        <v>20000000</v>
      </c>
      <c r="L13" s="46"/>
      <c r="M13" s="33">
        <v>272628977305</v>
      </c>
      <c r="N13" s="46"/>
      <c r="O13" s="33">
        <v>200240000000</v>
      </c>
      <c r="P13" s="46"/>
      <c r="Q13" s="116">
        <f t="shared" si="1"/>
        <v>72388977305</v>
      </c>
      <c r="R13" s="172"/>
      <c r="S13" s="172"/>
    </row>
    <row r="14" spans="1:22" s="44" customFormat="1" ht="21.75" customHeight="1" x14ac:dyDescent="0.2">
      <c r="A14" s="37" t="s">
        <v>57</v>
      </c>
      <c r="C14" s="33">
        <v>12400000</v>
      </c>
      <c r="D14" s="46"/>
      <c r="E14" s="33">
        <v>276287866626</v>
      </c>
      <c r="F14" s="46"/>
      <c r="G14" s="33">
        <v>130356239995</v>
      </c>
      <c r="H14" s="46"/>
      <c r="I14" s="116">
        <f t="shared" si="0"/>
        <v>145931626631</v>
      </c>
      <c r="J14" s="46"/>
      <c r="K14" s="33">
        <v>12400000</v>
      </c>
      <c r="L14" s="46"/>
      <c r="M14" s="33">
        <v>276287866626</v>
      </c>
      <c r="N14" s="46"/>
      <c r="O14" s="33">
        <v>130356239995</v>
      </c>
      <c r="P14" s="46"/>
      <c r="Q14" s="116">
        <f t="shared" si="1"/>
        <v>145931626631</v>
      </c>
      <c r="R14" s="172"/>
      <c r="S14" s="172"/>
    </row>
    <row r="15" spans="1:22" s="44" customFormat="1" ht="21.75" customHeight="1" x14ac:dyDescent="0.2">
      <c r="A15" s="37" t="s">
        <v>51</v>
      </c>
      <c r="C15" s="33">
        <v>3588921</v>
      </c>
      <c r="D15" s="46"/>
      <c r="E15" s="33">
        <v>43967003790</v>
      </c>
      <c r="F15" s="46"/>
      <c r="G15" s="33">
        <v>37953791858</v>
      </c>
      <c r="H15" s="46"/>
      <c r="I15" s="116">
        <f t="shared" si="0"/>
        <v>6013211932</v>
      </c>
      <c r="J15" s="46"/>
      <c r="K15" s="33">
        <v>9854271</v>
      </c>
      <c r="L15" s="46"/>
      <c r="M15" s="33">
        <v>109929453662</v>
      </c>
      <c r="N15" s="46"/>
      <c r="O15" s="33">
        <v>94667337144</v>
      </c>
      <c r="P15" s="46"/>
      <c r="Q15" s="116">
        <f t="shared" si="1"/>
        <v>15262116518</v>
      </c>
      <c r="R15" s="172"/>
      <c r="S15" s="172"/>
    </row>
    <row r="16" spans="1:22" s="44" customFormat="1" ht="21.75" customHeight="1" x14ac:dyDescent="0.2">
      <c r="A16" s="37" t="s">
        <v>49</v>
      </c>
      <c r="C16" s="33">
        <v>20000000</v>
      </c>
      <c r="D16" s="46"/>
      <c r="E16" s="33">
        <v>672150337709</v>
      </c>
      <c r="F16" s="46"/>
      <c r="G16" s="33">
        <v>533047289259</v>
      </c>
      <c r="H16" s="46"/>
      <c r="I16" s="116">
        <f t="shared" si="0"/>
        <v>139103048450</v>
      </c>
      <c r="J16" s="46"/>
      <c r="K16" s="33">
        <v>27990000</v>
      </c>
      <c r="L16" s="46"/>
      <c r="M16" s="33">
        <v>914326792612</v>
      </c>
      <c r="N16" s="46"/>
      <c r="O16" s="33">
        <v>745999681305</v>
      </c>
      <c r="P16" s="46"/>
      <c r="Q16" s="116">
        <f t="shared" si="1"/>
        <v>168327111307</v>
      </c>
      <c r="R16" s="172"/>
      <c r="S16" s="172"/>
    </row>
    <row r="17" spans="1:19" s="44" customFormat="1" ht="21.75" customHeight="1" x14ac:dyDescent="0.2">
      <c r="A17" s="37" t="s">
        <v>53</v>
      </c>
      <c r="C17" s="33">
        <v>2290556</v>
      </c>
      <c r="D17" s="46"/>
      <c r="E17" s="33">
        <v>249521937889</v>
      </c>
      <c r="F17" s="46"/>
      <c r="G17" s="33">
        <v>121275243043</v>
      </c>
      <c r="H17" s="46"/>
      <c r="I17" s="116">
        <f t="shared" si="0"/>
        <v>128246694846</v>
      </c>
      <c r="J17" s="46"/>
      <c r="K17" s="33">
        <v>5289682</v>
      </c>
      <c r="L17" s="46"/>
      <c r="M17" s="33">
        <v>566809508046</v>
      </c>
      <c r="N17" s="46"/>
      <c r="O17" s="33">
        <v>280066267824</v>
      </c>
      <c r="P17" s="46"/>
      <c r="Q17" s="116">
        <f t="shared" si="1"/>
        <v>286743240222</v>
      </c>
      <c r="R17" s="172"/>
      <c r="S17" s="172"/>
    </row>
    <row r="18" spans="1:19" s="44" customFormat="1" ht="21.75" customHeight="1" x14ac:dyDescent="0.2">
      <c r="A18" s="37" t="s">
        <v>19</v>
      </c>
      <c r="C18" s="33">
        <v>76000000</v>
      </c>
      <c r="D18" s="46"/>
      <c r="E18" s="33">
        <v>147059304600</v>
      </c>
      <c r="F18" s="46"/>
      <c r="G18" s="33">
        <v>208875355883</v>
      </c>
      <c r="H18" s="46"/>
      <c r="I18" s="116">
        <f t="shared" si="0"/>
        <v>-61816051283</v>
      </c>
      <c r="J18" s="46"/>
      <c r="K18" s="33">
        <v>76000000</v>
      </c>
      <c r="L18" s="46"/>
      <c r="M18" s="33">
        <v>147059304600</v>
      </c>
      <c r="N18" s="46"/>
      <c r="O18" s="33">
        <v>208875355883</v>
      </c>
      <c r="P18" s="46"/>
      <c r="Q18" s="116">
        <f t="shared" si="1"/>
        <v>-61816051283</v>
      </c>
      <c r="R18" s="172"/>
      <c r="S18" s="172"/>
    </row>
    <row r="19" spans="1:19" s="44" customFormat="1" ht="21.75" customHeight="1" x14ac:dyDescent="0.2">
      <c r="A19" s="37" t="s">
        <v>23</v>
      </c>
      <c r="C19" s="33">
        <v>4200000</v>
      </c>
      <c r="D19" s="46"/>
      <c r="E19" s="33">
        <v>32711173146</v>
      </c>
      <c r="F19" s="46"/>
      <c r="G19" s="33">
        <v>42262225662</v>
      </c>
      <c r="H19" s="46"/>
      <c r="I19" s="116">
        <f t="shared" si="0"/>
        <v>-9551052516</v>
      </c>
      <c r="J19" s="46"/>
      <c r="K19" s="33">
        <v>5400000</v>
      </c>
      <c r="L19" s="46"/>
      <c r="M19" s="33">
        <v>42589543217</v>
      </c>
      <c r="N19" s="46"/>
      <c r="O19" s="33">
        <v>53958348820</v>
      </c>
      <c r="P19" s="46"/>
      <c r="Q19" s="116">
        <f t="shared" si="1"/>
        <v>-11368805603</v>
      </c>
      <c r="R19" s="172"/>
      <c r="S19" s="172"/>
    </row>
    <row r="20" spans="1:19" s="44" customFormat="1" ht="21.75" customHeight="1" x14ac:dyDescent="0.2">
      <c r="A20" s="110" t="s">
        <v>20</v>
      </c>
      <c r="B20" s="136"/>
      <c r="C20" s="116">
        <v>85408</v>
      </c>
      <c r="D20" s="80"/>
      <c r="E20" s="116">
        <v>1621186793688</v>
      </c>
      <c r="F20" s="80"/>
      <c r="G20" s="116">
        <v>987106944768</v>
      </c>
      <c r="H20" s="80"/>
      <c r="I20" s="116">
        <v>634079848920</v>
      </c>
      <c r="J20" s="80"/>
      <c r="K20" s="116">
        <v>222637</v>
      </c>
      <c r="L20" s="80"/>
      <c r="M20" s="116">
        <v>3331605365462</v>
      </c>
      <c r="N20" s="80"/>
      <c r="O20" s="116">
        <v>2424072592877</v>
      </c>
      <c r="P20" s="46"/>
      <c r="Q20" s="116">
        <f>M20-O20</f>
        <v>907532772585</v>
      </c>
      <c r="R20" s="172"/>
      <c r="S20" s="172"/>
    </row>
    <row r="21" spans="1:19" s="44" customFormat="1" ht="21.75" customHeight="1" x14ac:dyDescent="0.2">
      <c r="A21" s="37" t="s">
        <v>177</v>
      </c>
      <c r="C21" s="33">
        <v>0</v>
      </c>
      <c r="D21" s="46"/>
      <c r="E21" s="33">
        <v>0</v>
      </c>
      <c r="F21" s="46"/>
      <c r="G21" s="33">
        <v>0</v>
      </c>
      <c r="H21" s="46"/>
      <c r="I21" s="116">
        <f t="shared" si="0"/>
        <v>0</v>
      </c>
      <c r="J21" s="46"/>
      <c r="K21" s="33">
        <v>128068177</v>
      </c>
      <c r="L21" s="46"/>
      <c r="M21" s="33">
        <v>83385544289</v>
      </c>
      <c r="N21" s="46"/>
      <c r="O21" s="33">
        <v>67599575404</v>
      </c>
      <c r="P21" s="46"/>
      <c r="Q21" s="116">
        <f t="shared" si="1"/>
        <v>15785968885</v>
      </c>
      <c r="R21" s="172"/>
      <c r="S21" s="172"/>
    </row>
    <row r="22" spans="1:19" s="44" customFormat="1" ht="21.75" customHeight="1" x14ac:dyDescent="0.2">
      <c r="A22" s="37" t="s">
        <v>193</v>
      </c>
      <c r="C22" s="33">
        <v>0</v>
      </c>
      <c r="D22" s="46"/>
      <c r="E22" s="33">
        <v>0</v>
      </c>
      <c r="F22" s="46"/>
      <c r="G22" s="33">
        <v>0</v>
      </c>
      <c r="H22" s="46"/>
      <c r="I22" s="116">
        <f t="shared" si="0"/>
        <v>0</v>
      </c>
      <c r="J22" s="46"/>
      <c r="K22" s="33">
        <v>38305370</v>
      </c>
      <c r="L22" s="46"/>
      <c r="M22" s="33">
        <v>634757903216</v>
      </c>
      <c r="N22" s="46"/>
      <c r="O22" s="33">
        <v>624840642923</v>
      </c>
      <c r="P22" s="46"/>
      <c r="Q22" s="116">
        <f t="shared" si="1"/>
        <v>9917260293</v>
      </c>
      <c r="R22" s="172"/>
      <c r="S22" s="172"/>
    </row>
    <row r="23" spans="1:19" s="44" customFormat="1" ht="21.75" customHeight="1" x14ac:dyDescent="0.2">
      <c r="A23" s="37" t="s">
        <v>194</v>
      </c>
      <c r="C23" s="33">
        <v>0</v>
      </c>
      <c r="D23" s="46"/>
      <c r="E23" s="33">
        <v>0</v>
      </c>
      <c r="F23" s="46"/>
      <c r="G23" s="33">
        <v>0</v>
      </c>
      <c r="H23" s="46"/>
      <c r="I23" s="116">
        <f t="shared" si="0"/>
        <v>0</v>
      </c>
      <c r="J23" s="46"/>
      <c r="K23" s="33">
        <v>138434563</v>
      </c>
      <c r="L23" s="46"/>
      <c r="M23" s="33">
        <v>1820844878150</v>
      </c>
      <c r="N23" s="46"/>
      <c r="O23" s="33">
        <v>1730440343573</v>
      </c>
      <c r="P23" s="46"/>
      <c r="Q23" s="116">
        <f t="shared" si="1"/>
        <v>90404534577</v>
      </c>
      <c r="R23" s="172"/>
      <c r="S23" s="172"/>
    </row>
    <row r="24" spans="1:19" s="44" customFormat="1" ht="21.75" customHeight="1" x14ac:dyDescent="0.2">
      <c r="A24" s="37" t="s">
        <v>195</v>
      </c>
      <c r="C24" s="33">
        <v>0</v>
      </c>
      <c r="D24" s="46"/>
      <c r="E24" s="33">
        <v>0</v>
      </c>
      <c r="F24" s="46"/>
      <c r="G24" s="33">
        <v>0</v>
      </c>
      <c r="H24" s="46"/>
      <c r="I24" s="116">
        <f t="shared" si="0"/>
        <v>0</v>
      </c>
      <c r="J24" s="46"/>
      <c r="K24" s="33">
        <v>5945462</v>
      </c>
      <c r="L24" s="46"/>
      <c r="M24" s="33">
        <v>106861428219</v>
      </c>
      <c r="N24" s="46"/>
      <c r="O24" s="33">
        <v>96380260627</v>
      </c>
      <c r="P24" s="46"/>
      <c r="Q24" s="116">
        <f t="shared" si="1"/>
        <v>10481167592</v>
      </c>
      <c r="R24" s="172"/>
      <c r="S24" s="172"/>
    </row>
    <row r="25" spans="1:19" s="44" customFormat="1" ht="21.75" customHeight="1" x14ac:dyDescent="0.2">
      <c r="A25" s="37" t="s">
        <v>196</v>
      </c>
      <c r="C25" s="33">
        <v>0</v>
      </c>
      <c r="D25" s="46"/>
      <c r="E25" s="33">
        <v>0</v>
      </c>
      <c r="F25" s="46"/>
      <c r="G25" s="33">
        <v>0</v>
      </c>
      <c r="H25" s="46"/>
      <c r="I25" s="116">
        <f t="shared" si="0"/>
        <v>0</v>
      </c>
      <c r="J25" s="46"/>
      <c r="K25" s="33">
        <v>10000000</v>
      </c>
      <c r="L25" s="46"/>
      <c r="M25" s="33">
        <v>125598085702</v>
      </c>
      <c r="N25" s="46"/>
      <c r="O25" s="33">
        <v>100120000000</v>
      </c>
      <c r="P25" s="46"/>
      <c r="Q25" s="116">
        <f t="shared" si="1"/>
        <v>25478085702</v>
      </c>
      <c r="R25" s="172"/>
      <c r="S25" s="172"/>
    </row>
    <row r="26" spans="1:19" s="44" customFormat="1" ht="21.75" customHeight="1" x14ac:dyDescent="0.2">
      <c r="A26" s="37" t="s">
        <v>197</v>
      </c>
      <c r="C26" s="33">
        <v>0</v>
      </c>
      <c r="D26" s="46"/>
      <c r="E26" s="33">
        <v>0</v>
      </c>
      <c r="F26" s="46"/>
      <c r="G26" s="33">
        <v>0</v>
      </c>
      <c r="H26" s="46"/>
      <c r="I26" s="116">
        <f t="shared" si="0"/>
        <v>0</v>
      </c>
      <c r="J26" s="46"/>
      <c r="K26" s="33">
        <v>18535242</v>
      </c>
      <c r="L26" s="46"/>
      <c r="M26" s="33">
        <v>275847148957</v>
      </c>
      <c r="N26" s="46"/>
      <c r="O26" s="33">
        <v>236413964979</v>
      </c>
      <c r="P26" s="46"/>
      <c r="Q26" s="116">
        <f t="shared" si="1"/>
        <v>39433183978</v>
      </c>
      <c r="R26" s="172"/>
      <c r="S26" s="172"/>
    </row>
    <row r="27" spans="1:19" s="44" customFormat="1" ht="21.75" customHeight="1" x14ac:dyDescent="0.2">
      <c r="A27" s="37" t="s">
        <v>198</v>
      </c>
      <c r="C27" s="33">
        <v>0</v>
      </c>
      <c r="D27" s="46"/>
      <c r="E27" s="33">
        <v>0</v>
      </c>
      <c r="F27" s="46"/>
      <c r="G27" s="33">
        <v>0</v>
      </c>
      <c r="H27" s="46"/>
      <c r="I27" s="116">
        <f t="shared" si="0"/>
        <v>0</v>
      </c>
      <c r="J27" s="46"/>
      <c r="K27" s="33">
        <v>2000000</v>
      </c>
      <c r="L27" s="46"/>
      <c r="M27" s="33">
        <v>20395751250</v>
      </c>
      <c r="N27" s="46"/>
      <c r="O27" s="33">
        <v>20023200000</v>
      </c>
      <c r="P27" s="46"/>
      <c r="Q27" s="116">
        <f t="shared" si="1"/>
        <v>372551250</v>
      </c>
      <c r="R27" s="172"/>
      <c r="S27" s="172"/>
    </row>
    <row r="28" spans="1:19" s="44" customFormat="1" ht="21.75" customHeight="1" x14ac:dyDescent="0.2">
      <c r="A28" s="37" t="s">
        <v>178</v>
      </c>
      <c r="C28" s="33">
        <v>0</v>
      </c>
      <c r="D28" s="46"/>
      <c r="E28" s="33">
        <v>0</v>
      </c>
      <c r="F28" s="46"/>
      <c r="G28" s="33">
        <v>0</v>
      </c>
      <c r="H28" s="46"/>
      <c r="I28" s="116">
        <f t="shared" si="0"/>
        <v>0</v>
      </c>
      <c r="J28" s="46"/>
      <c r="K28" s="33">
        <v>52256000</v>
      </c>
      <c r="L28" s="46"/>
      <c r="M28" s="33">
        <v>190866908372</v>
      </c>
      <c r="N28" s="46"/>
      <c r="O28" s="33">
        <v>179989691112</v>
      </c>
      <c r="P28" s="46"/>
      <c r="Q28" s="116">
        <f t="shared" si="1"/>
        <v>10877217260</v>
      </c>
      <c r="R28" s="172"/>
      <c r="S28" s="172"/>
    </row>
    <row r="29" spans="1:19" s="44" customFormat="1" ht="21.75" customHeight="1" x14ac:dyDescent="0.2">
      <c r="A29" s="37" t="s">
        <v>199</v>
      </c>
      <c r="C29" s="33">
        <v>0</v>
      </c>
      <c r="D29" s="46"/>
      <c r="E29" s="33">
        <v>0</v>
      </c>
      <c r="F29" s="46"/>
      <c r="G29" s="33">
        <v>0</v>
      </c>
      <c r="H29" s="46"/>
      <c r="I29" s="116">
        <f t="shared" si="0"/>
        <v>0</v>
      </c>
      <c r="J29" s="46"/>
      <c r="K29" s="33">
        <v>9545620</v>
      </c>
      <c r="L29" s="46"/>
      <c r="M29" s="33">
        <v>181888010372</v>
      </c>
      <c r="N29" s="46"/>
      <c r="O29" s="33">
        <v>159031866731</v>
      </c>
      <c r="P29" s="46"/>
      <c r="Q29" s="116">
        <f t="shared" si="1"/>
        <v>22856143641</v>
      </c>
      <c r="R29" s="172"/>
      <c r="S29" s="172"/>
    </row>
    <row r="30" spans="1:19" s="44" customFormat="1" ht="21.75" customHeight="1" x14ac:dyDescent="0.2">
      <c r="A30" s="37" t="s">
        <v>179</v>
      </c>
      <c r="C30" s="33">
        <v>0</v>
      </c>
      <c r="D30" s="46"/>
      <c r="E30" s="33">
        <v>0</v>
      </c>
      <c r="F30" s="46"/>
      <c r="G30" s="33">
        <v>0</v>
      </c>
      <c r="H30" s="46"/>
      <c r="I30" s="116">
        <f t="shared" si="0"/>
        <v>0</v>
      </c>
      <c r="J30" s="46"/>
      <c r="K30" s="33">
        <v>16000000</v>
      </c>
      <c r="L30" s="46"/>
      <c r="M30" s="33">
        <v>158654398049</v>
      </c>
      <c r="N30" s="46"/>
      <c r="O30" s="33">
        <v>148073688000</v>
      </c>
      <c r="P30" s="46"/>
      <c r="Q30" s="116">
        <f t="shared" si="1"/>
        <v>10580710049</v>
      </c>
      <c r="R30" s="172"/>
      <c r="S30" s="172"/>
    </row>
    <row r="31" spans="1:19" s="44" customFormat="1" ht="21.75" customHeight="1" x14ac:dyDescent="0.2">
      <c r="A31" s="37" t="s">
        <v>200</v>
      </c>
      <c r="C31" s="33">
        <v>0</v>
      </c>
      <c r="D31" s="46"/>
      <c r="E31" s="33">
        <v>0</v>
      </c>
      <c r="F31" s="46"/>
      <c r="G31" s="33">
        <v>0</v>
      </c>
      <c r="H31" s="46"/>
      <c r="I31" s="116">
        <f t="shared" si="0"/>
        <v>0</v>
      </c>
      <c r="J31" s="46"/>
      <c r="K31" s="33">
        <v>10000000</v>
      </c>
      <c r="L31" s="46"/>
      <c r="M31" s="33">
        <v>125849788745</v>
      </c>
      <c r="N31" s="46"/>
      <c r="O31" s="33">
        <v>100120000000</v>
      </c>
      <c r="P31" s="46"/>
      <c r="Q31" s="116">
        <f t="shared" si="1"/>
        <v>25729788745</v>
      </c>
      <c r="R31" s="172"/>
      <c r="S31" s="172"/>
    </row>
    <row r="32" spans="1:19" s="44" customFormat="1" ht="21.75" customHeight="1" x14ac:dyDescent="0.2">
      <c r="A32" s="37" t="s">
        <v>201</v>
      </c>
      <c r="C32" s="33">
        <v>0</v>
      </c>
      <c r="D32" s="46"/>
      <c r="E32" s="33">
        <v>0</v>
      </c>
      <c r="F32" s="46"/>
      <c r="G32" s="33">
        <v>0</v>
      </c>
      <c r="H32" s="46"/>
      <c r="I32" s="116">
        <f t="shared" si="0"/>
        <v>0</v>
      </c>
      <c r="J32" s="46"/>
      <c r="K32" s="33">
        <v>66757635</v>
      </c>
      <c r="L32" s="46"/>
      <c r="M32" s="33">
        <v>1087788291695</v>
      </c>
      <c r="N32" s="46"/>
      <c r="O32" s="33">
        <v>1071411308676</v>
      </c>
      <c r="P32" s="46"/>
      <c r="Q32" s="116">
        <f t="shared" si="1"/>
        <v>16376983019</v>
      </c>
      <c r="R32" s="172"/>
      <c r="S32" s="172"/>
    </row>
    <row r="33" spans="1:19" s="44" customFormat="1" ht="21.75" customHeight="1" x14ac:dyDescent="0.2">
      <c r="A33" s="37" t="s">
        <v>180</v>
      </c>
      <c r="C33" s="33">
        <v>0</v>
      </c>
      <c r="D33" s="46"/>
      <c r="E33" s="33">
        <v>0</v>
      </c>
      <c r="F33" s="46"/>
      <c r="G33" s="33">
        <v>0</v>
      </c>
      <c r="H33" s="46"/>
      <c r="I33" s="116">
        <f t="shared" si="0"/>
        <v>0</v>
      </c>
      <c r="J33" s="46"/>
      <c r="K33" s="33">
        <v>21126761</v>
      </c>
      <c r="L33" s="46"/>
      <c r="M33" s="33">
        <v>47772596084</v>
      </c>
      <c r="N33" s="46"/>
      <c r="O33" s="33">
        <v>45425285797</v>
      </c>
      <c r="P33" s="46"/>
      <c r="Q33" s="116">
        <f t="shared" si="1"/>
        <v>2347310287</v>
      </c>
      <c r="R33" s="172"/>
      <c r="S33" s="172"/>
    </row>
    <row r="34" spans="1:19" s="44" customFormat="1" ht="21.75" customHeight="1" x14ac:dyDescent="0.2">
      <c r="A34" s="37" t="s">
        <v>181</v>
      </c>
      <c r="C34" s="33">
        <v>0</v>
      </c>
      <c r="D34" s="46"/>
      <c r="E34" s="33">
        <v>0</v>
      </c>
      <c r="F34" s="46"/>
      <c r="G34" s="33">
        <v>0</v>
      </c>
      <c r="H34" s="46"/>
      <c r="I34" s="116">
        <f t="shared" si="0"/>
        <v>0</v>
      </c>
      <c r="J34" s="46"/>
      <c r="K34" s="33">
        <v>258366694</v>
      </c>
      <c r="L34" s="46"/>
      <c r="M34" s="33">
        <v>172349568993</v>
      </c>
      <c r="N34" s="46"/>
      <c r="O34" s="33">
        <v>116706241440</v>
      </c>
      <c r="P34" s="46"/>
      <c r="Q34" s="116">
        <f t="shared" si="1"/>
        <v>55643327553</v>
      </c>
      <c r="R34" s="172"/>
      <c r="S34" s="172"/>
    </row>
    <row r="35" spans="1:19" s="44" customFormat="1" ht="21.75" customHeight="1" x14ac:dyDescent="0.2">
      <c r="A35" s="37" t="s">
        <v>182</v>
      </c>
      <c r="C35" s="33">
        <v>0</v>
      </c>
      <c r="D35" s="46"/>
      <c r="E35" s="33">
        <v>0</v>
      </c>
      <c r="F35" s="46"/>
      <c r="G35" s="33">
        <v>0</v>
      </c>
      <c r="H35" s="46"/>
      <c r="I35" s="116">
        <f t="shared" si="0"/>
        <v>0</v>
      </c>
      <c r="J35" s="46"/>
      <c r="K35" s="33">
        <v>20000000</v>
      </c>
      <c r="L35" s="46"/>
      <c r="M35" s="33">
        <v>145804515473</v>
      </c>
      <c r="N35" s="46"/>
      <c r="O35" s="33">
        <v>143580582000</v>
      </c>
      <c r="P35" s="46"/>
      <c r="Q35" s="116">
        <f t="shared" si="1"/>
        <v>2223933473</v>
      </c>
      <c r="R35" s="172"/>
      <c r="S35" s="172"/>
    </row>
    <row r="36" spans="1:19" s="44" customFormat="1" ht="21.75" customHeight="1" x14ac:dyDescent="0.2">
      <c r="A36" s="37" t="s">
        <v>183</v>
      </c>
      <c r="C36" s="33">
        <v>0</v>
      </c>
      <c r="D36" s="46"/>
      <c r="E36" s="33">
        <v>0</v>
      </c>
      <c r="F36" s="46"/>
      <c r="G36" s="33">
        <v>0</v>
      </c>
      <c r="H36" s="46"/>
      <c r="I36" s="116">
        <f t="shared" si="0"/>
        <v>0</v>
      </c>
      <c r="J36" s="46"/>
      <c r="K36" s="33">
        <v>32222222</v>
      </c>
      <c r="L36" s="46"/>
      <c r="M36" s="33">
        <v>100574755397</v>
      </c>
      <c r="N36" s="46"/>
      <c r="O36" s="33">
        <v>126520474127</v>
      </c>
      <c r="P36" s="46"/>
      <c r="Q36" s="116">
        <f t="shared" si="1"/>
        <v>-25945718730</v>
      </c>
      <c r="R36" s="172"/>
      <c r="S36" s="172"/>
    </row>
    <row r="37" spans="1:19" s="44" customFormat="1" ht="21.75" customHeight="1" x14ac:dyDescent="0.2">
      <c r="A37" s="37" t="s">
        <v>184</v>
      </c>
      <c r="C37" s="33">
        <v>0</v>
      </c>
      <c r="D37" s="46"/>
      <c r="E37" s="33">
        <v>0</v>
      </c>
      <c r="F37" s="46"/>
      <c r="G37" s="33">
        <v>0</v>
      </c>
      <c r="H37" s="46"/>
      <c r="I37" s="116">
        <f t="shared" si="0"/>
        <v>0</v>
      </c>
      <c r="J37" s="46"/>
      <c r="K37" s="33">
        <v>8500000</v>
      </c>
      <c r="L37" s="46"/>
      <c r="M37" s="33">
        <v>128831862650</v>
      </c>
      <c r="N37" s="46"/>
      <c r="O37" s="33">
        <v>148456397250</v>
      </c>
      <c r="P37" s="46"/>
      <c r="Q37" s="116">
        <f t="shared" si="1"/>
        <v>-19624534600</v>
      </c>
      <c r="R37" s="172"/>
      <c r="S37" s="172"/>
    </row>
    <row r="38" spans="1:19" s="44" customFormat="1" ht="21.75" customHeight="1" x14ac:dyDescent="0.2">
      <c r="A38" s="37" t="s">
        <v>50</v>
      </c>
      <c r="C38" s="33">
        <v>0</v>
      </c>
      <c r="D38" s="46"/>
      <c r="E38" s="33">
        <v>0</v>
      </c>
      <c r="F38" s="46"/>
      <c r="G38" s="33">
        <v>0</v>
      </c>
      <c r="H38" s="46"/>
      <c r="I38" s="116">
        <f t="shared" si="0"/>
        <v>0</v>
      </c>
      <c r="J38" s="46"/>
      <c r="K38" s="33">
        <v>437301</v>
      </c>
      <c r="L38" s="46"/>
      <c r="M38" s="33">
        <v>4212387699</v>
      </c>
      <c r="N38" s="46"/>
      <c r="O38" s="33">
        <v>4367817059</v>
      </c>
      <c r="P38" s="46"/>
      <c r="Q38" s="116">
        <f t="shared" si="1"/>
        <v>-155429360</v>
      </c>
      <c r="R38" s="172"/>
      <c r="S38" s="172"/>
    </row>
    <row r="39" spans="1:19" s="44" customFormat="1" ht="21.75" customHeight="1" x14ac:dyDescent="0.2">
      <c r="A39" s="37" t="s">
        <v>185</v>
      </c>
      <c r="C39" s="33">
        <v>0</v>
      </c>
      <c r="D39" s="46"/>
      <c r="E39" s="33">
        <v>0</v>
      </c>
      <c r="F39" s="46"/>
      <c r="G39" s="33">
        <v>0</v>
      </c>
      <c r="H39" s="46"/>
      <c r="I39" s="116">
        <f t="shared" si="0"/>
        <v>0</v>
      </c>
      <c r="J39" s="46"/>
      <c r="K39" s="33">
        <v>67180</v>
      </c>
      <c r="L39" s="46"/>
      <c r="M39" s="33">
        <v>19406349106</v>
      </c>
      <c r="N39" s="46"/>
      <c r="O39" s="33">
        <v>18161484394</v>
      </c>
      <c r="P39" s="46"/>
      <c r="Q39" s="116">
        <f t="shared" si="1"/>
        <v>1244864712</v>
      </c>
      <c r="R39" s="172"/>
      <c r="S39" s="172"/>
    </row>
    <row r="40" spans="1:19" s="44" customFormat="1" ht="21.75" customHeight="1" x14ac:dyDescent="0.2">
      <c r="A40" s="37" t="s">
        <v>186</v>
      </c>
      <c r="C40" s="33">
        <v>0</v>
      </c>
      <c r="D40" s="46"/>
      <c r="E40" s="33">
        <v>0</v>
      </c>
      <c r="F40" s="46"/>
      <c r="G40" s="33">
        <v>0</v>
      </c>
      <c r="H40" s="46"/>
      <c r="I40" s="116">
        <f t="shared" si="0"/>
        <v>0</v>
      </c>
      <c r="J40" s="46"/>
      <c r="K40" s="33">
        <v>15000000</v>
      </c>
      <c r="L40" s="46"/>
      <c r="M40" s="33">
        <v>156926519787</v>
      </c>
      <c r="N40" s="46"/>
      <c r="O40" s="33">
        <v>190857600000</v>
      </c>
      <c r="P40" s="46"/>
      <c r="Q40" s="116">
        <f t="shared" si="1"/>
        <v>-33931080213</v>
      </c>
      <c r="R40" s="172"/>
      <c r="S40" s="172"/>
    </row>
    <row r="41" spans="1:19" s="44" customFormat="1" ht="21.75" customHeight="1" x14ac:dyDescent="0.2">
      <c r="A41" s="37" t="s">
        <v>202</v>
      </c>
      <c r="C41" s="33">
        <v>0</v>
      </c>
      <c r="D41" s="46"/>
      <c r="E41" s="33">
        <v>0</v>
      </c>
      <c r="F41" s="46"/>
      <c r="G41" s="33">
        <v>0</v>
      </c>
      <c r="H41" s="46"/>
      <c r="I41" s="116">
        <f t="shared" si="0"/>
        <v>0</v>
      </c>
      <c r="J41" s="46"/>
      <c r="K41" s="33">
        <v>11141705</v>
      </c>
      <c r="L41" s="46"/>
      <c r="M41" s="33">
        <v>211859860400</v>
      </c>
      <c r="N41" s="46"/>
      <c r="O41" s="33">
        <v>183128232335</v>
      </c>
      <c r="P41" s="46"/>
      <c r="Q41" s="116">
        <f t="shared" si="1"/>
        <v>28731628065</v>
      </c>
      <c r="R41" s="172"/>
      <c r="S41" s="172"/>
    </row>
    <row r="42" spans="1:19" s="44" customFormat="1" ht="21.75" customHeight="1" x14ac:dyDescent="0.2">
      <c r="A42" s="37" t="s">
        <v>187</v>
      </c>
      <c r="C42" s="33">
        <v>0</v>
      </c>
      <c r="D42" s="46"/>
      <c r="E42" s="33">
        <v>0</v>
      </c>
      <c r="F42" s="46"/>
      <c r="G42" s="33">
        <v>0</v>
      </c>
      <c r="H42" s="46"/>
      <c r="I42" s="116">
        <f t="shared" si="0"/>
        <v>0</v>
      </c>
      <c r="J42" s="46"/>
      <c r="K42" s="33">
        <v>83553333</v>
      </c>
      <c r="L42" s="46"/>
      <c r="M42" s="33">
        <v>193822425536</v>
      </c>
      <c r="N42" s="46"/>
      <c r="O42" s="33">
        <v>198919576651</v>
      </c>
      <c r="P42" s="46"/>
      <c r="Q42" s="116">
        <f t="shared" si="1"/>
        <v>-5097151115</v>
      </c>
      <c r="R42" s="172"/>
      <c r="S42" s="172"/>
    </row>
    <row r="43" spans="1:19" s="44" customFormat="1" ht="21.75" customHeight="1" x14ac:dyDescent="0.2">
      <c r="A43" s="37" t="s">
        <v>188</v>
      </c>
      <c r="C43" s="33">
        <v>0</v>
      </c>
      <c r="D43" s="46"/>
      <c r="E43" s="33">
        <v>0</v>
      </c>
      <c r="F43" s="46"/>
      <c r="G43" s="33">
        <v>0</v>
      </c>
      <c r="H43" s="46"/>
      <c r="I43" s="116">
        <f t="shared" si="0"/>
        <v>0</v>
      </c>
      <c r="J43" s="46"/>
      <c r="K43" s="33">
        <v>62400000</v>
      </c>
      <c r="L43" s="46"/>
      <c r="M43" s="33">
        <v>189931941771</v>
      </c>
      <c r="N43" s="46"/>
      <c r="O43" s="33">
        <v>175851421200</v>
      </c>
      <c r="P43" s="46"/>
      <c r="Q43" s="116">
        <f t="shared" si="1"/>
        <v>14080520571</v>
      </c>
      <c r="R43" s="172"/>
      <c r="S43" s="172"/>
    </row>
    <row r="44" spans="1:19" s="44" customFormat="1" ht="21.75" customHeight="1" x14ac:dyDescent="0.2">
      <c r="A44" s="37" t="s">
        <v>189</v>
      </c>
      <c r="C44" s="33">
        <v>0</v>
      </c>
      <c r="D44" s="46"/>
      <c r="E44" s="33">
        <v>0</v>
      </c>
      <c r="F44" s="46"/>
      <c r="G44" s="33">
        <v>0</v>
      </c>
      <c r="H44" s="46"/>
      <c r="I44" s="116">
        <f t="shared" si="0"/>
        <v>0</v>
      </c>
      <c r="J44" s="46"/>
      <c r="K44" s="33">
        <v>5000000</v>
      </c>
      <c r="L44" s="46"/>
      <c r="M44" s="33">
        <v>54772155318</v>
      </c>
      <c r="N44" s="46"/>
      <c r="O44" s="33">
        <v>46123920000</v>
      </c>
      <c r="P44" s="46"/>
      <c r="Q44" s="116">
        <f t="shared" si="1"/>
        <v>8648235318</v>
      </c>
      <c r="R44" s="172"/>
      <c r="S44" s="172"/>
    </row>
    <row r="45" spans="1:19" s="44" customFormat="1" ht="21.75" customHeight="1" x14ac:dyDescent="0.2">
      <c r="A45" s="37" t="s">
        <v>85</v>
      </c>
      <c r="C45" s="33">
        <v>5000000</v>
      </c>
      <c r="D45" s="46"/>
      <c r="E45" s="33">
        <v>5000000000000</v>
      </c>
      <c r="F45" s="46"/>
      <c r="G45" s="33">
        <v>4693649121875</v>
      </c>
      <c r="H45" s="46"/>
      <c r="I45" s="116">
        <f>E45-G45</f>
        <v>306350878125</v>
      </c>
      <c r="J45" s="46"/>
      <c r="K45" s="33">
        <v>5000000</v>
      </c>
      <c r="L45" s="46"/>
      <c r="M45" s="33">
        <v>5000000000000</v>
      </c>
      <c r="N45" s="46"/>
      <c r="O45" s="33">
        <v>4693649121875</v>
      </c>
      <c r="P45" s="46"/>
      <c r="Q45" s="116">
        <f t="shared" si="1"/>
        <v>306350878125</v>
      </c>
      <c r="R45" s="172"/>
      <c r="S45" s="172"/>
    </row>
    <row r="46" spans="1:19" s="44" customFormat="1" ht="21.75" customHeight="1" x14ac:dyDescent="0.2">
      <c r="A46" s="37" t="s">
        <v>95</v>
      </c>
      <c r="C46" s="33">
        <v>5</v>
      </c>
      <c r="D46" s="46"/>
      <c r="E46" s="33">
        <v>5146689</v>
      </c>
      <c r="F46" s="46"/>
      <c r="G46" s="33">
        <v>5000000</v>
      </c>
      <c r="H46" s="46"/>
      <c r="I46" s="116">
        <f>E46-G46</f>
        <v>146689</v>
      </c>
      <c r="J46" s="46"/>
      <c r="K46" s="33">
        <v>97</v>
      </c>
      <c r="L46" s="46"/>
      <c r="M46" s="33">
        <v>98969682</v>
      </c>
      <c r="N46" s="46"/>
      <c r="O46" s="33">
        <v>97000000</v>
      </c>
      <c r="P46" s="46"/>
      <c r="Q46" s="116">
        <f t="shared" si="1"/>
        <v>1969682</v>
      </c>
      <c r="R46" s="172"/>
      <c r="S46" s="172"/>
    </row>
    <row r="47" spans="1:19" s="44" customFormat="1" ht="21.75" customHeight="1" x14ac:dyDescent="0.2">
      <c r="A47" s="37" t="s">
        <v>207</v>
      </c>
      <c r="C47" s="33">
        <v>0</v>
      </c>
      <c r="D47" s="46"/>
      <c r="E47" s="33">
        <v>0</v>
      </c>
      <c r="F47" s="46"/>
      <c r="G47" s="33">
        <v>0</v>
      </c>
      <c r="H47" s="46"/>
      <c r="I47" s="116">
        <f t="shared" si="0"/>
        <v>0</v>
      </c>
      <c r="J47" s="46"/>
      <c r="K47" s="33">
        <v>550000</v>
      </c>
      <c r="L47" s="46"/>
      <c r="M47" s="33">
        <v>550000000000</v>
      </c>
      <c r="N47" s="46"/>
      <c r="O47" s="33">
        <v>511759226825</v>
      </c>
      <c r="P47" s="46"/>
      <c r="Q47" s="116">
        <f t="shared" si="1"/>
        <v>38240773175</v>
      </c>
      <c r="R47" s="172"/>
      <c r="S47" s="172"/>
    </row>
    <row r="48" spans="1:19" s="44" customFormat="1" ht="21.75" customHeight="1" x14ac:dyDescent="0.2">
      <c r="A48" s="37" t="s">
        <v>208</v>
      </c>
      <c r="C48" s="33">
        <v>0</v>
      </c>
      <c r="D48" s="46"/>
      <c r="E48" s="33">
        <v>0</v>
      </c>
      <c r="F48" s="46"/>
      <c r="G48" s="33">
        <v>0</v>
      </c>
      <c r="H48" s="46"/>
      <c r="I48" s="116">
        <f t="shared" si="0"/>
        <v>0</v>
      </c>
      <c r="J48" s="46"/>
      <c r="K48" s="33">
        <v>3200000</v>
      </c>
      <c r="L48" s="46"/>
      <c r="M48" s="33">
        <v>2730501600338</v>
      </c>
      <c r="N48" s="46"/>
      <c r="O48" s="33">
        <v>2973348982800</v>
      </c>
      <c r="P48" s="46"/>
      <c r="Q48" s="116">
        <f t="shared" si="1"/>
        <v>-242847382462</v>
      </c>
      <c r="R48" s="172"/>
      <c r="S48" s="172"/>
    </row>
    <row r="49" spans="1:19" s="44" customFormat="1" ht="21.75" customHeight="1" x14ac:dyDescent="0.2">
      <c r="A49" s="37" t="s">
        <v>209</v>
      </c>
      <c r="C49" s="33">
        <v>0</v>
      </c>
      <c r="D49" s="46"/>
      <c r="E49" s="33">
        <v>0</v>
      </c>
      <c r="F49" s="46"/>
      <c r="G49" s="33">
        <v>0</v>
      </c>
      <c r="H49" s="46"/>
      <c r="I49" s="116">
        <f t="shared" si="0"/>
        <v>0</v>
      </c>
      <c r="J49" s="46"/>
      <c r="K49" s="33">
        <v>3091657</v>
      </c>
      <c r="L49" s="46"/>
      <c r="M49" s="33">
        <v>2649786365553</v>
      </c>
      <c r="N49" s="46"/>
      <c r="O49" s="33">
        <v>2905630838938</v>
      </c>
      <c r="P49" s="46"/>
      <c r="Q49" s="116">
        <f t="shared" si="1"/>
        <v>-255844473385</v>
      </c>
      <c r="R49" s="172"/>
      <c r="S49" s="172"/>
    </row>
    <row r="50" spans="1:19" s="44" customFormat="1" ht="21.75" customHeight="1" x14ac:dyDescent="0.2">
      <c r="A50" s="37" t="s">
        <v>67</v>
      </c>
      <c r="C50" s="33">
        <v>0</v>
      </c>
      <c r="D50" s="46"/>
      <c r="E50" s="230">
        <v>0</v>
      </c>
      <c r="F50" s="80"/>
      <c r="G50" s="230">
        <v>0</v>
      </c>
      <c r="H50" s="80"/>
      <c r="I50" s="230">
        <f t="shared" si="0"/>
        <v>0</v>
      </c>
      <c r="J50" s="80"/>
      <c r="K50" s="230">
        <v>331286</v>
      </c>
      <c r="L50" s="80"/>
      <c r="M50" s="230">
        <v>2271951105270</v>
      </c>
      <c r="N50" s="80"/>
      <c r="O50" s="230">
        <v>2255130691430</v>
      </c>
      <c r="P50" s="80"/>
      <c r="Q50" s="230">
        <f t="shared" si="1"/>
        <v>16820413840</v>
      </c>
      <c r="R50" s="230"/>
      <c r="S50" s="230"/>
    </row>
    <row r="51" spans="1:19" s="53" customFormat="1" ht="21.75" customHeight="1" x14ac:dyDescent="0.2">
      <c r="A51" s="112" t="s">
        <v>90</v>
      </c>
      <c r="C51" s="117">
        <v>0</v>
      </c>
      <c r="D51" s="60"/>
      <c r="E51" s="231">
        <v>0</v>
      </c>
      <c r="F51" s="139"/>
      <c r="G51" s="231">
        <v>0</v>
      </c>
      <c r="H51" s="139"/>
      <c r="I51" s="231">
        <f t="shared" si="0"/>
        <v>0</v>
      </c>
      <c r="J51" s="139"/>
      <c r="K51" s="231">
        <v>3800000</v>
      </c>
      <c r="L51" s="139"/>
      <c r="M51" s="231">
        <v>3002591047875</v>
      </c>
      <c r="N51" s="139"/>
      <c r="O51" s="231">
        <v>2980973423136</v>
      </c>
      <c r="P51" s="139"/>
      <c r="Q51" s="230">
        <f t="shared" si="1"/>
        <v>21617624739</v>
      </c>
      <c r="R51" s="230"/>
      <c r="S51" s="230"/>
    </row>
    <row r="52" spans="1:19" s="44" customFormat="1" ht="21.75" customHeight="1" x14ac:dyDescent="0.2">
      <c r="A52" s="211" t="s">
        <v>323</v>
      </c>
      <c r="C52" s="117">
        <v>0</v>
      </c>
      <c r="D52" s="60"/>
      <c r="E52" s="231">
        <v>0</v>
      </c>
      <c r="F52" s="139"/>
      <c r="G52" s="231">
        <v>0</v>
      </c>
      <c r="H52" s="139"/>
      <c r="I52" s="231">
        <f t="shared" ref="I52:I53" si="2">E52-G52</f>
        <v>0</v>
      </c>
      <c r="J52" s="80"/>
      <c r="K52" s="230">
        <v>50000000</v>
      </c>
      <c r="L52" s="80"/>
      <c r="M52" s="230">
        <v>641452500000</v>
      </c>
      <c r="N52" s="80"/>
      <c r="O52" s="230">
        <v>601431330000</v>
      </c>
      <c r="P52" s="80"/>
      <c r="Q52" s="230">
        <f t="shared" si="1"/>
        <v>40021170000</v>
      </c>
      <c r="R52" s="230"/>
      <c r="S52" s="230"/>
    </row>
    <row r="53" spans="1:19" s="44" customFormat="1" ht="21.75" customHeight="1" x14ac:dyDescent="0.2">
      <c r="A53" s="211" t="s">
        <v>21</v>
      </c>
      <c r="C53" s="117">
        <v>0</v>
      </c>
      <c r="D53" s="60"/>
      <c r="E53" s="231">
        <v>0</v>
      </c>
      <c r="F53" s="139"/>
      <c r="G53" s="231">
        <v>0</v>
      </c>
      <c r="H53" s="139"/>
      <c r="I53" s="231">
        <f t="shared" si="2"/>
        <v>0</v>
      </c>
      <c r="J53" s="80"/>
      <c r="K53" s="230"/>
      <c r="L53" s="80"/>
      <c r="M53" s="230"/>
      <c r="N53" s="80"/>
      <c r="O53" s="230"/>
      <c r="P53" s="80"/>
      <c r="Q53" s="230">
        <f t="shared" si="1"/>
        <v>0</v>
      </c>
      <c r="R53" s="230"/>
      <c r="S53" s="230"/>
    </row>
    <row r="54" spans="1:19" s="44" customFormat="1" ht="21.75" customHeight="1" x14ac:dyDescent="0.2">
      <c r="A54" s="15" t="s">
        <v>24</v>
      </c>
      <c r="C54" s="117"/>
      <c r="D54" s="46"/>
      <c r="E54" s="120">
        <f>SUM(E8:E53)</f>
        <v>10659700080558</v>
      </c>
      <c r="F54" s="80"/>
      <c r="G54" s="120">
        <f>SUM(G8:G53)</f>
        <v>8875771203558</v>
      </c>
      <c r="H54" s="80"/>
      <c r="I54" s="120">
        <f>SUM(I8:I53)</f>
        <v>1783928877000</v>
      </c>
      <c r="J54" s="80"/>
      <c r="K54" s="231"/>
      <c r="L54" s="80"/>
      <c r="M54" s="120">
        <f>SUM(M8:M53)</f>
        <v>33447844961194</v>
      </c>
      <c r="N54" s="80"/>
      <c r="O54" s="120">
        <f>SUM(O8:O53)</f>
        <v>30839614356575</v>
      </c>
      <c r="P54" s="80"/>
      <c r="Q54" s="120">
        <f>SUM(Q8:Q53)</f>
        <v>2608230604619</v>
      </c>
      <c r="R54" s="136"/>
      <c r="S54" s="136"/>
    </row>
    <row r="55" spans="1:19" s="44" customFormat="1" x14ac:dyDescent="0.2">
      <c r="C55" s="46"/>
      <c r="D55" s="46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136"/>
      <c r="S55" s="136"/>
    </row>
    <row r="56" spans="1:19" x14ac:dyDescent="0.2">
      <c r="C56" s="61"/>
      <c r="D56" s="61"/>
      <c r="E56" s="254"/>
      <c r="F56" s="254"/>
      <c r="G56" s="254"/>
      <c r="H56" s="254"/>
      <c r="I56" s="254"/>
      <c r="J56" s="254"/>
      <c r="K56" s="254"/>
      <c r="L56" s="254"/>
      <c r="M56" s="254"/>
      <c r="N56" s="254"/>
      <c r="O56" s="254"/>
      <c r="P56" s="254"/>
      <c r="Q56" s="254"/>
      <c r="R56" s="83"/>
      <c r="S56" s="83"/>
    </row>
    <row r="57" spans="1:19" ht="21" x14ac:dyDescent="0.2">
      <c r="E57" s="230"/>
      <c r="F57" s="230"/>
      <c r="G57" s="230"/>
      <c r="H57" s="230"/>
      <c r="I57" s="230"/>
      <c r="J57" s="83"/>
      <c r="K57" s="83"/>
      <c r="L57" s="83"/>
      <c r="M57" s="83"/>
      <c r="N57" s="83"/>
      <c r="O57" s="83"/>
      <c r="P57" s="83"/>
      <c r="Q57" s="230"/>
      <c r="R57" s="83"/>
      <c r="S57" s="83"/>
    </row>
    <row r="58" spans="1:19" ht="21" x14ac:dyDescent="0.2">
      <c r="E58" s="230"/>
      <c r="F58" s="230"/>
      <c r="G58" s="230"/>
      <c r="H58" s="230"/>
      <c r="I58" s="230"/>
      <c r="J58" s="83"/>
      <c r="K58" s="83"/>
      <c r="L58" s="83"/>
      <c r="M58" s="83"/>
      <c r="N58" s="83"/>
      <c r="O58" s="83"/>
      <c r="P58" s="83"/>
      <c r="Q58" s="230"/>
      <c r="R58" s="83"/>
      <c r="S58" s="83"/>
    </row>
    <row r="59" spans="1:19" ht="21" x14ac:dyDescent="0.2">
      <c r="E59" s="230"/>
      <c r="F59" s="83"/>
      <c r="G59" s="83"/>
      <c r="H59" s="83"/>
      <c r="I59" s="230"/>
      <c r="J59" s="83"/>
      <c r="K59" s="83"/>
      <c r="L59" s="83"/>
      <c r="M59" s="83"/>
      <c r="N59" s="83"/>
      <c r="O59" s="83"/>
      <c r="P59" s="83"/>
      <c r="Q59" s="282"/>
      <c r="R59" s="83"/>
      <c r="S59" s="83"/>
    </row>
    <row r="60" spans="1:19" ht="21" x14ac:dyDescent="0.2">
      <c r="E60" s="230"/>
      <c r="F60" s="83"/>
      <c r="G60" s="83"/>
      <c r="H60" s="83"/>
      <c r="I60" s="230"/>
      <c r="J60" s="83"/>
      <c r="K60" s="83"/>
      <c r="L60" s="83"/>
      <c r="M60" s="83"/>
      <c r="N60" s="83"/>
      <c r="O60" s="83"/>
      <c r="P60" s="83"/>
      <c r="Q60" s="282"/>
      <c r="R60" s="83"/>
      <c r="S60" s="83"/>
    </row>
    <row r="61" spans="1:19" ht="21" x14ac:dyDescent="0.2">
      <c r="E61" s="230"/>
      <c r="F61" s="83"/>
      <c r="G61" s="83"/>
      <c r="H61" s="83"/>
      <c r="I61" s="230"/>
      <c r="J61" s="83"/>
      <c r="K61" s="83"/>
      <c r="L61" s="83"/>
      <c r="M61" s="83"/>
      <c r="N61" s="83"/>
      <c r="O61" s="83"/>
      <c r="P61" s="83"/>
      <c r="Q61" s="282"/>
      <c r="R61" s="83"/>
      <c r="S61" s="83"/>
    </row>
    <row r="62" spans="1:19" ht="21" x14ac:dyDescent="0.2">
      <c r="E62" s="230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</row>
    <row r="63" spans="1:19" x14ac:dyDescent="0.2"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</row>
    <row r="64" spans="1:19" x14ac:dyDescent="0.2"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</row>
    <row r="65" spans="1:19" x14ac:dyDescent="0.2"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</row>
    <row r="66" spans="1:19" x14ac:dyDescent="0.2"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</row>
    <row r="67" spans="1:19" s="44" customFormat="1" ht="21.75" customHeight="1" x14ac:dyDescent="0.2">
      <c r="A67" s="189"/>
      <c r="B67" s="212"/>
      <c r="C67" s="213"/>
      <c r="D67" s="214"/>
      <c r="E67" s="230"/>
      <c r="F67" s="80"/>
      <c r="G67" s="230"/>
      <c r="H67" s="80"/>
      <c r="I67" s="230"/>
      <c r="J67" s="80"/>
      <c r="K67" s="230"/>
      <c r="L67" s="80"/>
      <c r="M67" s="230"/>
      <c r="N67" s="80"/>
      <c r="O67" s="230"/>
      <c r="P67" s="80"/>
      <c r="Q67" s="230"/>
      <c r="R67" s="136"/>
      <c r="S67" s="136"/>
    </row>
    <row r="68" spans="1:19" s="44" customFormat="1" ht="21.75" customHeight="1" x14ac:dyDescent="0.2">
      <c r="A68" s="189"/>
      <c r="B68" s="212"/>
      <c r="C68" s="213"/>
      <c r="D68" s="214"/>
      <c r="E68" s="230"/>
      <c r="F68" s="80"/>
      <c r="G68" s="230"/>
      <c r="H68" s="80"/>
      <c r="I68" s="230"/>
      <c r="J68" s="80"/>
      <c r="K68" s="230"/>
      <c r="L68" s="80"/>
      <c r="M68" s="230"/>
      <c r="N68" s="80"/>
      <c r="O68" s="230"/>
      <c r="P68" s="80"/>
      <c r="Q68" s="230"/>
      <c r="R68" s="136"/>
      <c r="S68" s="136"/>
    </row>
    <row r="69" spans="1:19" x14ac:dyDescent="0.2">
      <c r="E69" s="83"/>
      <c r="F69" s="83"/>
      <c r="G69" s="83"/>
      <c r="H69" s="83"/>
      <c r="I69" s="83"/>
      <c r="J69" s="83"/>
      <c r="K69" s="283"/>
      <c r="L69" s="283"/>
      <c r="M69" s="283"/>
      <c r="N69" s="283"/>
      <c r="O69" s="283"/>
      <c r="P69" s="283"/>
      <c r="Q69" s="283"/>
      <c r="R69" s="83"/>
      <c r="S69" s="83"/>
    </row>
    <row r="71" spans="1:19" x14ac:dyDescent="0.2">
      <c r="K71" s="124"/>
      <c r="L71" s="124"/>
      <c r="M71" s="124"/>
      <c r="N71" s="124"/>
      <c r="O71" s="124"/>
      <c r="P71" s="124"/>
      <c r="Q71" s="124"/>
    </row>
    <row r="74" spans="1:19" x14ac:dyDescent="0.2">
      <c r="K74" s="124"/>
      <c r="L74" s="124"/>
      <c r="M74" s="124"/>
      <c r="N74" s="124"/>
      <c r="O74" s="124"/>
      <c r="P74" s="124"/>
      <c r="Q74" s="124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9" scale="69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896CF-F0E5-41FD-BCB4-D5D58A082936}">
  <sheetPr>
    <pageSetUpPr fitToPage="1"/>
  </sheetPr>
  <dimension ref="A1:M203"/>
  <sheetViews>
    <sheetView rightToLeft="1" topLeftCell="A109" workbookViewId="0">
      <selection activeCell="I14" sqref="I14"/>
    </sheetView>
  </sheetViews>
  <sheetFormatPr defaultRowHeight="12.75" x14ac:dyDescent="0.2"/>
  <cols>
    <col min="1" max="1" width="68.7109375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8.5703125" bestFit="1" customWidth="1"/>
    <col min="10" max="10" width="1.28515625" customWidth="1"/>
    <col min="11" max="11" width="15.28515625" bestFit="1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295" t="s">
        <v>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</row>
    <row r="2" spans="1:13" ht="21.75" customHeight="1" x14ac:dyDescent="0.2">
      <c r="A2" s="295" t="s">
        <v>152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</row>
    <row r="3" spans="1:13" ht="21.75" customHeight="1" x14ac:dyDescent="0.2">
      <c r="A3" s="295" t="s">
        <v>2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</row>
    <row r="4" spans="1:13" ht="14.45" customHeight="1" x14ac:dyDescent="0.2"/>
    <row r="5" spans="1:13" ht="14.45" customHeight="1" x14ac:dyDescent="0.2">
      <c r="A5" s="304" t="s">
        <v>274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</row>
    <row r="6" spans="1:13" ht="14.45" customHeight="1" x14ac:dyDescent="0.2">
      <c r="A6" s="307" t="s">
        <v>155</v>
      </c>
      <c r="C6" s="307" t="s">
        <v>171</v>
      </c>
      <c r="D6" s="307"/>
      <c r="E6" s="307"/>
      <c r="F6" s="307"/>
      <c r="G6" s="307"/>
      <c r="I6" s="307" t="s">
        <v>172</v>
      </c>
      <c r="J6" s="307"/>
      <c r="K6" s="307"/>
      <c r="L6" s="307"/>
      <c r="M6" s="307"/>
    </row>
    <row r="7" spans="1:13" ht="29.1" customHeight="1" x14ac:dyDescent="0.2">
      <c r="A7" s="307"/>
      <c r="C7" s="119" t="s">
        <v>270</v>
      </c>
      <c r="D7" s="3"/>
      <c r="E7" s="119" t="s">
        <v>258</v>
      </c>
      <c r="F7" s="3"/>
      <c r="G7" s="119" t="s">
        <v>271</v>
      </c>
      <c r="I7" s="119" t="s">
        <v>270</v>
      </c>
      <c r="J7" s="3"/>
      <c r="K7" s="119" t="s">
        <v>258</v>
      </c>
      <c r="L7" s="3"/>
      <c r="M7" s="119" t="s">
        <v>271</v>
      </c>
    </row>
    <row r="8" spans="1:13" ht="21.75" customHeight="1" x14ac:dyDescent="0.2">
      <c r="A8" s="203" t="s">
        <v>120</v>
      </c>
      <c r="B8" s="204"/>
      <c r="C8" s="205">
        <v>0</v>
      </c>
      <c r="D8" s="204"/>
      <c r="E8" s="205">
        <v>0</v>
      </c>
      <c r="F8" s="204"/>
      <c r="G8" s="205">
        <v>0</v>
      </c>
      <c r="H8" s="204"/>
      <c r="I8" s="205">
        <v>1998815926</v>
      </c>
      <c r="J8" s="204"/>
      <c r="K8" s="205">
        <v>0</v>
      </c>
      <c r="L8" s="204"/>
      <c r="M8" s="205">
        <v>1998815926</v>
      </c>
    </row>
    <row r="9" spans="1:13" ht="21.75" customHeight="1" x14ac:dyDescent="0.2">
      <c r="A9" s="206" t="s">
        <v>121</v>
      </c>
      <c r="B9" s="204"/>
      <c r="C9" s="207">
        <v>10000</v>
      </c>
      <c r="D9" s="204"/>
      <c r="E9" s="207">
        <v>0</v>
      </c>
      <c r="F9" s="204"/>
      <c r="G9" s="207">
        <v>10000</v>
      </c>
      <c r="H9" s="204"/>
      <c r="I9" s="207">
        <v>36430352106</v>
      </c>
      <c r="J9" s="204"/>
      <c r="K9" s="207">
        <v>0</v>
      </c>
      <c r="L9" s="204"/>
      <c r="M9" s="207">
        <v>36430352106</v>
      </c>
    </row>
    <row r="10" spans="1:13" ht="21.75" customHeight="1" x14ac:dyDescent="0.2">
      <c r="A10" s="206" t="s">
        <v>122</v>
      </c>
      <c r="B10" s="204"/>
      <c r="C10" s="207">
        <v>38019</v>
      </c>
      <c r="D10" s="204"/>
      <c r="E10" s="207">
        <v>0</v>
      </c>
      <c r="F10" s="204"/>
      <c r="G10" s="207">
        <v>38019</v>
      </c>
      <c r="H10" s="204"/>
      <c r="I10" s="207">
        <v>416106</v>
      </c>
      <c r="J10" s="204"/>
      <c r="K10" s="207">
        <v>0</v>
      </c>
      <c r="L10" s="204"/>
      <c r="M10" s="207">
        <v>416106</v>
      </c>
    </row>
    <row r="11" spans="1:13" ht="21.75" customHeight="1" x14ac:dyDescent="0.2">
      <c r="A11" s="206" t="s">
        <v>123</v>
      </c>
      <c r="B11" s="204"/>
      <c r="C11" s="207">
        <v>409168</v>
      </c>
      <c r="D11" s="204"/>
      <c r="E11" s="207">
        <v>0</v>
      </c>
      <c r="F11" s="204"/>
      <c r="G11" s="207">
        <v>409168</v>
      </c>
      <c r="H11" s="204"/>
      <c r="I11" s="207">
        <v>507392</v>
      </c>
      <c r="J11" s="204"/>
      <c r="K11" s="207">
        <v>0</v>
      </c>
      <c r="L11" s="204"/>
      <c r="M11" s="207">
        <v>507392</v>
      </c>
    </row>
    <row r="12" spans="1:13" ht="21.75" customHeight="1" x14ac:dyDescent="0.2">
      <c r="A12" s="206" t="s">
        <v>124</v>
      </c>
      <c r="B12" s="204"/>
      <c r="C12" s="207">
        <v>684067</v>
      </c>
      <c r="D12" s="204"/>
      <c r="E12" s="207">
        <v>0</v>
      </c>
      <c r="F12" s="204"/>
      <c r="G12" s="207">
        <v>684067</v>
      </c>
      <c r="H12" s="204"/>
      <c r="I12" s="207">
        <v>1896217</v>
      </c>
      <c r="J12" s="204"/>
      <c r="K12" s="207">
        <v>0</v>
      </c>
      <c r="L12" s="204"/>
      <c r="M12" s="207">
        <v>1896217</v>
      </c>
    </row>
    <row r="13" spans="1:13" ht="21.75" customHeight="1" x14ac:dyDescent="0.2">
      <c r="A13" s="206" t="s">
        <v>239</v>
      </c>
      <c r="B13" s="204"/>
      <c r="C13" s="207">
        <v>0</v>
      </c>
      <c r="D13" s="204"/>
      <c r="E13" s="207">
        <v>0</v>
      </c>
      <c r="F13" s="204"/>
      <c r="G13" s="207">
        <v>0</v>
      </c>
      <c r="H13" s="204"/>
      <c r="I13" s="207">
        <v>2272</v>
      </c>
      <c r="J13" s="204"/>
      <c r="K13" s="207">
        <v>0</v>
      </c>
      <c r="L13" s="204"/>
      <c r="M13" s="207">
        <v>2272</v>
      </c>
    </row>
    <row r="14" spans="1:13" ht="21.75" customHeight="1" x14ac:dyDescent="0.2">
      <c r="A14" s="206" t="s">
        <v>125</v>
      </c>
      <c r="B14" s="204"/>
      <c r="C14" s="207">
        <v>0</v>
      </c>
      <c r="D14" s="204"/>
      <c r="E14" s="207">
        <v>0</v>
      </c>
      <c r="F14" s="204"/>
      <c r="G14" s="207">
        <v>0</v>
      </c>
      <c r="H14" s="204"/>
      <c r="I14" s="207">
        <v>8205</v>
      </c>
      <c r="J14" s="204"/>
      <c r="K14" s="207">
        <v>0</v>
      </c>
      <c r="L14" s="204"/>
      <c r="M14" s="207">
        <v>8205</v>
      </c>
    </row>
    <row r="15" spans="1:13" ht="21.75" customHeight="1" x14ac:dyDescent="0.2">
      <c r="A15" s="206" t="s">
        <v>129</v>
      </c>
      <c r="B15" s="204"/>
      <c r="C15" s="207">
        <v>0</v>
      </c>
      <c r="D15" s="204"/>
      <c r="E15" s="207">
        <v>0</v>
      </c>
      <c r="F15" s="204"/>
      <c r="G15" s="207">
        <v>0</v>
      </c>
      <c r="H15" s="204"/>
      <c r="I15" s="207">
        <v>13746</v>
      </c>
      <c r="J15" s="204"/>
      <c r="K15" s="207">
        <v>0</v>
      </c>
      <c r="L15" s="204"/>
      <c r="M15" s="207">
        <v>13746</v>
      </c>
    </row>
    <row r="16" spans="1:13" ht="21.75" customHeight="1" x14ac:dyDescent="0.2">
      <c r="A16" s="206" t="s">
        <v>240</v>
      </c>
      <c r="B16" s="204"/>
      <c r="C16" s="207">
        <v>0</v>
      </c>
      <c r="D16" s="204"/>
      <c r="E16" s="207">
        <v>0</v>
      </c>
      <c r="F16" s="204"/>
      <c r="G16" s="207">
        <v>0</v>
      </c>
      <c r="H16" s="204"/>
      <c r="I16" s="207">
        <v>40212</v>
      </c>
      <c r="J16" s="204"/>
      <c r="K16" s="207">
        <v>0</v>
      </c>
      <c r="L16" s="204"/>
      <c r="M16" s="207">
        <v>40212</v>
      </c>
    </row>
    <row r="17" spans="1:13" ht="21.75" customHeight="1" x14ac:dyDescent="0.2">
      <c r="A17" s="206" t="s">
        <v>130</v>
      </c>
      <c r="B17" s="204"/>
      <c r="C17" s="207">
        <v>0</v>
      </c>
      <c r="D17" s="204"/>
      <c r="E17" s="207">
        <v>0</v>
      </c>
      <c r="F17" s="204"/>
      <c r="G17" s="207">
        <v>0</v>
      </c>
      <c r="H17" s="204"/>
      <c r="I17" s="207">
        <v>303792</v>
      </c>
      <c r="J17" s="204"/>
      <c r="K17" s="207">
        <v>0</v>
      </c>
      <c r="L17" s="204"/>
      <c r="M17" s="207">
        <v>303792</v>
      </c>
    </row>
    <row r="18" spans="1:13" ht="21.75" customHeight="1" x14ac:dyDescent="0.2">
      <c r="A18" s="206" t="s">
        <v>131</v>
      </c>
      <c r="B18" s="204"/>
      <c r="C18" s="207">
        <v>0</v>
      </c>
      <c r="D18" s="204"/>
      <c r="E18" s="207">
        <v>0</v>
      </c>
      <c r="F18" s="204"/>
      <c r="G18" s="207">
        <v>0</v>
      </c>
      <c r="H18" s="204"/>
      <c r="I18" s="207">
        <v>9965</v>
      </c>
      <c r="J18" s="204"/>
      <c r="K18" s="207">
        <v>0</v>
      </c>
      <c r="L18" s="204"/>
      <c r="M18" s="207">
        <v>9965</v>
      </c>
    </row>
    <row r="19" spans="1:13" ht="21.75" customHeight="1" x14ac:dyDescent="0.2">
      <c r="A19" s="206" t="s">
        <v>241</v>
      </c>
      <c r="B19" s="204"/>
      <c r="C19" s="207">
        <v>0</v>
      </c>
      <c r="D19" s="204"/>
      <c r="E19" s="207">
        <v>0</v>
      </c>
      <c r="F19" s="204"/>
      <c r="G19" s="207">
        <v>0</v>
      </c>
      <c r="H19" s="204"/>
      <c r="I19" s="207">
        <v>83502465738</v>
      </c>
      <c r="J19" s="204"/>
      <c r="K19" s="207">
        <v>0</v>
      </c>
      <c r="L19" s="204"/>
      <c r="M19" s="207">
        <v>83502465738</v>
      </c>
    </row>
    <row r="20" spans="1:13" ht="21.75" customHeight="1" x14ac:dyDescent="0.2">
      <c r="A20" s="206" t="s">
        <v>139</v>
      </c>
      <c r="B20" s="204"/>
      <c r="C20" s="207">
        <v>0</v>
      </c>
      <c r="D20" s="204"/>
      <c r="E20" s="207">
        <v>0</v>
      </c>
      <c r="F20" s="204"/>
      <c r="G20" s="207">
        <v>0</v>
      </c>
      <c r="H20" s="204"/>
      <c r="I20" s="207">
        <v>3528124991</v>
      </c>
      <c r="J20" s="204"/>
      <c r="K20" s="207">
        <v>0</v>
      </c>
      <c r="L20" s="204"/>
      <c r="M20" s="207">
        <v>3528124991</v>
      </c>
    </row>
    <row r="21" spans="1:13" ht="21.75" customHeight="1" x14ac:dyDescent="0.2">
      <c r="A21" s="206" t="s">
        <v>139</v>
      </c>
      <c r="B21" s="204"/>
      <c r="C21" s="207">
        <v>0</v>
      </c>
      <c r="D21" s="204"/>
      <c r="E21" s="207">
        <v>0</v>
      </c>
      <c r="F21" s="204"/>
      <c r="G21" s="207">
        <v>0</v>
      </c>
      <c r="H21" s="204"/>
      <c r="I21" s="207">
        <v>7262755337</v>
      </c>
      <c r="J21" s="204"/>
      <c r="K21" s="207">
        <v>0</v>
      </c>
      <c r="L21" s="204"/>
      <c r="M21" s="207">
        <v>7262755337</v>
      </c>
    </row>
    <row r="22" spans="1:13" ht="21.75" customHeight="1" x14ac:dyDescent="0.2">
      <c r="A22" s="206" t="s">
        <v>133</v>
      </c>
      <c r="B22" s="204"/>
      <c r="C22" s="207">
        <v>3967</v>
      </c>
      <c r="D22" s="204"/>
      <c r="E22" s="207">
        <v>0</v>
      </c>
      <c r="F22" s="204"/>
      <c r="G22" s="207">
        <v>3967</v>
      </c>
      <c r="H22" s="204"/>
      <c r="I22" s="207">
        <v>29210</v>
      </c>
      <c r="J22" s="204"/>
      <c r="K22" s="207">
        <v>0</v>
      </c>
      <c r="L22" s="204"/>
      <c r="M22" s="207">
        <v>29210</v>
      </c>
    </row>
    <row r="23" spans="1:13" ht="21.75" customHeight="1" x14ac:dyDescent="0.2">
      <c r="A23" s="206" t="s">
        <v>139</v>
      </c>
      <c r="B23" s="204"/>
      <c r="C23" s="207">
        <v>0</v>
      </c>
      <c r="D23" s="204"/>
      <c r="E23" s="207">
        <v>0</v>
      </c>
      <c r="F23" s="204"/>
      <c r="G23" s="207">
        <v>0</v>
      </c>
      <c r="H23" s="204"/>
      <c r="I23" s="207">
        <v>6106902322</v>
      </c>
      <c r="J23" s="204"/>
      <c r="K23" s="207">
        <v>0</v>
      </c>
      <c r="L23" s="204"/>
      <c r="M23" s="207">
        <v>6106902322</v>
      </c>
    </row>
    <row r="24" spans="1:13" ht="21.75" customHeight="1" x14ac:dyDescent="0.2">
      <c r="A24" s="206" t="s">
        <v>148</v>
      </c>
      <c r="B24" s="204"/>
      <c r="C24" s="207">
        <v>0</v>
      </c>
      <c r="D24" s="204"/>
      <c r="E24" s="207">
        <v>0</v>
      </c>
      <c r="F24" s="204"/>
      <c r="G24" s="207">
        <v>0</v>
      </c>
      <c r="H24" s="204"/>
      <c r="I24" s="207">
        <v>8995652811</v>
      </c>
      <c r="J24" s="204"/>
      <c r="K24" s="207">
        <v>0</v>
      </c>
      <c r="L24" s="204"/>
      <c r="M24" s="207">
        <v>8995652811</v>
      </c>
    </row>
    <row r="25" spans="1:13" ht="21.75" customHeight="1" x14ac:dyDescent="0.2">
      <c r="A25" s="206" t="s">
        <v>147</v>
      </c>
      <c r="B25" s="204"/>
      <c r="C25" s="207">
        <v>0</v>
      </c>
      <c r="D25" s="204"/>
      <c r="E25" s="207">
        <v>0</v>
      </c>
      <c r="F25" s="204"/>
      <c r="G25" s="207">
        <v>0</v>
      </c>
      <c r="H25" s="204"/>
      <c r="I25" s="207">
        <v>30293584541</v>
      </c>
      <c r="J25" s="204"/>
      <c r="K25" s="207">
        <v>0</v>
      </c>
      <c r="L25" s="204"/>
      <c r="M25" s="207">
        <v>30293584541</v>
      </c>
    </row>
    <row r="26" spans="1:13" ht="21.75" customHeight="1" x14ac:dyDescent="0.2">
      <c r="A26" s="206" t="s">
        <v>139</v>
      </c>
      <c r="B26" s="204"/>
      <c r="C26" s="207">
        <v>0</v>
      </c>
      <c r="D26" s="204"/>
      <c r="E26" s="207">
        <v>0</v>
      </c>
      <c r="F26" s="204"/>
      <c r="G26" s="207">
        <v>0</v>
      </c>
      <c r="H26" s="204"/>
      <c r="I26" s="207">
        <v>39667628143</v>
      </c>
      <c r="J26" s="204"/>
      <c r="K26" s="207">
        <v>0</v>
      </c>
      <c r="L26" s="204"/>
      <c r="M26" s="207">
        <v>39667628143</v>
      </c>
    </row>
    <row r="27" spans="1:13" ht="21.75" customHeight="1" x14ac:dyDescent="0.2">
      <c r="A27" s="206" t="s">
        <v>147</v>
      </c>
      <c r="B27" s="204"/>
      <c r="C27" s="207">
        <v>0</v>
      </c>
      <c r="D27" s="204"/>
      <c r="E27" s="207">
        <v>0</v>
      </c>
      <c r="F27" s="204"/>
      <c r="G27" s="207">
        <v>0</v>
      </c>
      <c r="H27" s="204"/>
      <c r="I27" s="207">
        <v>4596763820</v>
      </c>
      <c r="J27" s="204"/>
      <c r="K27" s="207">
        <v>0</v>
      </c>
      <c r="L27" s="204"/>
      <c r="M27" s="207">
        <v>4596763820</v>
      </c>
    </row>
    <row r="28" spans="1:13" ht="21.75" customHeight="1" x14ac:dyDescent="0.2">
      <c r="A28" s="206" t="s">
        <v>139</v>
      </c>
      <c r="B28" s="204"/>
      <c r="C28" s="207">
        <v>0</v>
      </c>
      <c r="D28" s="204"/>
      <c r="E28" s="207">
        <v>0</v>
      </c>
      <c r="F28" s="204"/>
      <c r="G28" s="207">
        <v>0</v>
      </c>
      <c r="H28" s="204"/>
      <c r="I28" s="207">
        <v>37892566266</v>
      </c>
      <c r="J28" s="204"/>
      <c r="K28" s="207">
        <v>0</v>
      </c>
      <c r="L28" s="204"/>
      <c r="M28" s="207">
        <v>37892566266</v>
      </c>
    </row>
    <row r="29" spans="1:13" ht="21.75" customHeight="1" x14ac:dyDescent="0.2">
      <c r="A29" s="206" t="s">
        <v>134</v>
      </c>
      <c r="B29" s="204"/>
      <c r="C29" s="207">
        <v>38805</v>
      </c>
      <c r="D29" s="204"/>
      <c r="E29" s="207">
        <v>0</v>
      </c>
      <c r="F29" s="204"/>
      <c r="G29" s="207">
        <v>38805</v>
      </c>
      <c r="H29" s="204"/>
      <c r="I29" s="207">
        <v>798269</v>
      </c>
      <c r="J29" s="204"/>
      <c r="K29" s="207">
        <v>0</v>
      </c>
      <c r="L29" s="204"/>
      <c r="M29" s="207">
        <v>798269</v>
      </c>
    </row>
    <row r="30" spans="1:13" ht="21.75" customHeight="1" x14ac:dyDescent="0.2">
      <c r="A30" s="206" t="s">
        <v>242</v>
      </c>
      <c r="B30" s="204"/>
      <c r="C30" s="207">
        <v>0</v>
      </c>
      <c r="D30" s="204"/>
      <c r="E30" s="207">
        <v>0</v>
      </c>
      <c r="F30" s="204"/>
      <c r="G30" s="207">
        <v>0</v>
      </c>
      <c r="H30" s="204"/>
      <c r="I30" s="207">
        <v>80319722138</v>
      </c>
      <c r="J30" s="204"/>
      <c r="K30" s="207">
        <v>14207609</v>
      </c>
      <c r="L30" s="204"/>
      <c r="M30" s="207">
        <v>80305514529</v>
      </c>
    </row>
    <row r="31" spans="1:13" ht="21.75" customHeight="1" x14ac:dyDescent="0.2">
      <c r="A31" s="206" t="s">
        <v>147</v>
      </c>
      <c r="B31" s="204"/>
      <c r="C31" s="207">
        <v>0</v>
      </c>
      <c r="D31" s="204"/>
      <c r="E31" s="207">
        <v>0</v>
      </c>
      <c r="F31" s="204"/>
      <c r="G31" s="207">
        <v>0</v>
      </c>
      <c r="H31" s="204"/>
      <c r="I31" s="207">
        <v>10411509923</v>
      </c>
      <c r="J31" s="204"/>
      <c r="K31" s="207">
        <v>1297329</v>
      </c>
      <c r="L31" s="204"/>
      <c r="M31" s="207">
        <v>10410212594</v>
      </c>
    </row>
    <row r="32" spans="1:13" ht="21.75" customHeight="1" x14ac:dyDescent="0.2">
      <c r="A32" s="206" t="s">
        <v>139</v>
      </c>
      <c r="B32" s="204"/>
      <c r="C32" s="207">
        <v>0</v>
      </c>
      <c r="D32" s="204"/>
      <c r="E32" s="207">
        <v>0</v>
      </c>
      <c r="F32" s="204"/>
      <c r="G32" s="207">
        <v>0</v>
      </c>
      <c r="H32" s="204"/>
      <c r="I32" s="207">
        <v>48922672383</v>
      </c>
      <c r="J32" s="204"/>
      <c r="K32" s="207">
        <v>0</v>
      </c>
      <c r="L32" s="204"/>
      <c r="M32" s="207">
        <v>48922672383</v>
      </c>
    </row>
    <row r="33" spans="1:13" ht="21.75" customHeight="1" x14ac:dyDescent="0.2">
      <c r="A33" s="206" t="s">
        <v>148</v>
      </c>
      <c r="B33" s="204"/>
      <c r="C33" s="207">
        <v>0</v>
      </c>
      <c r="D33" s="204"/>
      <c r="E33" s="207">
        <v>0</v>
      </c>
      <c r="F33" s="204"/>
      <c r="G33" s="207">
        <v>0</v>
      </c>
      <c r="H33" s="204"/>
      <c r="I33" s="207">
        <v>20180103129</v>
      </c>
      <c r="J33" s="204"/>
      <c r="K33" s="207">
        <v>0</v>
      </c>
      <c r="L33" s="204"/>
      <c r="M33" s="207">
        <v>20180103129</v>
      </c>
    </row>
    <row r="34" spans="1:13" ht="21.75" customHeight="1" x14ac:dyDescent="0.2">
      <c r="A34" s="206" t="s">
        <v>147</v>
      </c>
      <c r="B34" s="204"/>
      <c r="C34" s="207">
        <v>0</v>
      </c>
      <c r="D34" s="204"/>
      <c r="E34" s="207">
        <v>0</v>
      </c>
      <c r="F34" s="204"/>
      <c r="G34" s="207">
        <v>0</v>
      </c>
      <c r="H34" s="204"/>
      <c r="I34" s="207">
        <v>8386938569</v>
      </c>
      <c r="J34" s="204"/>
      <c r="K34" s="207">
        <v>0</v>
      </c>
      <c r="L34" s="204"/>
      <c r="M34" s="207">
        <v>8386938569</v>
      </c>
    </row>
    <row r="35" spans="1:13" ht="21.75" customHeight="1" x14ac:dyDescent="0.2">
      <c r="A35" s="206" t="s">
        <v>139</v>
      </c>
      <c r="B35" s="204"/>
      <c r="C35" s="207">
        <v>0</v>
      </c>
      <c r="D35" s="204"/>
      <c r="E35" s="207">
        <v>0</v>
      </c>
      <c r="F35" s="204"/>
      <c r="G35" s="207">
        <v>0</v>
      </c>
      <c r="H35" s="204"/>
      <c r="I35" s="207">
        <v>15769416945</v>
      </c>
      <c r="J35" s="204"/>
      <c r="K35" s="207">
        <v>0</v>
      </c>
      <c r="L35" s="204"/>
      <c r="M35" s="207">
        <v>15769416945</v>
      </c>
    </row>
    <row r="36" spans="1:13" ht="21.75" customHeight="1" x14ac:dyDescent="0.2">
      <c r="A36" s="206" t="s">
        <v>148</v>
      </c>
      <c r="B36" s="204"/>
      <c r="C36" s="207">
        <v>0</v>
      </c>
      <c r="D36" s="204"/>
      <c r="E36" s="207">
        <v>0</v>
      </c>
      <c r="F36" s="204"/>
      <c r="G36" s="207">
        <v>0</v>
      </c>
      <c r="H36" s="204"/>
      <c r="I36" s="207">
        <v>3293780389</v>
      </c>
      <c r="J36" s="204"/>
      <c r="K36" s="207">
        <v>22497986</v>
      </c>
      <c r="L36" s="204"/>
      <c r="M36" s="207">
        <v>3271282403</v>
      </c>
    </row>
    <row r="37" spans="1:13" ht="21.75" customHeight="1" x14ac:dyDescent="0.2">
      <c r="A37" s="206" t="s">
        <v>148</v>
      </c>
      <c r="B37" s="204"/>
      <c r="C37" s="207">
        <v>0</v>
      </c>
      <c r="D37" s="204"/>
      <c r="E37" s="207">
        <v>0</v>
      </c>
      <c r="F37" s="204"/>
      <c r="G37" s="207">
        <v>0</v>
      </c>
      <c r="H37" s="204"/>
      <c r="I37" s="207">
        <v>40716809132</v>
      </c>
      <c r="J37" s="204"/>
      <c r="K37" s="207">
        <v>35713053</v>
      </c>
      <c r="L37" s="204"/>
      <c r="M37" s="207">
        <v>40681096079</v>
      </c>
    </row>
    <row r="38" spans="1:13" ht="21.75" customHeight="1" x14ac:dyDescent="0.2">
      <c r="A38" s="206" t="s">
        <v>147</v>
      </c>
      <c r="B38" s="204"/>
      <c r="C38" s="207">
        <v>0</v>
      </c>
      <c r="D38" s="204"/>
      <c r="E38" s="207">
        <v>0</v>
      </c>
      <c r="F38" s="204"/>
      <c r="G38" s="207">
        <v>0</v>
      </c>
      <c r="H38" s="204"/>
      <c r="I38" s="207">
        <v>68753790332</v>
      </c>
      <c r="J38" s="204"/>
      <c r="K38" s="207">
        <v>0</v>
      </c>
      <c r="L38" s="204"/>
      <c r="M38" s="207">
        <v>68753790332</v>
      </c>
    </row>
    <row r="39" spans="1:13" ht="21.75" customHeight="1" x14ac:dyDescent="0.2">
      <c r="A39" s="206" t="s">
        <v>148</v>
      </c>
      <c r="B39" s="204"/>
      <c r="C39" s="207">
        <v>0</v>
      </c>
      <c r="D39" s="204"/>
      <c r="E39" s="207">
        <v>0</v>
      </c>
      <c r="F39" s="204"/>
      <c r="G39" s="207">
        <v>0</v>
      </c>
      <c r="H39" s="204"/>
      <c r="I39" s="207">
        <v>83159700776</v>
      </c>
      <c r="J39" s="204"/>
      <c r="K39" s="207">
        <v>0</v>
      </c>
      <c r="L39" s="204"/>
      <c r="M39" s="207">
        <v>83159700776</v>
      </c>
    </row>
    <row r="40" spans="1:13" ht="21.75" customHeight="1" x14ac:dyDescent="0.2">
      <c r="A40" s="206" t="s">
        <v>139</v>
      </c>
      <c r="B40" s="204"/>
      <c r="C40" s="207">
        <v>0</v>
      </c>
      <c r="D40" s="204"/>
      <c r="E40" s="207">
        <v>0</v>
      </c>
      <c r="F40" s="204"/>
      <c r="G40" s="207">
        <v>0</v>
      </c>
      <c r="H40" s="204"/>
      <c r="I40" s="207">
        <v>41352822355</v>
      </c>
      <c r="J40" s="204"/>
      <c r="K40" s="207">
        <v>0</v>
      </c>
      <c r="L40" s="204"/>
      <c r="M40" s="207">
        <v>41352822355</v>
      </c>
    </row>
    <row r="41" spans="1:13" ht="21.75" customHeight="1" x14ac:dyDescent="0.2">
      <c r="A41" s="206" t="s">
        <v>139</v>
      </c>
      <c r="B41" s="204"/>
      <c r="C41" s="207">
        <v>0</v>
      </c>
      <c r="D41" s="204"/>
      <c r="E41" s="207">
        <v>0</v>
      </c>
      <c r="F41" s="204"/>
      <c r="G41" s="207">
        <v>0</v>
      </c>
      <c r="H41" s="204"/>
      <c r="I41" s="207">
        <v>62763950950</v>
      </c>
      <c r="J41" s="204"/>
      <c r="K41" s="207">
        <v>0</v>
      </c>
      <c r="L41" s="204"/>
      <c r="M41" s="207">
        <v>62763950950</v>
      </c>
    </row>
    <row r="42" spans="1:13" ht="21.75" customHeight="1" x14ac:dyDescent="0.2">
      <c r="A42" s="206" t="s">
        <v>136</v>
      </c>
      <c r="B42" s="204"/>
      <c r="C42" s="207">
        <v>0</v>
      </c>
      <c r="D42" s="204"/>
      <c r="E42" s="207">
        <v>0</v>
      </c>
      <c r="F42" s="204"/>
      <c r="G42" s="207">
        <v>0</v>
      </c>
      <c r="H42" s="204"/>
      <c r="I42" s="207">
        <v>117205479450</v>
      </c>
      <c r="J42" s="204"/>
      <c r="K42" s="207">
        <v>0</v>
      </c>
      <c r="L42" s="204"/>
      <c r="M42" s="207">
        <v>117205479450</v>
      </c>
    </row>
    <row r="43" spans="1:13" ht="21.75" customHeight="1" x14ac:dyDescent="0.2">
      <c r="A43" s="206" t="s">
        <v>149</v>
      </c>
      <c r="B43" s="204"/>
      <c r="C43" s="207">
        <v>0</v>
      </c>
      <c r="D43" s="204"/>
      <c r="E43" s="207">
        <v>0</v>
      </c>
      <c r="F43" s="204"/>
      <c r="G43" s="207">
        <v>0</v>
      </c>
      <c r="H43" s="204"/>
      <c r="I43" s="207">
        <v>62819155890</v>
      </c>
      <c r="J43" s="204"/>
      <c r="K43" s="207">
        <v>0</v>
      </c>
      <c r="L43" s="204"/>
      <c r="M43" s="207">
        <v>62819155890</v>
      </c>
    </row>
    <row r="44" spans="1:13" ht="21.75" customHeight="1" x14ac:dyDescent="0.2">
      <c r="A44" s="206" t="s">
        <v>139</v>
      </c>
      <c r="B44" s="204"/>
      <c r="C44" s="207">
        <v>0</v>
      </c>
      <c r="D44" s="204"/>
      <c r="E44" s="207">
        <v>0</v>
      </c>
      <c r="F44" s="204"/>
      <c r="G44" s="207">
        <v>0</v>
      </c>
      <c r="H44" s="204"/>
      <c r="I44" s="207">
        <v>57265624929</v>
      </c>
      <c r="J44" s="204"/>
      <c r="K44" s="207">
        <v>0</v>
      </c>
      <c r="L44" s="204"/>
      <c r="M44" s="207">
        <v>57265624929</v>
      </c>
    </row>
    <row r="45" spans="1:13" ht="21.75" customHeight="1" x14ac:dyDescent="0.2">
      <c r="A45" s="206" t="s">
        <v>139</v>
      </c>
      <c r="B45" s="204"/>
      <c r="C45" s="207">
        <v>0</v>
      </c>
      <c r="D45" s="204"/>
      <c r="E45" s="207">
        <v>0</v>
      </c>
      <c r="F45" s="204"/>
      <c r="G45" s="207">
        <v>0</v>
      </c>
      <c r="H45" s="204"/>
      <c r="I45" s="207">
        <v>51635621450</v>
      </c>
      <c r="J45" s="204"/>
      <c r="K45" s="207">
        <v>0</v>
      </c>
      <c r="L45" s="204"/>
      <c r="M45" s="207">
        <v>51635621450</v>
      </c>
    </row>
    <row r="46" spans="1:13" ht="21.75" customHeight="1" x14ac:dyDescent="0.2">
      <c r="A46" s="206" t="s">
        <v>139</v>
      </c>
      <c r="B46" s="204"/>
      <c r="C46" s="207">
        <v>0</v>
      </c>
      <c r="D46" s="204"/>
      <c r="E46" s="207">
        <v>0</v>
      </c>
      <c r="F46" s="204"/>
      <c r="G46" s="207">
        <v>0</v>
      </c>
      <c r="H46" s="204"/>
      <c r="I46" s="207">
        <v>16234520542</v>
      </c>
      <c r="J46" s="204"/>
      <c r="K46" s="207">
        <v>0</v>
      </c>
      <c r="L46" s="204"/>
      <c r="M46" s="207">
        <v>16234520542</v>
      </c>
    </row>
    <row r="47" spans="1:13" ht="21.75" customHeight="1" x14ac:dyDescent="0.2">
      <c r="A47" s="206" t="s">
        <v>139</v>
      </c>
      <c r="B47" s="204"/>
      <c r="C47" s="207">
        <v>0</v>
      </c>
      <c r="D47" s="204"/>
      <c r="E47" s="207">
        <v>0</v>
      </c>
      <c r="F47" s="204"/>
      <c r="G47" s="207">
        <v>0</v>
      </c>
      <c r="H47" s="204"/>
      <c r="I47" s="207">
        <v>11467397257</v>
      </c>
      <c r="J47" s="204"/>
      <c r="K47" s="207">
        <v>0</v>
      </c>
      <c r="L47" s="204"/>
      <c r="M47" s="207">
        <v>11467397257</v>
      </c>
    </row>
    <row r="48" spans="1:13" ht="21.75" customHeight="1" x14ac:dyDescent="0.2">
      <c r="A48" s="206" t="s">
        <v>139</v>
      </c>
      <c r="B48" s="204"/>
      <c r="C48" s="207">
        <v>0</v>
      </c>
      <c r="D48" s="204"/>
      <c r="E48" s="207">
        <v>0</v>
      </c>
      <c r="F48" s="204"/>
      <c r="G48" s="207">
        <v>0</v>
      </c>
      <c r="H48" s="204"/>
      <c r="I48" s="207">
        <v>7435691831</v>
      </c>
      <c r="J48" s="204"/>
      <c r="K48" s="207">
        <v>0</v>
      </c>
      <c r="L48" s="204"/>
      <c r="M48" s="207">
        <v>7435691831</v>
      </c>
    </row>
    <row r="49" spans="1:13" ht="21.75" customHeight="1" x14ac:dyDescent="0.2">
      <c r="A49" s="206" t="s">
        <v>139</v>
      </c>
      <c r="B49" s="204"/>
      <c r="C49" s="207">
        <v>0</v>
      </c>
      <c r="D49" s="204"/>
      <c r="E49" s="207">
        <v>0</v>
      </c>
      <c r="F49" s="204"/>
      <c r="G49" s="207">
        <v>0</v>
      </c>
      <c r="H49" s="204"/>
      <c r="I49" s="207">
        <v>27456310353</v>
      </c>
      <c r="J49" s="204"/>
      <c r="K49" s="207">
        <v>0</v>
      </c>
      <c r="L49" s="204"/>
      <c r="M49" s="207">
        <v>27456310353</v>
      </c>
    </row>
    <row r="50" spans="1:13" ht="21.75" customHeight="1" x14ac:dyDescent="0.2">
      <c r="A50" s="206" t="s">
        <v>139</v>
      </c>
      <c r="B50" s="204"/>
      <c r="C50" s="207">
        <v>0</v>
      </c>
      <c r="D50" s="204"/>
      <c r="E50" s="207">
        <v>0</v>
      </c>
      <c r="F50" s="204"/>
      <c r="G50" s="207">
        <v>0</v>
      </c>
      <c r="H50" s="204"/>
      <c r="I50" s="207">
        <v>39444127560</v>
      </c>
      <c r="J50" s="204"/>
      <c r="K50" s="207">
        <v>0</v>
      </c>
      <c r="L50" s="204"/>
      <c r="M50" s="207">
        <v>39444127560</v>
      </c>
    </row>
    <row r="51" spans="1:13" ht="21.75" customHeight="1" x14ac:dyDescent="0.2">
      <c r="A51" s="206" t="s">
        <v>139</v>
      </c>
      <c r="B51" s="204"/>
      <c r="C51" s="207">
        <v>0</v>
      </c>
      <c r="D51" s="204"/>
      <c r="E51" s="207">
        <v>0</v>
      </c>
      <c r="F51" s="204"/>
      <c r="G51" s="207">
        <v>0</v>
      </c>
      <c r="H51" s="204"/>
      <c r="I51" s="207">
        <v>39907901368</v>
      </c>
      <c r="J51" s="204"/>
      <c r="K51" s="207">
        <v>0</v>
      </c>
      <c r="L51" s="204"/>
      <c r="M51" s="207">
        <v>39907901368</v>
      </c>
    </row>
    <row r="52" spans="1:13" ht="21.75" customHeight="1" x14ac:dyDescent="0.2">
      <c r="A52" s="206" t="s">
        <v>139</v>
      </c>
      <c r="B52" s="204"/>
      <c r="C52" s="207">
        <v>0</v>
      </c>
      <c r="D52" s="204"/>
      <c r="E52" s="207">
        <v>0</v>
      </c>
      <c r="F52" s="204"/>
      <c r="G52" s="207">
        <v>0</v>
      </c>
      <c r="H52" s="204"/>
      <c r="I52" s="207">
        <v>41417832326</v>
      </c>
      <c r="J52" s="204"/>
      <c r="K52" s="207">
        <v>0</v>
      </c>
      <c r="L52" s="204"/>
      <c r="M52" s="207">
        <v>41417832326</v>
      </c>
    </row>
    <row r="53" spans="1:13" ht="21.75" customHeight="1" x14ac:dyDescent="0.2">
      <c r="A53" s="206" t="s">
        <v>135</v>
      </c>
      <c r="B53" s="204"/>
      <c r="C53" s="207">
        <v>511000</v>
      </c>
      <c r="D53" s="204"/>
      <c r="E53" s="207">
        <v>0</v>
      </c>
      <c r="F53" s="204"/>
      <c r="G53" s="207">
        <v>511000</v>
      </c>
      <c r="H53" s="204"/>
      <c r="I53" s="207">
        <v>838599</v>
      </c>
      <c r="J53" s="204"/>
      <c r="K53" s="207">
        <v>0</v>
      </c>
      <c r="L53" s="204"/>
      <c r="M53" s="207">
        <v>838599</v>
      </c>
    </row>
    <row r="54" spans="1:13" ht="21.75" customHeight="1" x14ac:dyDescent="0.2">
      <c r="A54" s="206" t="s">
        <v>139</v>
      </c>
      <c r="B54" s="204"/>
      <c r="C54" s="207">
        <v>0</v>
      </c>
      <c r="D54" s="204"/>
      <c r="E54" s="207">
        <v>0</v>
      </c>
      <c r="F54" s="204"/>
      <c r="G54" s="207">
        <v>0</v>
      </c>
      <c r="H54" s="204"/>
      <c r="I54" s="207">
        <v>42967916692</v>
      </c>
      <c r="J54" s="204"/>
      <c r="K54" s="207">
        <v>0</v>
      </c>
      <c r="L54" s="204"/>
      <c r="M54" s="207">
        <v>42967916692</v>
      </c>
    </row>
    <row r="55" spans="1:13" ht="21.75" customHeight="1" x14ac:dyDescent="0.2">
      <c r="A55" s="206" t="s">
        <v>139</v>
      </c>
      <c r="B55" s="204"/>
      <c r="C55" s="207">
        <v>0</v>
      </c>
      <c r="D55" s="204"/>
      <c r="E55" s="207">
        <v>0</v>
      </c>
      <c r="F55" s="204"/>
      <c r="G55" s="207">
        <v>0</v>
      </c>
      <c r="H55" s="204"/>
      <c r="I55" s="207">
        <v>36158429564</v>
      </c>
      <c r="J55" s="204"/>
      <c r="K55" s="207">
        <v>0</v>
      </c>
      <c r="L55" s="204"/>
      <c r="M55" s="207">
        <v>36158429564</v>
      </c>
    </row>
    <row r="56" spans="1:13" ht="21.75" customHeight="1" x14ac:dyDescent="0.2">
      <c r="A56" s="206" t="s">
        <v>136</v>
      </c>
      <c r="B56" s="204"/>
      <c r="C56" s="207">
        <v>0</v>
      </c>
      <c r="D56" s="204"/>
      <c r="E56" s="207">
        <v>0</v>
      </c>
      <c r="F56" s="204"/>
      <c r="G56" s="207">
        <v>0</v>
      </c>
      <c r="H56" s="204"/>
      <c r="I56" s="207">
        <v>58464555602</v>
      </c>
      <c r="J56" s="204"/>
      <c r="K56" s="207">
        <v>0</v>
      </c>
      <c r="L56" s="204"/>
      <c r="M56" s="207">
        <v>58464555602</v>
      </c>
    </row>
    <row r="57" spans="1:13" ht="21.75" customHeight="1" x14ac:dyDescent="0.2">
      <c r="A57" s="206" t="s">
        <v>148</v>
      </c>
      <c r="B57" s="204"/>
      <c r="C57" s="207">
        <v>0</v>
      </c>
      <c r="D57" s="204"/>
      <c r="E57" s="207">
        <v>0</v>
      </c>
      <c r="F57" s="204"/>
      <c r="G57" s="207">
        <v>0</v>
      </c>
      <c r="H57" s="204"/>
      <c r="I57" s="207">
        <v>3678548707</v>
      </c>
      <c r="J57" s="204"/>
      <c r="K57" s="207">
        <v>0</v>
      </c>
      <c r="L57" s="204"/>
      <c r="M57" s="207">
        <v>3678548707</v>
      </c>
    </row>
    <row r="58" spans="1:13" ht="21.75" customHeight="1" x14ac:dyDescent="0.2">
      <c r="A58" s="206" t="s">
        <v>136</v>
      </c>
      <c r="B58" s="204"/>
      <c r="C58" s="207">
        <v>0</v>
      </c>
      <c r="D58" s="204"/>
      <c r="E58" s="207">
        <v>0</v>
      </c>
      <c r="F58" s="204"/>
      <c r="G58" s="207">
        <v>0</v>
      </c>
      <c r="H58" s="204"/>
      <c r="I58" s="207">
        <v>31876712322</v>
      </c>
      <c r="J58" s="204"/>
      <c r="K58" s="207">
        <v>0</v>
      </c>
      <c r="L58" s="204"/>
      <c r="M58" s="207">
        <v>31876712322</v>
      </c>
    </row>
    <row r="59" spans="1:13" ht="21.75" customHeight="1" x14ac:dyDescent="0.2">
      <c r="A59" s="206" t="s">
        <v>136</v>
      </c>
      <c r="B59" s="204"/>
      <c r="C59" s="207">
        <v>0</v>
      </c>
      <c r="D59" s="204"/>
      <c r="E59" s="207">
        <v>0</v>
      </c>
      <c r="F59" s="204"/>
      <c r="G59" s="207">
        <v>0</v>
      </c>
      <c r="H59" s="204"/>
      <c r="I59" s="207">
        <v>27454109581</v>
      </c>
      <c r="J59" s="204"/>
      <c r="K59" s="207">
        <v>0</v>
      </c>
      <c r="L59" s="204"/>
      <c r="M59" s="207">
        <v>27454109581</v>
      </c>
    </row>
    <row r="60" spans="1:13" ht="21.75" customHeight="1" x14ac:dyDescent="0.2">
      <c r="A60" s="206" t="s">
        <v>139</v>
      </c>
      <c r="B60" s="204"/>
      <c r="C60" s="207">
        <v>0</v>
      </c>
      <c r="D60" s="204"/>
      <c r="E60" s="207">
        <v>0</v>
      </c>
      <c r="F60" s="204"/>
      <c r="G60" s="207">
        <v>0</v>
      </c>
      <c r="H60" s="204"/>
      <c r="I60" s="207">
        <v>20884018848</v>
      </c>
      <c r="J60" s="204"/>
      <c r="K60" s="207">
        <v>0</v>
      </c>
      <c r="L60" s="204"/>
      <c r="M60" s="207">
        <v>20884018848</v>
      </c>
    </row>
    <row r="61" spans="1:13" ht="21.75" customHeight="1" x14ac:dyDescent="0.2">
      <c r="A61" s="206" t="s">
        <v>139</v>
      </c>
      <c r="B61" s="204"/>
      <c r="C61" s="207">
        <v>0</v>
      </c>
      <c r="D61" s="204"/>
      <c r="E61" s="207">
        <v>0</v>
      </c>
      <c r="F61" s="204"/>
      <c r="G61" s="207">
        <v>0</v>
      </c>
      <c r="H61" s="204"/>
      <c r="I61" s="207">
        <v>24840767122</v>
      </c>
      <c r="J61" s="204"/>
      <c r="K61" s="207">
        <v>0</v>
      </c>
      <c r="L61" s="204"/>
      <c r="M61" s="207">
        <v>24840767122</v>
      </c>
    </row>
    <row r="62" spans="1:13" ht="21.75" customHeight="1" x14ac:dyDescent="0.2">
      <c r="A62" s="206" t="s">
        <v>139</v>
      </c>
      <c r="B62" s="204"/>
      <c r="C62" s="207">
        <v>0</v>
      </c>
      <c r="D62" s="204"/>
      <c r="E62" s="207">
        <v>0</v>
      </c>
      <c r="F62" s="204"/>
      <c r="G62" s="207">
        <v>0</v>
      </c>
      <c r="H62" s="204"/>
      <c r="I62" s="207">
        <v>99693888869</v>
      </c>
      <c r="J62" s="204"/>
      <c r="K62" s="207">
        <v>0</v>
      </c>
      <c r="L62" s="204"/>
      <c r="M62" s="207">
        <v>99693888869</v>
      </c>
    </row>
    <row r="63" spans="1:13" ht="21.75" customHeight="1" x14ac:dyDescent="0.2">
      <c r="A63" s="206" t="s">
        <v>139</v>
      </c>
      <c r="B63" s="204"/>
      <c r="C63" s="207">
        <v>0</v>
      </c>
      <c r="D63" s="204"/>
      <c r="E63" s="207">
        <v>0</v>
      </c>
      <c r="F63" s="204"/>
      <c r="G63" s="207">
        <v>0</v>
      </c>
      <c r="H63" s="204"/>
      <c r="I63" s="207">
        <v>34717808217</v>
      </c>
      <c r="J63" s="204"/>
      <c r="K63" s="207">
        <v>0</v>
      </c>
      <c r="L63" s="204"/>
      <c r="M63" s="207">
        <v>34717808217</v>
      </c>
    </row>
    <row r="64" spans="1:13" ht="21.75" customHeight="1" x14ac:dyDescent="0.2">
      <c r="A64" s="206" t="s">
        <v>139</v>
      </c>
      <c r="B64" s="204"/>
      <c r="C64" s="207">
        <v>0</v>
      </c>
      <c r="D64" s="204"/>
      <c r="E64" s="207">
        <v>0</v>
      </c>
      <c r="F64" s="204"/>
      <c r="G64" s="207">
        <v>0</v>
      </c>
      <c r="H64" s="204"/>
      <c r="I64" s="207">
        <v>198770172485</v>
      </c>
      <c r="J64" s="204"/>
      <c r="K64" s="207">
        <v>0</v>
      </c>
      <c r="L64" s="204"/>
      <c r="M64" s="207">
        <v>198770172485</v>
      </c>
    </row>
    <row r="65" spans="1:13" ht="21.75" customHeight="1" x14ac:dyDescent="0.2">
      <c r="A65" s="206" t="s">
        <v>139</v>
      </c>
      <c r="B65" s="204"/>
      <c r="C65" s="207">
        <v>0</v>
      </c>
      <c r="D65" s="204"/>
      <c r="E65" s="207">
        <v>0</v>
      </c>
      <c r="F65" s="204"/>
      <c r="G65" s="207">
        <v>0</v>
      </c>
      <c r="H65" s="204"/>
      <c r="I65" s="207">
        <v>68350684912</v>
      </c>
      <c r="J65" s="204"/>
      <c r="K65" s="207">
        <v>0</v>
      </c>
      <c r="L65" s="204"/>
      <c r="M65" s="207">
        <v>68350684912</v>
      </c>
    </row>
    <row r="66" spans="1:13" ht="21.75" customHeight="1" x14ac:dyDescent="0.2">
      <c r="A66" s="206" t="s">
        <v>139</v>
      </c>
      <c r="B66" s="204"/>
      <c r="C66" s="207">
        <v>0</v>
      </c>
      <c r="D66" s="204"/>
      <c r="E66" s="207">
        <v>0</v>
      </c>
      <c r="F66" s="204"/>
      <c r="G66" s="207">
        <v>0</v>
      </c>
      <c r="H66" s="204"/>
      <c r="I66" s="207">
        <v>177940931496</v>
      </c>
      <c r="J66" s="204"/>
      <c r="K66" s="207">
        <v>0</v>
      </c>
      <c r="L66" s="204"/>
      <c r="M66" s="207">
        <v>177940931496</v>
      </c>
    </row>
    <row r="67" spans="1:13" ht="21.75" customHeight="1" x14ac:dyDescent="0.2">
      <c r="A67" s="206" t="s">
        <v>139</v>
      </c>
      <c r="B67" s="204"/>
      <c r="C67" s="207">
        <v>0</v>
      </c>
      <c r="D67" s="204"/>
      <c r="E67" s="207">
        <v>0</v>
      </c>
      <c r="F67" s="204"/>
      <c r="G67" s="207">
        <v>0</v>
      </c>
      <c r="H67" s="204"/>
      <c r="I67" s="207">
        <v>20426350683</v>
      </c>
      <c r="J67" s="204"/>
      <c r="K67" s="207">
        <v>0</v>
      </c>
      <c r="L67" s="204"/>
      <c r="M67" s="207">
        <v>20426350683</v>
      </c>
    </row>
    <row r="68" spans="1:13" ht="21.75" customHeight="1" x14ac:dyDescent="0.2">
      <c r="A68" s="206" t="s">
        <v>139</v>
      </c>
      <c r="B68" s="204"/>
      <c r="C68" s="207">
        <v>0</v>
      </c>
      <c r="D68" s="204"/>
      <c r="E68" s="207">
        <v>0</v>
      </c>
      <c r="F68" s="204"/>
      <c r="G68" s="207">
        <v>0</v>
      </c>
      <c r="H68" s="204"/>
      <c r="I68" s="207">
        <v>141947704096</v>
      </c>
      <c r="J68" s="204"/>
      <c r="K68" s="207">
        <v>0</v>
      </c>
      <c r="L68" s="204"/>
      <c r="M68" s="207">
        <v>141947704096</v>
      </c>
    </row>
    <row r="69" spans="1:13" ht="21.75" customHeight="1" x14ac:dyDescent="0.2">
      <c r="A69" s="206" t="s">
        <v>136</v>
      </c>
      <c r="B69" s="204"/>
      <c r="C69" s="207">
        <v>24657534240</v>
      </c>
      <c r="D69" s="204"/>
      <c r="E69" s="207">
        <v>11006630</v>
      </c>
      <c r="F69" s="204"/>
      <c r="G69" s="207">
        <v>24646527610</v>
      </c>
      <c r="H69" s="204"/>
      <c r="I69" s="207">
        <v>173958904083</v>
      </c>
      <c r="J69" s="204"/>
      <c r="K69" s="207">
        <v>118119925</v>
      </c>
      <c r="L69" s="204"/>
      <c r="M69" s="207">
        <v>173840784158</v>
      </c>
    </row>
    <row r="70" spans="1:13" ht="21.75" customHeight="1" x14ac:dyDescent="0.2">
      <c r="A70" s="206" t="s">
        <v>136</v>
      </c>
      <c r="B70" s="204"/>
      <c r="C70" s="207">
        <v>0</v>
      </c>
      <c r="D70" s="204"/>
      <c r="E70" s="207">
        <v>0</v>
      </c>
      <c r="F70" s="204"/>
      <c r="G70" s="207">
        <v>0</v>
      </c>
      <c r="H70" s="204"/>
      <c r="I70" s="207">
        <v>112190743825</v>
      </c>
      <c r="J70" s="204"/>
      <c r="K70" s="207">
        <v>0</v>
      </c>
      <c r="L70" s="204"/>
      <c r="M70" s="207">
        <v>112190743825</v>
      </c>
    </row>
    <row r="71" spans="1:13" ht="21.75" customHeight="1" x14ac:dyDescent="0.2">
      <c r="A71" s="206" t="s">
        <v>136</v>
      </c>
      <c r="B71" s="204"/>
      <c r="C71" s="207">
        <v>2712328740</v>
      </c>
      <c r="D71" s="204"/>
      <c r="E71" s="207">
        <v>-12993191</v>
      </c>
      <c r="F71" s="204"/>
      <c r="G71" s="207">
        <v>2725321931</v>
      </c>
      <c r="H71" s="204"/>
      <c r="I71" s="207">
        <v>117632876633</v>
      </c>
      <c r="J71" s="204"/>
      <c r="K71" s="207">
        <v>12993192</v>
      </c>
      <c r="L71" s="204"/>
      <c r="M71" s="207">
        <v>117619883441</v>
      </c>
    </row>
    <row r="72" spans="1:13" ht="21.75" customHeight="1" x14ac:dyDescent="0.2">
      <c r="A72" s="206" t="s">
        <v>136</v>
      </c>
      <c r="B72" s="204"/>
      <c r="C72" s="207">
        <v>0</v>
      </c>
      <c r="D72" s="204"/>
      <c r="E72" s="207">
        <v>0</v>
      </c>
      <c r="F72" s="204"/>
      <c r="G72" s="207">
        <v>0</v>
      </c>
      <c r="H72" s="204"/>
      <c r="I72" s="207">
        <v>105287671231</v>
      </c>
      <c r="J72" s="204"/>
      <c r="K72" s="207">
        <v>0</v>
      </c>
      <c r="L72" s="204"/>
      <c r="M72" s="207">
        <v>105287671231</v>
      </c>
    </row>
    <row r="73" spans="1:13" ht="21.75" customHeight="1" x14ac:dyDescent="0.2">
      <c r="A73" s="206" t="s">
        <v>136</v>
      </c>
      <c r="B73" s="204"/>
      <c r="C73" s="207">
        <v>0</v>
      </c>
      <c r="D73" s="204"/>
      <c r="E73" s="207">
        <v>0</v>
      </c>
      <c r="F73" s="204"/>
      <c r="G73" s="207">
        <v>0</v>
      </c>
      <c r="H73" s="204"/>
      <c r="I73" s="207">
        <v>99394173057</v>
      </c>
      <c r="J73" s="204"/>
      <c r="K73" s="207">
        <v>0</v>
      </c>
      <c r="L73" s="204"/>
      <c r="M73" s="207">
        <v>99394173057</v>
      </c>
    </row>
    <row r="74" spans="1:13" ht="21.75" customHeight="1" x14ac:dyDescent="0.2">
      <c r="A74" s="206" t="s">
        <v>136</v>
      </c>
      <c r="B74" s="204"/>
      <c r="C74" s="207">
        <v>0</v>
      </c>
      <c r="D74" s="204"/>
      <c r="E74" s="207">
        <v>0</v>
      </c>
      <c r="F74" s="204"/>
      <c r="G74" s="207">
        <v>0</v>
      </c>
      <c r="H74" s="204"/>
      <c r="I74" s="207">
        <v>45639041041</v>
      </c>
      <c r="J74" s="204"/>
      <c r="K74" s="207">
        <v>0</v>
      </c>
      <c r="L74" s="204"/>
      <c r="M74" s="207">
        <v>45639041041</v>
      </c>
    </row>
    <row r="75" spans="1:13" ht="21.75" customHeight="1" x14ac:dyDescent="0.2">
      <c r="A75" s="206" t="s">
        <v>136</v>
      </c>
      <c r="B75" s="204"/>
      <c r="C75" s="207">
        <v>0</v>
      </c>
      <c r="D75" s="204"/>
      <c r="E75" s="207">
        <v>0</v>
      </c>
      <c r="F75" s="204"/>
      <c r="G75" s="207">
        <v>0</v>
      </c>
      <c r="H75" s="204"/>
      <c r="I75" s="207">
        <v>85191780820</v>
      </c>
      <c r="J75" s="204"/>
      <c r="K75" s="207">
        <v>0</v>
      </c>
      <c r="L75" s="204"/>
      <c r="M75" s="207">
        <v>85191780820</v>
      </c>
    </row>
    <row r="76" spans="1:13" ht="21.75" customHeight="1" x14ac:dyDescent="0.2">
      <c r="A76" s="206" t="s">
        <v>148</v>
      </c>
      <c r="B76" s="204"/>
      <c r="C76" s="207">
        <v>0</v>
      </c>
      <c r="D76" s="204"/>
      <c r="E76" s="207">
        <v>0</v>
      </c>
      <c r="F76" s="204"/>
      <c r="G76" s="207">
        <v>0</v>
      </c>
      <c r="H76" s="204"/>
      <c r="I76" s="207">
        <v>42661284934</v>
      </c>
      <c r="J76" s="204"/>
      <c r="K76" s="207">
        <v>0</v>
      </c>
      <c r="L76" s="204"/>
      <c r="M76" s="207">
        <v>42661284934</v>
      </c>
    </row>
    <row r="77" spans="1:13" ht="21.75" customHeight="1" x14ac:dyDescent="0.2">
      <c r="A77" s="206" t="s">
        <v>147</v>
      </c>
      <c r="B77" s="204"/>
      <c r="C77" s="207">
        <v>0</v>
      </c>
      <c r="D77" s="204"/>
      <c r="E77" s="207">
        <v>0</v>
      </c>
      <c r="F77" s="204"/>
      <c r="G77" s="207">
        <v>0</v>
      </c>
      <c r="H77" s="204"/>
      <c r="I77" s="207">
        <v>38206069615</v>
      </c>
      <c r="J77" s="204"/>
      <c r="K77" s="207">
        <v>0</v>
      </c>
      <c r="L77" s="204"/>
      <c r="M77" s="207">
        <v>38206069615</v>
      </c>
    </row>
    <row r="78" spans="1:13" ht="21.75" customHeight="1" x14ac:dyDescent="0.2">
      <c r="A78" s="206" t="s">
        <v>136</v>
      </c>
      <c r="B78" s="204"/>
      <c r="C78" s="207">
        <v>0</v>
      </c>
      <c r="D78" s="204"/>
      <c r="E78" s="207">
        <v>0</v>
      </c>
      <c r="F78" s="204"/>
      <c r="G78" s="207">
        <v>0</v>
      </c>
      <c r="H78" s="204"/>
      <c r="I78" s="207">
        <v>192542465716</v>
      </c>
      <c r="J78" s="204"/>
      <c r="K78" s="207">
        <v>0</v>
      </c>
      <c r="L78" s="204"/>
      <c r="M78" s="207">
        <v>192542465716</v>
      </c>
    </row>
    <row r="79" spans="1:13" ht="21.75" customHeight="1" x14ac:dyDescent="0.2">
      <c r="A79" s="206" t="s">
        <v>136</v>
      </c>
      <c r="B79" s="204"/>
      <c r="C79" s="207">
        <v>0</v>
      </c>
      <c r="D79" s="204"/>
      <c r="E79" s="207">
        <v>0</v>
      </c>
      <c r="F79" s="204"/>
      <c r="G79" s="207">
        <v>0</v>
      </c>
      <c r="H79" s="204"/>
      <c r="I79" s="207">
        <v>15404794518</v>
      </c>
      <c r="J79" s="204"/>
      <c r="K79" s="207">
        <v>0</v>
      </c>
      <c r="L79" s="204"/>
      <c r="M79" s="207">
        <v>15404794518</v>
      </c>
    </row>
    <row r="80" spans="1:13" ht="21.75" customHeight="1" x14ac:dyDescent="0.2">
      <c r="A80" s="206" t="s">
        <v>136</v>
      </c>
      <c r="B80" s="204"/>
      <c r="C80" s="207">
        <v>0</v>
      </c>
      <c r="D80" s="204"/>
      <c r="E80" s="207">
        <v>0</v>
      </c>
      <c r="F80" s="204"/>
      <c r="G80" s="207">
        <v>0</v>
      </c>
      <c r="H80" s="204"/>
      <c r="I80" s="207">
        <v>45812835611</v>
      </c>
      <c r="J80" s="204"/>
      <c r="K80" s="207">
        <v>0</v>
      </c>
      <c r="L80" s="204"/>
      <c r="M80" s="207">
        <v>45812835611</v>
      </c>
    </row>
    <row r="81" spans="1:13" ht="21.75" customHeight="1" x14ac:dyDescent="0.2">
      <c r="A81" s="206" t="s">
        <v>147</v>
      </c>
      <c r="B81" s="204"/>
      <c r="C81" s="207">
        <v>0</v>
      </c>
      <c r="D81" s="204"/>
      <c r="E81" s="207">
        <v>0</v>
      </c>
      <c r="F81" s="204"/>
      <c r="G81" s="207">
        <v>0</v>
      </c>
      <c r="H81" s="204"/>
      <c r="I81" s="207">
        <v>60115449328</v>
      </c>
      <c r="J81" s="204"/>
      <c r="K81" s="207">
        <v>0</v>
      </c>
      <c r="L81" s="204"/>
      <c r="M81" s="207">
        <v>60115449328</v>
      </c>
    </row>
    <row r="82" spans="1:13" ht="21.75" customHeight="1" x14ac:dyDescent="0.2">
      <c r="A82" s="206" t="s">
        <v>136</v>
      </c>
      <c r="B82" s="204"/>
      <c r="C82" s="207">
        <v>0</v>
      </c>
      <c r="D82" s="204"/>
      <c r="E82" s="207">
        <v>0</v>
      </c>
      <c r="F82" s="204"/>
      <c r="G82" s="207">
        <v>0</v>
      </c>
      <c r="H82" s="204"/>
      <c r="I82" s="207">
        <v>32917808217</v>
      </c>
      <c r="J82" s="204"/>
      <c r="K82" s="207">
        <v>0</v>
      </c>
      <c r="L82" s="204"/>
      <c r="M82" s="207">
        <v>32917808217</v>
      </c>
    </row>
    <row r="83" spans="1:13" ht="21.75" customHeight="1" x14ac:dyDescent="0.2">
      <c r="A83" s="206" t="s">
        <v>136</v>
      </c>
      <c r="B83" s="204"/>
      <c r="C83" s="207">
        <v>0</v>
      </c>
      <c r="D83" s="204"/>
      <c r="E83" s="207">
        <v>0</v>
      </c>
      <c r="F83" s="204"/>
      <c r="G83" s="207">
        <v>0</v>
      </c>
      <c r="H83" s="204"/>
      <c r="I83" s="207">
        <v>139068493147</v>
      </c>
      <c r="J83" s="204"/>
      <c r="K83" s="207">
        <v>0</v>
      </c>
      <c r="L83" s="204"/>
      <c r="M83" s="207">
        <v>139068493147</v>
      </c>
    </row>
    <row r="84" spans="1:13" ht="21.75" customHeight="1" x14ac:dyDescent="0.2">
      <c r="A84" s="206" t="s">
        <v>136</v>
      </c>
      <c r="B84" s="204"/>
      <c r="C84" s="207">
        <v>0</v>
      </c>
      <c r="D84" s="204"/>
      <c r="E84" s="207">
        <v>0</v>
      </c>
      <c r="F84" s="204"/>
      <c r="G84" s="207">
        <v>0</v>
      </c>
      <c r="H84" s="204"/>
      <c r="I84" s="207">
        <v>72779260257</v>
      </c>
      <c r="J84" s="204"/>
      <c r="K84" s="207">
        <v>0</v>
      </c>
      <c r="L84" s="204"/>
      <c r="M84" s="207">
        <v>72779260257</v>
      </c>
    </row>
    <row r="85" spans="1:13" ht="21.75" customHeight="1" x14ac:dyDescent="0.2">
      <c r="A85" s="206" t="s">
        <v>136</v>
      </c>
      <c r="B85" s="204"/>
      <c r="C85" s="207">
        <v>0</v>
      </c>
      <c r="D85" s="204"/>
      <c r="E85" s="207">
        <v>0</v>
      </c>
      <c r="F85" s="204"/>
      <c r="G85" s="207">
        <v>0</v>
      </c>
      <c r="H85" s="204"/>
      <c r="I85" s="207">
        <v>3184931501</v>
      </c>
      <c r="J85" s="204"/>
      <c r="K85" s="207">
        <v>0</v>
      </c>
      <c r="L85" s="204"/>
      <c r="M85" s="207">
        <v>3184931501</v>
      </c>
    </row>
    <row r="86" spans="1:13" ht="21.75" customHeight="1" x14ac:dyDescent="0.2">
      <c r="A86" s="206" t="s">
        <v>148</v>
      </c>
      <c r="B86" s="204"/>
      <c r="C86" s="207">
        <v>0</v>
      </c>
      <c r="D86" s="204"/>
      <c r="E86" s="207">
        <v>0</v>
      </c>
      <c r="F86" s="204"/>
      <c r="G86" s="207">
        <v>0</v>
      </c>
      <c r="H86" s="204"/>
      <c r="I86" s="207">
        <v>80262842480</v>
      </c>
      <c r="J86" s="204"/>
      <c r="K86" s="207">
        <v>0</v>
      </c>
      <c r="L86" s="204"/>
      <c r="M86" s="207">
        <v>80262842480</v>
      </c>
    </row>
    <row r="87" spans="1:13" ht="21.75" customHeight="1" x14ac:dyDescent="0.2">
      <c r="A87" s="206" t="s">
        <v>137</v>
      </c>
      <c r="B87" s="204"/>
      <c r="C87" s="207">
        <v>5325206233</v>
      </c>
      <c r="D87" s="204"/>
      <c r="E87" s="207">
        <v>-52296818</v>
      </c>
      <c r="F87" s="204"/>
      <c r="G87" s="207">
        <v>5377503051</v>
      </c>
      <c r="H87" s="204"/>
      <c r="I87" s="207">
        <v>110062196328</v>
      </c>
      <c r="J87" s="204"/>
      <c r="K87" s="207">
        <v>17432272</v>
      </c>
      <c r="L87" s="204"/>
      <c r="M87" s="207">
        <v>110044764056</v>
      </c>
    </row>
    <row r="88" spans="1:13" ht="21.75" customHeight="1" x14ac:dyDescent="0.2">
      <c r="A88" s="206" t="s">
        <v>139</v>
      </c>
      <c r="B88" s="204"/>
      <c r="C88" s="207">
        <v>0</v>
      </c>
      <c r="D88" s="204"/>
      <c r="E88" s="207">
        <v>0</v>
      </c>
      <c r="F88" s="204"/>
      <c r="G88" s="207">
        <v>0</v>
      </c>
      <c r="H88" s="204"/>
      <c r="I88" s="207">
        <v>44606246568</v>
      </c>
      <c r="J88" s="204"/>
      <c r="K88" s="207">
        <v>0</v>
      </c>
      <c r="L88" s="204"/>
      <c r="M88" s="207">
        <v>44606246568</v>
      </c>
    </row>
    <row r="89" spans="1:13" ht="21.75" customHeight="1" x14ac:dyDescent="0.2">
      <c r="A89" s="206" t="s">
        <v>139</v>
      </c>
      <c r="B89" s="204"/>
      <c r="C89" s="207">
        <v>0</v>
      </c>
      <c r="D89" s="204"/>
      <c r="E89" s="207">
        <v>0</v>
      </c>
      <c r="F89" s="204"/>
      <c r="G89" s="207">
        <v>0</v>
      </c>
      <c r="H89" s="204"/>
      <c r="I89" s="207">
        <v>136767123282</v>
      </c>
      <c r="J89" s="204"/>
      <c r="K89" s="207">
        <v>0</v>
      </c>
      <c r="L89" s="204"/>
      <c r="M89" s="207">
        <v>136767123282</v>
      </c>
    </row>
    <row r="90" spans="1:13" ht="21.75" customHeight="1" x14ac:dyDescent="0.2">
      <c r="A90" s="206" t="s">
        <v>136</v>
      </c>
      <c r="B90" s="204"/>
      <c r="C90" s="207">
        <v>22556630143</v>
      </c>
      <c r="D90" s="204"/>
      <c r="E90" s="207">
        <v>-105116640</v>
      </c>
      <c r="F90" s="204"/>
      <c r="G90" s="207">
        <v>22661746783</v>
      </c>
      <c r="H90" s="204"/>
      <c r="I90" s="207">
        <v>131238575338</v>
      </c>
      <c r="J90" s="204"/>
      <c r="K90" s="207">
        <v>30249393</v>
      </c>
      <c r="L90" s="204"/>
      <c r="M90" s="207">
        <v>131208325945</v>
      </c>
    </row>
    <row r="91" spans="1:13" ht="21.75" customHeight="1" x14ac:dyDescent="0.2">
      <c r="A91" s="206" t="s">
        <v>139</v>
      </c>
      <c r="B91" s="204"/>
      <c r="C91" s="207">
        <v>0</v>
      </c>
      <c r="D91" s="204"/>
      <c r="E91" s="207">
        <v>0</v>
      </c>
      <c r="F91" s="204"/>
      <c r="G91" s="207">
        <v>0</v>
      </c>
      <c r="H91" s="204"/>
      <c r="I91" s="207">
        <v>59849187939</v>
      </c>
      <c r="J91" s="204"/>
      <c r="K91" s="207">
        <v>0</v>
      </c>
      <c r="L91" s="204"/>
      <c r="M91" s="207">
        <v>59849187939</v>
      </c>
    </row>
    <row r="92" spans="1:13" ht="21.75" customHeight="1" x14ac:dyDescent="0.2">
      <c r="A92" s="206" t="s">
        <v>148</v>
      </c>
      <c r="B92" s="204"/>
      <c r="C92" s="207">
        <v>0</v>
      </c>
      <c r="D92" s="204"/>
      <c r="E92" s="207">
        <v>0</v>
      </c>
      <c r="F92" s="204"/>
      <c r="G92" s="207">
        <v>0</v>
      </c>
      <c r="H92" s="204"/>
      <c r="I92" s="207">
        <v>30315951506</v>
      </c>
      <c r="J92" s="204"/>
      <c r="K92" s="207">
        <v>0</v>
      </c>
      <c r="L92" s="204"/>
      <c r="M92" s="207">
        <v>30315951506</v>
      </c>
    </row>
    <row r="93" spans="1:13" ht="21.75" customHeight="1" x14ac:dyDescent="0.2">
      <c r="A93" s="206" t="s">
        <v>148</v>
      </c>
      <c r="B93" s="204"/>
      <c r="C93" s="207">
        <v>0</v>
      </c>
      <c r="D93" s="204"/>
      <c r="E93" s="207">
        <v>0</v>
      </c>
      <c r="F93" s="204"/>
      <c r="G93" s="207">
        <v>0</v>
      </c>
      <c r="H93" s="204"/>
      <c r="I93" s="207">
        <v>29951593448</v>
      </c>
      <c r="J93" s="204"/>
      <c r="K93" s="207">
        <v>0</v>
      </c>
      <c r="L93" s="204"/>
      <c r="M93" s="207">
        <v>29951593448</v>
      </c>
    </row>
    <row r="94" spans="1:13" ht="21.75" customHeight="1" x14ac:dyDescent="0.2">
      <c r="A94" s="206" t="s">
        <v>138</v>
      </c>
      <c r="B94" s="204"/>
      <c r="C94" s="207">
        <v>24657534240</v>
      </c>
      <c r="D94" s="204"/>
      <c r="E94" s="207">
        <v>0</v>
      </c>
      <c r="F94" s="204"/>
      <c r="G94" s="207">
        <v>24657534240</v>
      </c>
      <c r="H94" s="204"/>
      <c r="I94" s="207">
        <v>144657534208</v>
      </c>
      <c r="J94" s="204"/>
      <c r="K94" s="207">
        <v>0</v>
      </c>
      <c r="L94" s="204"/>
      <c r="M94" s="207">
        <v>144657534208</v>
      </c>
    </row>
    <row r="95" spans="1:13" ht="21.75" customHeight="1" x14ac:dyDescent="0.2">
      <c r="A95" s="206" t="s">
        <v>243</v>
      </c>
      <c r="B95" s="204"/>
      <c r="C95" s="207">
        <v>0</v>
      </c>
      <c r="D95" s="204"/>
      <c r="E95" s="207">
        <v>0</v>
      </c>
      <c r="F95" s="204"/>
      <c r="G95" s="207">
        <v>0</v>
      </c>
      <c r="H95" s="204"/>
      <c r="I95" s="207">
        <v>96657534246</v>
      </c>
      <c r="J95" s="204"/>
      <c r="K95" s="207">
        <v>0</v>
      </c>
      <c r="L95" s="204"/>
      <c r="M95" s="207">
        <v>96657534246</v>
      </c>
    </row>
    <row r="96" spans="1:13" ht="21.75" customHeight="1" x14ac:dyDescent="0.2">
      <c r="A96" s="206" t="s">
        <v>243</v>
      </c>
      <c r="B96" s="204"/>
      <c r="C96" s="207">
        <v>0</v>
      </c>
      <c r="D96" s="204"/>
      <c r="E96" s="207">
        <v>0</v>
      </c>
      <c r="F96" s="204"/>
      <c r="G96" s="207">
        <v>0</v>
      </c>
      <c r="H96" s="204"/>
      <c r="I96" s="207">
        <v>6137753425</v>
      </c>
      <c r="J96" s="204"/>
      <c r="K96" s="207">
        <v>0</v>
      </c>
      <c r="L96" s="204"/>
      <c r="M96" s="207">
        <v>6137753425</v>
      </c>
    </row>
    <row r="97" spans="1:13" ht="21.75" customHeight="1" x14ac:dyDescent="0.2">
      <c r="A97" s="206" t="s">
        <v>140</v>
      </c>
      <c r="B97" s="204"/>
      <c r="C97" s="207">
        <v>0</v>
      </c>
      <c r="D97" s="204"/>
      <c r="E97" s="207">
        <v>0</v>
      </c>
      <c r="F97" s="204"/>
      <c r="G97" s="207">
        <v>0</v>
      </c>
      <c r="H97" s="204"/>
      <c r="I97" s="207">
        <v>134221370547</v>
      </c>
      <c r="J97" s="204"/>
      <c r="K97" s="207">
        <v>0</v>
      </c>
      <c r="L97" s="204"/>
      <c r="M97" s="207">
        <v>134221370547</v>
      </c>
    </row>
    <row r="98" spans="1:13" ht="21.75" customHeight="1" x14ac:dyDescent="0.2">
      <c r="A98" s="206" t="s">
        <v>139</v>
      </c>
      <c r="B98" s="204"/>
      <c r="C98" s="207">
        <v>2348688230</v>
      </c>
      <c r="D98" s="204"/>
      <c r="E98" s="207">
        <v>-86093404</v>
      </c>
      <c r="F98" s="204"/>
      <c r="G98" s="207">
        <v>2434781634</v>
      </c>
      <c r="H98" s="204"/>
      <c r="I98" s="207">
        <v>114574188707</v>
      </c>
      <c r="J98" s="204"/>
      <c r="K98" s="207">
        <v>0</v>
      </c>
      <c r="L98" s="204"/>
      <c r="M98" s="207">
        <v>114574188707</v>
      </c>
    </row>
    <row r="99" spans="1:13" ht="21.75" customHeight="1" x14ac:dyDescent="0.2">
      <c r="A99" s="206" t="s">
        <v>140</v>
      </c>
      <c r="B99" s="204"/>
      <c r="C99" s="207">
        <v>9974268480</v>
      </c>
      <c r="D99" s="204"/>
      <c r="E99" s="207">
        <v>0</v>
      </c>
      <c r="F99" s="204"/>
      <c r="G99" s="207">
        <v>9974268480</v>
      </c>
      <c r="H99" s="204"/>
      <c r="I99" s="207">
        <v>57850757184</v>
      </c>
      <c r="J99" s="204"/>
      <c r="K99" s="207">
        <v>0</v>
      </c>
      <c r="L99" s="204"/>
      <c r="M99" s="207">
        <v>57850757184</v>
      </c>
    </row>
    <row r="100" spans="1:13" ht="21.75" customHeight="1" x14ac:dyDescent="0.2">
      <c r="A100" s="206" t="s">
        <v>140</v>
      </c>
      <c r="B100" s="204"/>
      <c r="C100" s="207">
        <v>58107131490</v>
      </c>
      <c r="D100" s="204"/>
      <c r="E100" s="207">
        <v>0</v>
      </c>
      <c r="F100" s="204"/>
      <c r="G100" s="207">
        <v>58107131490</v>
      </c>
      <c r="H100" s="204"/>
      <c r="I100" s="207">
        <v>331210649493</v>
      </c>
      <c r="J100" s="204"/>
      <c r="K100" s="207">
        <v>0</v>
      </c>
      <c r="L100" s="204"/>
      <c r="M100" s="207">
        <v>331210649493</v>
      </c>
    </row>
    <row r="101" spans="1:13" ht="21.75" customHeight="1" x14ac:dyDescent="0.2">
      <c r="A101" s="206" t="s">
        <v>148</v>
      </c>
      <c r="B101" s="204"/>
      <c r="C101" s="207">
        <v>0</v>
      </c>
      <c r="D101" s="204"/>
      <c r="E101" s="207">
        <v>0</v>
      </c>
      <c r="F101" s="204"/>
      <c r="G101" s="207">
        <v>0</v>
      </c>
      <c r="H101" s="204"/>
      <c r="I101" s="207">
        <v>38520628442</v>
      </c>
      <c r="J101" s="204"/>
      <c r="K101" s="207">
        <v>0</v>
      </c>
      <c r="L101" s="204"/>
      <c r="M101" s="207">
        <v>38520628442</v>
      </c>
    </row>
    <row r="102" spans="1:13" ht="21.75" customHeight="1" x14ac:dyDescent="0.2">
      <c r="A102" s="206" t="s">
        <v>141</v>
      </c>
      <c r="B102" s="204"/>
      <c r="C102" s="207">
        <v>23656438350</v>
      </c>
      <c r="D102" s="204"/>
      <c r="E102" s="207">
        <v>0</v>
      </c>
      <c r="F102" s="204"/>
      <c r="G102" s="207">
        <v>23656438350</v>
      </c>
      <c r="H102" s="204"/>
      <c r="I102" s="207">
        <v>159894739653</v>
      </c>
      <c r="J102" s="204"/>
      <c r="K102" s="207">
        <v>0</v>
      </c>
      <c r="L102" s="204"/>
      <c r="M102" s="207">
        <v>159894739653</v>
      </c>
    </row>
    <row r="103" spans="1:13" ht="21.75" customHeight="1" x14ac:dyDescent="0.2">
      <c r="A103" s="206" t="s">
        <v>141</v>
      </c>
      <c r="B103" s="204"/>
      <c r="C103" s="207">
        <v>26975342460</v>
      </c>
      <c r="D103" s="204"/>
      <c r="E103" s="207">
        <v>0</v>
      </c>
      <c r="F103" s="204"/>
      <c r="G103" s="207">
        <v>26975342460</v>
      </c>
      <c r="H103" s="204"/>
      <c r="I103" s="207">
        <v>151061917776</v>
      </c>
      <c r="J103" s="204"/>
      <c r="K103" s="207">
        <v>0</v>
      </c>
      <c r="L103" s="204"/>
      <c r="M103" s="207">
        <v>151061917776</v>
      </c>
    </row>
    <row r="104" spans="1:13" ht="21.75" customHeight="1" x14ac:dyDescent="0.2">
      <c r="A104" s="206" t="s">
        <v>147</v>
      </c>
      <c r="B104" s="204"/>
      <c r="C104" s="207">
        <v>0</v>
      </c>
      <c r="D104" s="204"/>
      <c r="E104" s="207">
        <v>0</v>
      </c>
      <c r="F104" s="204"/>
      <c r="G104" s="207">
        <v>0</v>
      </c>
      <c r="H104" s="204"/>
      <c r="I104" s="207">
        <v>30666076296</v>
      </c>
      <c r="J104" s="204"/>
      <c r="K104" s="207">
        <v>0</v>
      </c>
      <c r="L104" s="204"/>
      <c r="M104" s="207">
        <v>30666076296</v>
      </c>
    </row>
    <row r="105" spans="1:13" ht="21.75" customHeight="1" x14ac:dyDescent="0.2">
      <c r="A105" s="206" t="s">
        <v>141</v>
      </c>
      <c r="B105" s="204"/>
      <c r="C105" s="207">
        <v>32054794500</v>
      </c>
      <c r="D105" s="204"/>
      <c r="E105" s="207">
        <v>0</v>
      </c>
      <c r="F105" s="204"/>
      <c r="G105" s="207">
        <v>32054794500</v>
      </c>
      <c r="H105" s="204"/>
      <c r="I105" s="207">
        <v>178438356050</v>
      </c>
      <c r="J105" s="204"/>
      <c r="K105" s="207">
        <v>0</v>
      </c>
      <c r="L105" s="204"/>
      <c r="M105" s="207">
        <v>178438356050</v>
      </c>
    </row>
    <row r="106" spans="1:13" ht="21.75" customHeight="1" x14ac:dyDescent="0.2">
      <c r="A106" s="206" t="s">
        <v>244</v>
      </c>
      <c r="B106" s="204"/>
      <c r="C106" s="207">
        <v>0</v>
      </c>
      <c r="D106" s="204"/>
      <c r="E106" s="207">
        <v>0</v>
      </c>
      <c r="F106" s="204"/>
      <c r="G106" s="207">
        <v>0</v>
      </c>
      <c r="H106" s="204"/>
      <c r="I106" s="207">
        <v>66293375330</v>
      </c>
      <c r="J106" s="204"/>
      <c r="K106" s="207">
        <v>0</v>
      </c>
      <c r="L106" s="204"/>
      <c r="M106" s="207">
        <v>66293375330</v>
      </c>
    </row>
    <row r="107" spans="1:13" ht="21.75" customHeight="1" x14ac:dyDescent="0.2">
      <c r="A107" s="206" t="s">
        <v>245</v>
      </c>
      <c r="B107" s="204"/>
      <c r="C107" s="207">
        <v>0</v>
      </c>
      <c r="D107" s="204"/>
      <c r="E107" s="207">
        <v>0</v>
      </c>
      <c r="F107" s="204"/>
      <c r="G107" s="207">
        <v>0</v>
      </c>
      <c r="H107" s="204"/>
      <c r="I107" s="207">
        <v>85027269053</v>
      </c>
      <c r="J107" s="204"/>
      <c r="K107" s="207">
        <v>0</v>
      </c>
      <c r="L107" s="204"/>
      <c r="M107" s="207">
        <v>85027269053</v>
      </c>
    </row>
    <row r="108" spans="1:13" ht="21.75" customHeight="1" x14ac:dyDescent="0.2">
      <c r="A108" s="206" t="s">
        <v>147</v>
      </c>
      <c r="B108" s="204"/>
      <c r="C108" s="207">
        <v>0</v>
      </c>
      <c r="D108" s="204"/>
      <c r="E108" s="207">
        <v>0</v>
      </c>
      <c r="F108" s="204"/>
      <c r="G108" s="207">
        <v>0</v>
      </c>
      <c r="H108" s="204"/>
      <c r="I108" s="207">
        <v>29970411930</v>
      </c>
      <c r="J108" s="204"/>
      <c r="K108" s="207">
        <v>0</v>
      </c>
      <c r="L108" s="204"/>
      <c r="M108" s="207">
        <v>29970411930</v>
      </c>
    </row>
    <row r="109" spans="1:13" ht="21.75" customHeight="1" x14ac:dyDescent="0.2">
      <c r="A109" s="206" t="s">
        <v>148</v>
      </c>
      <c r="B109" s="204"/>
      <c r="C109" s="207">
        <v>0</v>
      </c>
      <c r="D109" s="204"/>
      <c r="E109" s="207">
        <v>0</v>
      </c>
      <c r="F109" s="204"/>
      <c r="G109" s="207">
        <v>0</v>
      </c>
      <c r="H109" s="204"/>
      <c r="I109" s="207">
        <v>44971988764</v>
      </c>
      <c r="J109" s="204"/>
      <c r="K109" s="207">
        <v>0</v>
      </c>
      <c r="L109" s="204"/>
      <c r="M109" s="207">
        <v>44971988764</v>
      </c>
    </row>
    <row r="110" spans="1:13" ht="21.75" customHeight="1" x14ac:dyDescent="0.2">
      <c r="A110" s="206" t="s">
        <v>246</v>
      </c>
      <c r="B110" s="204"/>
      <c r="C110" s="207">
        <v>0</v>
      </c>
      <c r="D110" s="204"/>
      <c r="E110" s="207">
        <v>0</v>
      </c>
      <c r="F110" s="204"/>
      <c r="G110" s="207">
        <v>0</v>
      </c>
      <c r="H110" s="204"/>
      <c r="I110" s="207">
        <v>79397260274</v>
      </c>
      <c r="J110" s="204"/>
      <c r="K110" s="207">
        <v>0</v>
      </c>
      <c r="L110" s="204"/>
      <c r="M110" s="207">
        <v>79397260274</v>
      </c>
    </row>
    <row r="111" spans="1:13" ht="21.75" customHeight="1" x14ac:dyDescent="0.2">
      <c r="A111" s="206" t="s">
        <v>247</v>
      </c>
      <c r="B111" s="204"/>
      <c r="C111" s="207">
        <v>0</v>
      </c>
      <c r="D111" s="204"/>
      <c r="E111" s="207">
        <v>0</v>
      </c>
      <c r="F111" s="204"/>
      <c r="G111" s="207">
        <v>0</v>
      </c>
      <c r="H111" s="204"/>
      <c r="I111" s="207">
        <v>38888778082</v>
      </c>
      <c r="J111" s="204"/>
      <c r="K111" s="207">
        <v>0</v>
      </c>
      <c r="L111" s="204"/>
      <c r="M111" s="207">
        <v>38888778082</v>
      </c>
    </row>
    <row r="112" spans="1:13" ht="21.75" customHeight="1" x14ac:dyDescent="0.2">
      <c r="A112" s="206" t="s">
        <v>148</v>
      </c>
      <c r="B112" s="204"/>
      <c r="C112" s="207">
        <v>0</v>
      </c>
      <c r="D112" s="204"/>
      <c r="E112" s="207">
        <v>0</v>
      </c>
      <c r="F112" s="204"/>
      <c r="G112" s="207">
        <v>0</v>
      </c>
      <c r="H112" s="204"/>
      <c r="I112" s="207">
        <v>58414402333</v>
      </c>
      <c r="J112" s="204"/>
      <c r="K112" s="207">
        <v>0</v>
      </c>
      <c r="L112" s="204"/>
      <c r="M112" s="207">
        <v>58414402333</v>
      </c>
    </row>
    <row r="113" spans="1:13" ht="21.75" customHeight="1" x14ac:dyDescent="0.2">
      <c r="A113" s="206" t="s">
        <v>147</v>
      </c>
      <c r="B113" s="204"/>
      <c r="C113" s="207">
        <v>0</v>
      </c>
      <c r="D113" s="204"/>
      <c r="E113" s="207">
        <v>0</v>
      </c>
      <c r="F113" s="204"/>
      <c r="G113" s="207">
        <v>0</v>
      </c>
      <c r="H113" s="204"/>
      <c r="I113" s="207">
        <v>44111782353</v>
      </c>
      <c r="J113" s="204"/>
      <c r="K113" s="207">
        <v>0</v>
      </c>
      <c r="L113" s="204"/>
      <c r="M113" s="207">
        <v>44111782353</v>
      </c>
    </row>
    <row r="114" spans="1:13" ht="21.75" customHeight="1" x14ac:dyDescent="0.2">
      <c r="A114" s="206" t="s">
        <v>148</v>
      </c>
      <c r="B114" s="204"/>
      <c r="C114" s="207">
        <v>0</v>
      </c>
      <c r="D114" s="204"/>
      <c r="E114" s="207">
        <v>0</v>
      </c>
      <c r="F114" s="204"/>
      <c r="G114" s="207">
        <v>0</v>
      </c>
      <c r="H114" s="204"/>
      <c r="I114" s="207">
        <v>18831121447</v>
      </c>
      <c r="J114" s="204"/>
      <c r="K114" s="207">
        <v>0</v>
      </c>
      <c r="L114" s="204"/>
      <c r="M114" s="207">
        <v>18831121447</v>
      </c>
    </row>
    <row r="115" spans="1:13" ht="21.75" customHeight="1" x14ac:dyDescent="0.2">
      <c r="A115" s="206" t="s">
        <v>147</v>
      </c>
      <c r="B115" s="204"/>
      <c r="C115" s="207">
        <v>0</v>
      </c>
      <c r="D115" s="204"/>
      <c r="E115" s="207">
        <v>0</v>
      </c>
      <c r="F115" s="204"/>
      <c r="G115" s="207">
        <v>0</v>
      </c>
      <c r="H115" s="204"/>
      <c r="I115" s="207">
        <v>12816110314</v>
      </c>
      <c r="J115" s="204"/>
      <c r="K115" s="207">
        <v>0</v>
      </c>
      <c r="L115" s="204"/>
      <c r="M115" s="207">
        <v>12816110314</v>
      </c>
    </row>
    <row r="116" spans="1:13" ht="21.75" customHeight="1" x14ac:dyDescent="0.2">
      <c r="A116" s="206" t="s">
        <v>148</v>
      </c>
      <c r="B116" s="204"/>
      <c r="C116" s="207">
        <v>0</v>
      </c>
      <c r="D116" s="204"/>
      <c r="E116" s="207">
        <v>0</v>
      </c>
      <c r="F116" s="204"/>
      <c r="G116" s="207">
        <v>0</v>
      </c>
      <c r="H116" s="204"/>
      <c r="I116" s="207">
        <v>12348497337</v>
      </c>
      <c r="J116" s="204"/>
      <c r="K116" s="207">
        <v>0</v>
      </c>
      <c r="L116" s="204"/>
      <c r="M116" s="207">
        <v>12348497337</v>
      </c>
    </row>
    <row r="117" spans="1:13" ht="21.75" customHeight="1" x14ac:dyDescent="0.2">
      <c r="A117" s="206" t="s">
        <v>148</v>
      </c>
      <c r="B117" s="204"/>
      <c r="C117" s="207">
        <v>0</v>
      </c>
      <c r="D117" s="204"/>
      <c r="E117" s="207">
        <v>0</v>
      </c>
      <c r="F117" s="204"/>
      <c r="G117" s="207">
        <v>0</v>
      </c>
      <c r="H117" s="204"/>
      <c r="I117" s="207">
        <v>17162466361</v>
      </c>
      <c r="J117" s="204"/>
      <c r="K117" s="207">
        <v>0</v>
      </c>
      <c r="L117" s="204"/>
      <c r="M117" s="207">
        <v>17162466361</v>
      </c>
    </row>
    <row r="118" spans="1:13" ht="21.75" customHeight="1" x14ac:dyDescent="0.2">
      <c r="A118" s="206" t="s">
        <v>147</v>
      </c>
      <c r="B118" s="204"/>
      <c r="C118" s="207">
        <v>0</v>
      </c>
      <c r="D118" s="204"/>
      <c r="E118" s="207">
        <v>0</v>
      </c>
      <c r="F118" s="204"/>
      <c r="G118" s="207">
        <v>0</v>
      </c>
      <c r="H118" s="204"/>
      <c r="I118" s="207">
        <v>12545755225</v>
      </c>
      <c r="J118" s="204"/>
      <c r="K118" s="207">
        <v>0</v>
      </c>
      <c r="L118" s="204"/>
      <c r="M118" s="207">
        <v>12545755225</v>
      </c>
    </row>
    <row r="119" spans="1:13" ht="21.75" customHeight="1" x14ac:dyDescent="0.2">
      <c r="A119" s="206" t="s">
        <v>147</v>
      </c>
      <c r="B119" s="204"/>
      <c r="C119" s="207">
        <v>0</v>
      </c>
      <c r="D119" s="204"/>
      <c r="E119" s="207">
        <v>0</v>
      </c>
      <c r="F119" s="204"/>
      <c r="G119" s="207">
        <v>0</v>
      </c>
      <c r="H119" s="204"/>
      <c r="I119" s="207">
        <v>30588633471</v>
      </c>
      <c r="J119" s="204"/>
      <c r="K119" s="207">
        <v>0</v>
      </c>
      <c r="L119" s="204"/>
      <c r="M119" s="207">
        <v>30588633471</v>
      </c>
    </row>
    <row r="120" spans="1:13" ht="21.75" customHeight="1" x14ac:dyDescent="0.2">
      <c r="A120" s="206" t="s">
        <v>148</v>
      </c>
      <c r="B120" s="204"/>
      <c r="C120" s="207">
        <v>0</v>
      </c>
      <c r="D120" s="204"/>
      <c r="E120" s="207">
        <v>0</v>
      </c>
      <c r="F120" s="204"/>
      <c r="G120" s="207">
        <v>0</v>
      </c>
      <c r="H120" s="204"/>
      <c r="I120" s="207">
        <v>39604981676</v>
      </c>
      <c r="J120" s="204"/>
      <c r="K120" s="207">
        <v>0</v>
      </c>
      <c r="L120" s="204"/>
      <c r="M120" s="207">
        <v>39604981676</v>
      </c>
    </row>
    <row r="121" spans="1:13" ht="21.75" customHeight="1" x14ac:dyDescent="0.2">
      <c r="A121" s="206" t="s">
        <v>142</v>
      </c>
      <c r="B121" s="204"/>
      <c r="C121" s="207">
        <v>7397260260</v>
      </c>
      <c r="D121" s="204"/>
      <c r="E121" s="207">
        <v>0</v>
      </c>
      <c r="F121" s="204"/>
      <c r="G121" s="207">
        <v>7397260260</v>
      </c>
      <c r="H121" s="204"/>
      <c r="I121" s="207">
        <v>94109588998</v>
      </c>
      <c r="J121" s="204"/>
      <c r="K121" s="207">
        <v>0</v>
      </c>
      <c r="L121" s="204"/>
      <c r="M121" s="207">
        <v>94109588998</v>
      </c>
    </row>
    <row r="122" spans="1:13" ht="21.75" customHeight="1" x14ac:dyDescent="0.2">
      <c r="A122" s="206" t="s">
        <v>143</v>
      </c>
      <c r="B122" s="204"/>
      <c r="C122" s="207">
        <v>24657534240</v>
      </c>
      <c r="D122" s="204"/>
      <c r="E122" s="207">
        <v>0</v>
      </c>
      <c r="F122" s="204"/>
      <c r="G122" s="207">
        <v>24657534240</v>
      </c>
      <c r="H122" s="204"/>
      <c r="I122" s="207">
        <v>119999999968</v>
      </c>
      <c r="J122" s="204"/>
      <c r="K122" s="207">
        <v>0</v>
      </c>
      <c r="L122" s="204"/>
      <c r="M122" s="207">
        <v>119999999968</v>
      </c>
    </row>
    <row r="123" spans="1:13" ht="21.75" customHeight="1" x14ac:dyDescent="0.2">
      <c r="A123" s="206" t="s">
        <v>144</v>
      </c>
      <c r="B123" s="204"/>
      <c r="C123" s="207">
        <v>24657534240</v>
      </c>
      <c r="D123" s="204"/>
      <c r="E123" s="207">
        <v>0</v>
      </c>
      <c r="F123" s="204"/>
      <c r="G123" s="207">
        <v>24657534240</v>
      </c>
      <c r="H123" s="204"/>
      <c r="I123" s="207">
        <v>119999999968</v>
      </c>
      <c r="J123" s="204"/>
      <c r="K123" s="207">
        <v>0</v>
      </c>
      <c r="L123" s="204"/>
      <c r="M123" s="207">
        <v>119999999968</v>
      </c>
    </row>
    <row r="124" spans="1:13" ht="21.75" customHeight="1" x14ac:dyDescent="0.2">
      <c r="A124" s="206" t="s">
        <v>145</v>
      </c>
      <c r="B124" s="204"/>
      <c r="C124" s="207">
        <v>27732328740</v>
      </c>
      <c r="D124" s="204"/>
      <c r="E124" s="207">
        <v>0</v>
      </c>
      <c r="F124" s="204"/>
      <c r="G124" s="207">
        <v>27732328740</v>
      </c>
      <c r="H124" s="204"/>
      <c r="I124" s="207">
        <v>136710575218</v>
      </c>
      <c r="J124" s="204"/>
      <c r="K124" s="207">
        <v>0</v>
      </c>
      <c r="L124" s="204"/>
      <c r="M124" s="207">
        <v>136710575218</v>
      </c>
    </row>
    <row r="125" spans="1:13" ht="21.75" customHeight="1" x14ac:dyDescent="0.2">
      <c r="A125" s="206" t="s">
        <v>248</v>
      </c>
      <c r="B125" s="204"/>
      <c r="C125" s="207">
        <v>0</v>
      </c>
      <c r="D125" s="204"/>
      <c r="E125" s="207">
        <v>0</v>
      </c>
      <c r="F125" s="204"/>
      <c r="G125" s="207">
        <v>0</v>
      </c>
      <c r="H125" s="204"/>
      <c r="I125" s="207">
        <v>73972602720</v>
      </c>
      <c r="J125" s="204"/>
      <c r="K125" s="207">
        <v>0</v>
      </c>
      <c r="L125" s="204"/>
      <c r="M125" s="207">
        <v>73972602720</v>
      </c>
    </row>
    <row r="126" spans="1:13" ht="21.75" customHeight="1" x14ac:dyDescent="0.2">
      <c r="A126" s="206" t="s">
        <v>146</v>
      </c>
      <c r="B126" s="204"/>
      <c r="C126" s="207">
        <v>29872602720</v>
      </c>
      <c r="D126" s="204"/>
      <c r="E126" s="207">
        <v>0</v>
      </c>
      <c r="F126" s="204"/>
      <c r="G126" s="207">
        <v>29872602720</v>
      </c>
      <c r="H126" s="204"/>
      <c r="I126" s="207">
        <v>142392739632</v>
      </c>
      <c r="J126" s="204"/>
      <c r="K126" s="207">
        <v>0</v>
      </c>
      <c r="L126" s="204"/>
      <c r="M126" s="207">
        <v>142392739632</v>
      </c>
    </row>
    <row r="127" spans="1:13" ht="21.75" customHeight="1" x14ac:dyDescent="0.2">
      <c r="A127" s="206" t="s">
        <v>249</v>
      </c>
      <c r="B127" s="204"/>
      <c r="C127" s="207">
        <v>0</v>
      </c>
      <c r="D127" s="204"/>
      <c r="E127" s="207">
        <v>0</v>
      </c>
      <c r="F127" s="204"/>
      <c r="G127" s="207">
        <v>0</v>
      </c>
      <c r="H127" s="204"/>
      <c r="I127" s="207">
        <v>73972602720</v>
      </c>
      <c r="J127" s="204"/>
      <c r="K127" s="207">
        <v>0</v>
      </c>
      <c r="L127" s="204"/>
      <c r="M127" s="207">
        <v>73972602720</v>
      </c>
    </row>
    <row r="128" spans="1:13" ht="21.75" customHeight="1" x14ac:dyDescent="0.2">
      <c r="A128" s="206" t="s">
        <v>148</v>
      </c>
      <c r="B128" s="204"/>
      <c r="C128" s="207">
        <v>0</v>
      </c>
      <c r="D128" s="204"/>
      <c r="E128" s="207">
        <v>0</v>
      </c>
      <c r="F128" s="204"/>
      <c r="G128" s="207">
        <v>0</v>
      </c>
      <c r="H128" s="204"/>
      <c r="I128" s="207">
        <v>52273974149</v>
      </c>
      <c r="J128" s="204"/>
      <c r="K128" s="207">
        <v>0</v>
      </c>
      <c r="L128" s="204"/>
      <c r="M128" s="207">
        <v>52273974149</v>
      </c>
    </row>
    <row r="129" spans="1:13" ht="21.75" customHeight="1" x14ac:dyDescent="0.2">
      <c r="A129" s="206" t="s">
        <v>147</v>
      </c>
      <c r="B129" s="204"/>
      <c r="C129" s="207">
        <v>0</v>
      </c>
      <c r="D129" s="204"/>
      <c r="E129" s="207">
        <v>0</v>
      </c>
      <c r="F129" s="204"/>
      <c r="G129" s="207">
        <v>0</v>
      </c>
      <c r="H129" s="204"/>
      <c r="I129" s="207">
        <v>114770090041</v>
      </c>
      <c r="J129" s="204"/>
      <c r="K129" s="207">
        <v>0</v>
      </c>
      <c r="L129" s="204"/>
      <c r="M129" s="207">
        <v>114770090041</v>
      </c>
    </row>
    <row r="130" spans="1:13" ht="21.75" customHeight="1" x14ac:dyDescent="0.2">
      <c r="A130" s="206" t="s">
        <v>147</v>
      </c>
      <c r="B130" s="204"/>
      <c r="C130" s="207">
        <v>0</v>
      </c>
      <c r="D130" s="204"/>
      <c r="E130" s="207">
        <v>0</v>
      </c>
      <c r="F130" s="204"/>
      <c r="G130" s="207">
        <v>0</v>
      </c>
      <c r="H130" s="204"/>
      <c r="I130" s="207">
        <v>39276551720</v>
      </c>
      <c r="J130" s="204"/>
      <c r="K130" s="207">
        <v>0</v>
      </c>
      <c r="L130" s="204"/>
      <c r="M130" s="207">
        <v>39276551720</v>
      </c>
    </row>
    <row r="131" spans="1:13" ht="21.75" customHeight="1" x14ac:dyDescent="0.2">
      <c r="A131" s="206" t="s">
        <v>148</v>
      </c>
      <c r="B131" s="204"/>
      <c r="C131" s="207">
        <v>0</v>
      </c>
      <c r="D131" s="204"/>
      <c r="E131" s="207">
        <v>0</v>
      </c>
      <c r="F131" s="204"/>
      <c r="G131" s="207">
        <v>0</v>
      </c>
      <c r="H131" s="204"/>
      <c r="I131" s="207">
        <v>18132849510</v>
      </c>
      <c r="J131" s="204"/>
      <c r="K131" s="207">
        <v>0</v>
      </c>
      <c r="L131" s="204"/>
      <c r="M131" s="207">
        <v>18132849510</v>
      </c>
    </row>
    <row r="132" spans="1:13" ht="21.75" customHeight="1" x14ac:dyDescent="0.2">
      <c r="A132" s="206" t="s">
        <v>148</v>
      </c>
      <c r="B132" s="204"/>
      <c r="C132" s="207">
        <v>0</v>
      </c>
      <c r="D132" s="204"/>
      <c r="E132" s="207">
        <v>0</v>
      </c>
      <c r="F132" s="204"/>
      <c r="G132" s="207">
        <v>0</v>
      </c>
      <c r="H132" s="204"/>
      <c r="I132" s="207">
        <v>9481636337</v>
      </c>
      <c r="J132" s="204"/>
      <c r="K132" s="207">
        <v>0</v>
      </c>
      <c r="L132" s="204"/>
      <c r="M132" s="207">
        <v>9481636337</v>
      </c>
    </row>
    <row r="133" spans="1:13" ht="21.75" customHeight="1" x14ac:dyDescent="0.2">
      <c r="A133" s="206" t="s">
        <v>148</v>
      </c>
      <c r="B133" s="204"/>
      <c r="C133" s="207">
        <v>0</v>
      </c>
      <c r="D133" s="204"/>
      <c r="E133" s="207">
        <v>0</v>
      </c>
      <c r="F133" s="204"/>
      <c r="G133" s="207">
        <v>0</v>
      </c>
      <c r="H133" s="204"/>
      <c r="I133" s="207">
        <v>20956470099</v>
      </c>
      <c r="J133" s="204"/>
      <c r="K133" s="207">
        <v>0</v>
      </c>
      <c r="L133" s="204"/>
      <c r="M133" s="207">
        <v>20956470099</v>
      </c>
    </row>
    <row r="134" spans="1:13" ht="21.75" customHeight="1" x14ac:dyDescent="0.2">
      <c r="A134" s="206" t="s">
        <v>148</v>
      </c>
      <c r="B134" s="204"/>
      <c r="C134" s="207">
        <v>0</v>
      </c>
      <c r="D134" s="204"/>
      <c r="E134" s="207">
        <v>0</v>
      </c>
      <c r="F134" s="204"/>
      <c r="G134" s="207">
        <v>0</v>
      </c>
      <c r="H134" s="204"/>
      <c r="I134" s="207">
        <v>11769485574</v>
      </c>
      <c r="J134" s="204"/>
      <c r="K134" s="207">
        <v>0</v>
      </c>
      <c r="L134" s="204"/>
      <c r="M134" s="207">
        <v>11769485574</v>
      </c>
    </row>
    <row r="135" spans="1:13" ht="21.75" customHeight="1" x14ac:dyDescent="0.2">
      <c r="A135" s="206" t="s">
        <v>147</v>
      </c>
      <c r="B135" s="204"/>
      <c r="C135" s="207">
        <v>0</v>
      </c>
      <c r="D135" s="204"/>
      <c r="E135" s="207">
        <v>0</v>
      </c>
      <c r="F135" s="204"/>
      <c r="G135" s="207">
        <v>0</v>
      </c>
      <c r="H135" s="204"/>
      <c r="I135" s="207">
        <v>37737657455</v>
      </c>
      <c r="J135" s="204"/>
      <c r="K135" s="207">
        <v>0</v>
      </c>
      <c r="L135" s="204"/>
      <c r="M135" s="207">
        <v>37737657455</v>
      </c>
    </row>
    <row r="136" spans="1:13" ht="21.75" customHeight="1" x14ac:dyDescent="0.2">
      <c r="A136" s="206" t="s">
        <v>147</v>
      </c>
      <c r="B136" s="204"/>
      <c r="C136" s="207">
        <v>0</v>
      </c>
      <c r="D136" s="204"/>
      <c r="E136" s="207">
        <v>0</v>
      </c>
      <c r="F136" s="204"/>
      <c r="G136" s="207">
        <v>0</v>
      </c>
      <c r="H136" s="204"/>
      <c r="I136" s="207">
        <v>9390343170</v>
      </c>
      <c r="J136" s="204"/>
      <c r="K136" s="207">
        <v>0</v>
      </c>
      <c r="L136" s="204"/>
      <c r="M136" s="207">
        <v>9390343170</v>
      </c>
    </row>
    <row r="137" spans="1:13" ht="21.75" customHeight="1" x14ac:dyDescent="0.2">
      <c r="A137" s="206" t="s">
        <v>148</v>
      </c>
      <c r="B137" s="204"/>
      <c r="C137" s="207">
        <v>0</v>
      </c>
      <c r="D137" s="204"/>
      <c r="E137" s="207">
        <v>0</v>
      </c>
      <c r="F137" s="204"/>
      <c r="G137" s="207">
        <v>0</v>
      </c>
      <c r="H137" s="204"/>
      <c r="I137" s="207">
        <v>27296265222</v>
      </c>
      <c r="J137" s="204"/>
      <c r="K137" s="207">
        <v>0</v>
      </c>
      <c r="L137" s="204"/>
      <c r="M137" s="207">
        <v>27296265222</v>
      </c>
    </row>
    <row r="138" spans="1:13" ht="21.75" customHeight="1" x14ac:dyDescent="0.2">
      <c r="A138" s="206" t="s">
        <v>147</v>
      </c>
      <c r="B138" s="204"/>
      <c r="C138" s="207">
        <v>0</v>
      </c>
      <c r="D138" s="204"/>
      <c r="E138" s="207">
        <v>0</v>
      </c>
      <c r="F138" s="204"/>
      <c r="G138" s="207">
        <v>0</v>
      </c>
      <c r="H138" s="204"/>
      <c r="I138" s="207">
        <v>31364385094</v>
      </c>
      <c r="J138" s="204"/>
      <c r="K138" s="207">
        <v>0</v>
      </c>
      <c r="L138" s="204"/>
      <c r="M138" s="207">
        <v>31364385094</v>
      </c>
    </row>
    <row r="139" spans="1:13" ht="21.75" customHeight="1" x14ac:dyDescent="0.2">
      <c r="A139" s="206" t="s">
        <v>148</v>
      </c>
      <c r="B139" s="204"/>
      <c r="C139" s="207">
        <v>0</v>
      </c>
      <c r="D139" s="204"/>
      <c r="E139" s="207">
        <v>0</v>
      </c>
      <c r="F139" s="204"/>
      <c r="G139" s="207">
        <v>0</v>
      </c>
      <c r="H139" s="204"/>
      <c r="I139" s="207">
        <v>3226419385</v>
      </c>
      <c r="J139" s="204"/>
      <c r="K139" s="207">
        <v>0</v>
      </c>
      <c r="L139" s="204"/>
      <c r="M139" s="207">
        <v>3226419385</v>
      </c>
    </row>
    <row r="140" spans="1:13" ht="21.75" customHeight="1" x14ac:dyDescent="0.2">
      <c r="A140" s="206" t="s">
        <v>147</v>
      </c>
      <c r="B140" s="204"/>
      <c r="C140" s="207">
        <v>38404512320</v>
      </c>
      <c r="D140" s="204"/>
      <c r="E140" s="207">
        <v>-86166518</v>
      </c>
      <c r="F140" s="204"/>
      <c r="G140" s="207">
        <v>38490678838</v>
      </c>
      <c r="H140" s="204"/>
      <c r="I140" s="207">
        <v>255461763114</v>
      </c>
      <c r="J140" s="204"/>
      <c r="K140" s="207">
        <v>178987423</v>
      </c>
      <c r="L140" s="204"/>
      <c r="M140" s="207">
        <v>255282775691</v>
      </c>
    </row>
    <row r="141" spans="1:13" ht="21.75" customHeight="1" x14ac:dyDescent="0.2">
      <c r="A141" s="206" t="s">
        <v>148</v>
      </c>
      <c r="B141" s="204"/>
      <c r="C141" s="207">
        <v>0</v>
      </c>
      <c r="D141" s="204"/>
      <c r="E141" s="207">
        <v>0</v>
      </c>
      <c r="F141" s="204"/>
      <c r="G141" s="207">
        <v>0</v>
      </c>
      <c r="H141" s="204"/>
      <c r="I141" s="207">
        <v>90456164986</v>
      </c>
      <c r="J141" s="204"/>
      <c r="K141" s="207">
        <v>0</v>
      </c>
      <c r="L141" s="204"/>
      <c r="M141" s="207">
        <v>90456164986</v>
      </c>
    </row>
    <row r="142" spans="1:13" ht="21.75" customHeight="1" x14ac:dyDescent="0.2">
      <c r="A142" s="206" t="s">
        <v>148</v>
      </c>
      <c r="B142" s="204"/>
      <c r="C142" s="207">
        <v>6733251763</v>
      </c>
      <c r="D142" s="204"/>
      <c r="E142" s="207">
        <v>-34180853</v>
      </c>
      <c r="F142" s="204"/>
      <c r="G142" s="207">
        <v>6767432616</v>
      </c>
      <c r="H142" s="204"/>
      <c r="I142" s="207">
        <v>33186933099</v>
      </c>
      <c r="J142" s="204"/>
      <c r="K142" s="207">
        <v>30455599</v>
      </c>
      <c r="L142" s="204"/>
      <c r="M142" s="207">
        <v>33156477500</v>
      </c>
    </row>
    <row r="143" spans="1:13" ht="21.75" customHeight="1" x14ac:dyDescent="0.2">
      <c r="A143" s="206" t="s">
        <v>136</v>
      </c>
      <c r="B143" s="204"/>
      <c r="C143" s="207">
        <v>0</v>
      </c>
      <c r="D143" s="204"/>
      <c r="E143" s="207">
        <v>0</v>
      </c>
      <c r="F143" s="204"/>
      <c r="G143" s="207">
        <v>0</v>
      </c>
      <c r="H143" s="204"/>
      <c r="I143" s="207">
        <v>33287671231</v>
      </c>
      <c r="J143" s="204"/>
      <c r="K143" s="207">
        <v>0</v>
      </c>
      <c r="L143" s="204"/>
      <c r="M143" s="207">
        <v>33287671231</v>
      </c>
    </row>
    <row r="144" spans="1:13" ht="21.75" customHeight="1" x14ac:dyDescent="0.2">
      <c r="A144" s="206" t="s">
        <v>149</v>
      </c>
      <c r="B144" s="204"/>
      <c r="C144" s="207">
        <v>2485479440</v>
      </c>
      <c r="D144" s="204"/>
      <c r="E144" s="207">
        <v>-11942974</v>
      </c>
      <c r="F144" s="204"/>
      <c r="G144" s="207">
        <v>2497422414</v>
      </c>
      <c r="H144" s="204"/>
      <c r="I144" s="207">
        <v>13980821897</v>
      </c>
      <c r="J144" s="204"/>
      <c r="K144" s="207">
        <v>14331568</v>
      </c>
      <c r="L144" s="204"/>
      <c r="M144" s="207">
        <v>13966490329</v>
      </c>
    </row>
    <row r="145" spans="1:13" ht="21.75" customHeight="1" x14ac:dyDescent="0.2">
      <c r="A145" s="206" t="s">
        <v>148</v>
      </c>
      <c r="B145" s="204"/>
      <c r="C145" s="207">
        <v>0</v>
      </c>
      <c r="D145" s="204"/>
      <c r="E145" s="207">
        <v>0</v>
      </c>
      <c r="F145" s="204"/>
      <c r="G145" s="207">
        <v>0</v>
      </c>
      <c r="H145" s="204"/>
      <c r="I145" s="207">
        <v>8971294517</v>
      </c>
      <c r="J145" s="204"/>
      <c r="K145" s="207">
        <v>0</v>
      </c>
      <c r="L145" s="204"/>
      <c r="M145" s="207">
        <v>8971294517</v>
      </c>
    </row>
    <row r="146" spans="1:13" ht="21.75" customHeight="1" x14ac:dyDescent="0.2">
      <c r="A146" s="206" t="s">
        <v>148</v>
      </c>
      <c r="B146" s="204"/>
      <c r="C146" s="207">
        <v>0</v>
      </c>
      <c r="D146" s="204"/>
      <c r="E146" s="207">
        <v>0</v>
      </c>
      <c r="F146" s="204"/>
      <c r="G146" s="207">
        <v>0</v>
      </c>
      <c r="H146" s="204"/>
      <c r="I146" s="207">
        <v>21043828476</v>
      </c>
      <c r="J146" s="204"/>
      <c r="K146" s="207">
        <v>0</v>
      </c>
      <c r="L146" s="204"/>
      <c r="M146" s="207">
        <v>21043828476</v>
      </c>
    </row>
    <row r="147" spans="1:13" ht="21.75" customHeight="1" x14ac:dyDescent="0.2">
      <c r="A147" s="206" t="s">
        <v>136</v>
      </c>
      <c r="B147" s="204"/>
      <c r="C147" s="207">
        <v>21489041095</v>
      </c>
      <c r="D147" s="204"/>
      <c r="E147" s="207">
        <v>0</v>
      </c>
      <c r="F147" s="204"/>
      <c r="G147" s="207">
        <v>21489041095</v>
      </c>
      <c r="H147" s="204"/>
      <c r="I147" s="207">
        <v>111809588995</v>
      </c>
      <c r="J147" s="204"/>
      <c r="K147" s="207">
        <v>29620763</v>
      </c>
      <c r="L147" s="204"/>
      <c r="M147" s="207">
        <v>111779968232</v>
      </c>
    </row>
    <row r="148" spans="1:13" ht="21.75" customHeight="1" x14ac:dyDescent="0.2">
      <c r="A148" s="206" t="s">
        <v>136</v>
      </c>
      <c r="B148" s="204"/>
      <c r="C148" s="207">
        <v>1529753435</v>
      </c>
      <c r="D148" s="204"/>
      <c r="E148" s="207">
        <v>0</v>
      </c>
      <c r="F148" s="204"/>
      <c r="G148" s="207">
        <v>1529753435</v>
      </c>
      <c r="H148" s="204"/>
      <c r="I148" s="207">
        <v>4311123275</v>
      </c>
      <c r="J148" s="204"/>
      <c r="K148" s="207">
        <v>0</v>
      </c>
      <c r="L148" s="204"/>
      <c r="M148" s="207">
        <v>4311123275</v>
      </c>
    </row>
    <row r="149" spans="1:13" ht="21.75" customHeight="1" x14ac:dyDescent="0.2">
      <c r="A149" s="206" t="s">
        <v>136</v>
      </c>
      <c r="B149" s="204"/>
      <c r="C149" s="207">
        <v>51771205470</v>
      </c>
      <c r="D149" s="204"/>
      <c r="E149" s="207">
        <v>6367052</v>
      </c>
      <c r="F149" s="204"/>
      <c r="G149" s="207">
        <v>51764838418</v>
      </c>
      <c r="H149" s="204"/>
      <c r="I149" s="207">
        <v>150136495863</v>
      </c>
      <c r="J149" s="204"/>
      <c r="K149" s="207">
        <v>114606932</v>
      </c>
      <c r="L149" s="204"/>
      <c r="M149" s="207">
        <v>150021888931</v>
      </c>
    </row>
    <row r="150" spans="1:13" ht="21.75" customHeight="1" x14ac:dyDescent="0.2">
      <c r="A150" s="206" t="s">
        <v>136</v>
      </c>
      <c r="B150" s="204"/>
      <c r="C150" s="207">
        <v>26970410940</v>
      </c>
      <c r="D150" s="204"/>
      <c r="E150" s="207">
        <v>1472988</v>
      </c>
      <c r="F150" s="204"/>
      <c r="G150" s="207">
        <v>26968937952</v>
      </c>
      <c r="H150" s="204"/>
      <c r="I150" s="207">
        <v>77315178028</v>
      </c>
      <c r="J150" s="204"/>
      <c r="K150" s="207">
        <v>73649402</v>
      </c>
      <c r="L150" s="204"/>
      <c r="M150" s="207">
        <v>77241528626</v>
      </c>
    </row>
    <row r="151" spans="1:13" ht="21.75" customHeight="1" x14ac:dyDescent="0.2">
      <c r="A151" s="206" t="s">
        <v>136</v>
      </c>
      <c r="B151" s="204"/>
      <c r="C151" s="207">
        <v>23326316719</v>
      </c>
      <c r="D151" s="204"/>
      <c r="E151" s="207">
        <v>1491707</v>
      </c>
      <c r="F151" s="204"/>
      <c r="G151" s="207">
        <v>23324825012</v>
      </c>
      <c r="H151" s="204"/>
      <c r="I151" s="207">
        <v>63418423554</v>
      </c>
      <c r="J151" s="204"/>
      <c r="K151" s="207">
        <v>71601927</v>
      </c>
      <c r="L151" s="204"/>
      <c r="M151" s="207">
        <v>63346821627</v>
      </c>
    </row>
    <row r="152" spans="1:13" ht="21.75" customHeight="1" x14ac:dyDescent="0.2">
      <c r="A152" s="206" t="s">
        <v>136</v>
      </c>
      <c r="B152" s="204"/>
      <c r="C152" s="207">
        <v>0</v>
      </c>
      <c r="D152" s="204"/>
      <c r="E152" s="207">
        <v>-17871808</v>
      </c>
      <c r="F152" s="204"/>
      <c r="G152" s="207">
        <v>17871808</v>
      </c>
      <c r="H152" s="204"/>
      <c r="I152" s="207">
        <v>53710739173</v>
      </c>
      <c r="J152" s="204"/>
      <c r="K152" s="207">
        <v>0</v>
      </c>
      <c r="L152" s="204"/>
      <c r="M152" s="207">
        <v>53710739173</v>
      </c>
    </row>
    <row r="153" spans="1:13" ht="21.75" customHeight="1" x14ac:dyDescent="0.2">
      <c r="A153" s="206" t="s">
        <v>147</v>
      </c>
      <c r="B153" s="204"/>
      <c r="C153" s="207">
        <v>831507873</v>
      </c>
      <c r="D153" s="204"/>
      <c r="E153" s="207">
        <v>-9608396</v>
      </c>
      <c r="F153" s="204"/>
      <c r="G153" s="207">
        <v>841116269</v>
      </c>
      <c r="H153" s="204"/>
      <c r="I153" s="207">
        <v>16168494952</v>
      </c>
      <c r="J153" s="204"/>
      <c r="K153" s="207">
        <v>0</v>
      </c>
      <c r="L153" s="204"/>
      <c r="M153" s="207">
        <v>16168494952</v>
      </c>
    </row>
    <row r="154" spans="1:13" ht="21.75" customHeight="1" x14ac:dyDescent="0.2">
      <c r="A154" s="206" t="s">
        <v>148</v>
      </c>
      <c r="B154" s="204"/>
      <c r="C154" s="207">
        <v>0</v>
      </c>
      <c r="D154" s="204"/>
      <c r="E154" s="207">
        <v>0</v>
      </c>
      <c r="F154" s="204"/>
      <c r="G154" s="207">
        <v>0</v>
      </c>
      <c r="H154" s="204"/>
      <c r="I154" s="207">
        <v>13996752707</v>
      </c>
      <c r="J154" s="204"/>
      <c r="K154" s="207">
        <v>0</v>
      </c>
      <c r="L154" s="204"/>
      <c r="M154" s="207">
        <v>13996752707</v>
      </c>
    </row>
    <row r="155" spans="1:13" ht="21.75" customHeight="1" x14ac:dyDescent="0.2">
      <c r="A155" s="206" t="s">
        <v>136</v>
      </c>
      <c r="B155" s="204"/>
      <c r="C155" s="207">
        <v>0</v>
      </c>
      <c r="D155" s="204"/>
      <c r="E155" s="207">
        <v>-9681312</v>
      </c>
      <c r="F155" s="204"/>
      <c r="G155" s="207">
        <v>9681312</v>
      </c>
      <c r="H155" s="204"/>
      <c r="I155" s="207">
        <v>29636383552</v>
      </c>
      <c r="J155" s="204"/>
      <c r="K155" s="207">
        <v>0</v>
      </c>
      <c r="L155" s="204"/>
      <c r="M155" s="207">
        <v>29636383552</v>
      </c>
    </row>
    <row r="156" spans="1:13" ht="21.75" customHeight="1" x14ac:dyDescent="0.2">
      <c r="A156" s="206" t="s">
        <v>150</v>
      </c>
      <c r="B156" s="204"/>
      <c r="C156" s="207">
        <v>369759452</v>
      </c>
      <c r="D156" s="204"/>
      <c r="E156" s="207">
        <v>-68615156</v>
      </c>
      <c r="F156" s="204"/>
      <c r="G156" s="207">
        <v>438374608</v>
      </c>
      <c r="H156" s="204"/>
      <c r="I156" s="207">
        <v>13292852436</v>
      </c>
      <c r="J156" s="204"/>
      <c r="K156" s="207">
        <v>0</v>
      </c>
      <c r="L156" s="204"/>
      <c r="M156" s="207">
        <v>13292852436</v>
      </c>
    </row>
    <row r="157" spans="1:13" ht="21.75" customHeight="1" x14ac:dyDescent="0.2">
      <c r="A157" s="206" t="s">
        <v>136</v>
      </c>
      <c r="B157" s="204"/>
      <c r="C157" s="207">
        <v>0</v>
      </c>
      <c r="D157" s="204"/>
      <c r="E157" s="207">
        <v>-20680947</v>
      </c>
      <c r="F157" s="204"/>
      <c r="G157" s="207">
        <v>20680947</v>
      </c>
      <c r="H157" s="204"/>
      <c r="I157" s="207">
        <v>40862958896</v>
      </c>
      <c r="J157" s="204"/>
      <c r="K157" s="207">
        <v>0</v>
      </c>
      <c r="L157" s="204"/>
      <c r="M157" s="207">
        <v>40862958896</v>
      </c>
    </row>
    <row r="158" spans="1:13" ht="21.75" customHeight="1" x14ac:dyDescent="0.2">
      <c r="A158" s="206" t="s">
        <v>139</v>
      </c>
      <c r="B158" s="204"/>
      <c r="C158" s="207">
        <v>16165473358</v>
      </c>
      <c r="D158" s="204"/>
      <c r="E158" s="207">
        <v>-300199984</v>
      </c>
      <c r="F158" s="204"/>
      <c r="G158" s="207">
        <v>16465673342</v>
      </c>
      <c r="H158" s="204"/>
      <c r="I158" s="207">
        <v>88056306068</v>
      </c>
      <c r="J158" s="204"/>
      <c r="K158" s="207">
        <v>0</v>
      </c>
      <c r="L158" s="204"/>
      <c r="M158" s="207">
        <v>88056306068</v>
      </c>
    </row>
    <row r="159" spans="1:13" ht="21.75" customHeight="1" x14ac:dyDescent="0.2">
      <c r="A159" s="206" t="s">
        <v>139</v>
      </c>
      <c r="B159" s="204"/>
      <c r="C159" s="207">
        <v>25662904104</v>
      </c>
      <c r="D159" s="204"/>
      <c r="E159" s="207">
        <v>-406211441</v>
      </c>
      <c r="F159" s="204"/>
      <c r="G159" s="207">
        <v>26069115545</v>
      </c>
      <c r="H159" s="204"/>
      <c r="I159" s="207">
        <v>122540745191</v>
      </c>
      <c r="J159" s="204"/>
      <c r="K159" s="207">
        <v>0</v>
      </c>
      <c r="L159" s="204"/>
      <c r="M159" s="207">
        <v>122540745191</v>
      </c>
    </row>
    <row r="160" spans="1:13" ht="21.75" customHeight="1" x14ac:dyDescent="0.2">
      <c r="A160" s="206" t="s">
        <v>139</v>
      </c>
      <c r="B160" s="204"/>
      <c r="C160" s="207">
        <v>18775561651</v>
      </c>
      <c r="D160" s="204"/>
      <c r="E160" s="207">
        <v>-225938310</v>
      </c>
      <c r="F160" s="204"/>
      <c r="G160" s="207">
        <v>19001499961</v>
      </c>
      <c r="H160" s="204"/>
      <c r="I160" s="207">
        <v>72898158902</v>
      </c>
      <c r="J160" s="204"/>
      <c r="K160" s="207">
        <v>0</v>
      </c>
      <c r="L160" s="204"/>
      <c r="M160" s="207">
        <v>72898158902</v>
      </c>
    </row>
    <row r="161" spans="1:13" ht="21.75" customHeight="1" x14ac:dyDescent="0.2">
      <c r="A161" s="206" t="s">
        <v>139</v>
      </c>
      <c r="B161" s="204"/>
      <c r="C161" s="207">
        <v>30144938989</v>
      </c>
      <c r="D161" s="204"/>
      <c r="E161" s="207">
        <v>-214246281</v>
      </c>
      <c r="F161" s="204"/>
      <c r="G161" s="207">
        <v>30359185270</v>
      </c>
      <c r="H161" s="204"/>
      <c r="I161" s="207">
        <v>92325075968</v>
      </c>
      <c r="J161" s="204"/>
      <c r="K161" s="207">
        <v>0</v>
      </c>
      <c r="L161" s="204"/>
      <c r="M161" s="207">
        <v>92325075968</v>
      </c>
    </row>
    <row r="162" spans="1:13" ht="21.75" customHeight="1" x14ac:dyDescent="0.2">
      <c r="A162" s="206" t="s">
        <v>139</v>
      </c>
      <c r="B162" s="204"/>
      <c r="C162" s="207">
        <v>0</v>
      </c>
      <c r="D162" s="204"/>
      <c r="E162" s="207">
        <v>0</v>
      </c>
      <c r="F162" s="204"/>
      <c r="G162" s="207">
        <v>0</v>
      </c>
      <c r="H162" s="204"/>
      <c r="I162" s="207">
        <v>150438356162</v>
      </c>
      <c r="J162" s="204"/>
      <c r="K162" s="207">
        <v>0</v>
      </c>
      <c r="L162" s="204"/>
      <c r="M162" s="207">
        <v>150438356162</v>
      </c>
    </row>
    <row r="163" spans="1:13" ht="21.75" customHeight="1" x14ac:dyDescent="0.2">
      <c r="A163" s="206" t="s">
        <v>139</v>
      </c>
      <c r="B163" s="204"/>
      <c r="C163" s="207">
        <v>50410960</v>
      </c>
      <c r="D163" s="204"/>
      <c r="E163" s="207">
        <v>-3439356</v>
      </c>
      <c r="F163" s="204"/>
      <c r="G163" s="207">
        <v>53850316</v>
      </c>
      <c r="H163" s="204"/>
      <c r="I163" s="207">
        <v>6017534243</v>
      </c>
      <c r="J163" s="204"/>
      <c r="K163" s="207">
        <v>0</v>
      </c>
      <c r="L163" s="204"/>
      <c r="M163" s="207">
        <v>6017534243</v>
      </c>
    </row>
    <row r="164" spans="1:13" ht="21.75" customHeight="1" x14ac:dyDescent="0.2">
      <c r="A164" s="206" t="s">
        <v>139</v>
      </c>
      <c r="B164" s="204"/>
      <c r="C164" s="207">
        <v>71668252053</v>
      </c>
      <c r="D164" s="204"/>
      <c r="E164" s="207">
        <v>-101102494</v>
      </c>
      <c r="F164" s="204"/>
      <c r="G164" s="207">
        <v>71769354547</v>
      </c>
      <c r="H164" s="204"/>
      <c r="I164" s="207">
        <v>149194005475</v>
      </c>
      <c r="J164" s="204"/>
      <c r="K164" s="207">
        <v>0</v>
      </c>
      <c r="L164" s="204"/>
      <c r="M164" s="207">
        <v>149194005475</v>
      </c>
    </row>
    <row r="165" spans="1:13" ht="21.75" customHeight="1" x14ac:dyDescent="0.2">
      <c r="A165" s="206" t="s">
        <v>136</v>
      </c>
      <c r="B165" s="204"/>
      <c r="C165" s="207">
        <v>29138630136</v>
      </c>
      <c r="D165" s="204"/>
      <c r="E165" s="207">
        <v>-108471569</v>
      </c>
      <c r="F165" s="204"/>
      <c r="G165" s="207">
        <v>29247101705</v>
      </c>
      <c r="H165" s="204"/>
      <c r="I165" s="207">
        <v>95233972596</v>
      </c>
      <c r="J165" s="204"/>
      <c r="K165" s="207">
        <v>0</v>
      </c>
      <c r="L165" s="204"/>
      <c r="M165" s="207">
        <v>95233972596</v>
      </c>
    </row>
    <row r="166" spans="1:13" ht="21.75" customHeight="1" x14ac:dyDescent="0.2">
      <c r="A166" s="206" t="s">
        <v>139</v>
      </c>
      <c r="B166" s="204"/>
      <c r="C166" s="207">
        <v>48786401423</v>
      </c>
      <c r="D166" s="204"/>
      <c r="E166" s="207">
        <v>12932852</v>
      </c>
      <c r="F166" s="204"/>
      <c r="G166" s="207">
        <v>48773468571</v>
      </c>
      <c r="H166" s="204"/>
      <c r="I166" s="207">
        <v>76210709906</v>
      </c>
      <c r="J166" s="204"/>
      <c r="K166" s="207">
        <v>258657039</v>
      </c>
      <c r="L166" s="204"/>
      <c r="M166" s="207">
        <v>75952052867</v>
      </c>
    </row>
    <row r="167" spans="1:13" ht="21.75" customHeight="1" x14ac:dyDescent="0.2">
      <c r="A167" s="206" t="s">
        <v>151</v>
      </c>
      <c r="B167" s="204"/>
      <c r="C167" s="207">
        <v>47938684931</v>
      </c>
      <c r="D167" s="204"/>
      <c r="E167" s="207">
        <v>-28635652</v>
      </c>
      <c r="F167" s="204"/>
      <c r="G167" s="207">
        <v>47967320583</v>
      </c>
      <c r="H167" s="204"/>
      <c r="I167" s="207">
        <v>78299852047</v>
      </c>
      <c r="J167" s="204"/>
      <c r="K167" s="207">
        <v>243403043</v>
      </c>
      <c r="L167" s="204"/>
      <c r="M167" s="207">
        <v>78056449004</v>
      </c>
    </row>
    <row r="168" spans="1:13" ht="21.75" customHeight="1" x14ac:dyDescent="0.2">
      <c r="A168" s="206" t="s">
        <v>139</v>
      </c>
      <c r="B168" s="204"/>
      <c r="C168" s="207">
        <v>43668387945</v>
      </c>
      <c r="D168" s="204"/>
      <c r="E168" s="207">
        <v>-229939601</v>
      </c>
      <c r="F168" s="204"/>
      <c r="G168" s="207">
        <v>43898327546</v>
      </c>
      <c r="H168" s="204"/>
      <c r="I168" s="207">
        <v>67211648217</v>
      </c>
      <c r="J168" s="204"/>
      <c r="K168" s="207">
        <v>0</v>
      </c>
      <c r="L168" s="204"/>
      <c r="M168" s="207">
        <v>67211648217</v>
      </c>
    </row>
    <row r="169" spans="1:13" ht="21.75" customHeight="1" x14ac:dyDescent="0.2">
      <c r="A169" s="206" t="s">
        <v>136</v>
      </c>
      <c r="B169" s="204"/>
      <c r="C169" s="207">
        <v>34043835619</v>
      </c>
      <c r="D169" s="204"/>
      <c r="E169" s="207">
        <v>-245863578</v>
      </c>
      <c r="F169" s="204"/>
      <c r="G169" s="207">
        <v>34289699197</v>
      </c>
      <c r="H169" s="204"/>
      <c r="I169" s="207">
        <v>62360547931</v>
      </c>
      <c r="J169" s="204"/>
      <c r="K169" s="207">
        <v>30696824</v>
      </c>
      <c r="L169" s="204"/>
      <c r="M169" s="207">
        <v>62329851107</v>
      </c>
    </row>
    <row r="170" spans="1:13" ht="21.75" customHeight="1" x14ac:dyDescent="0.2">
      <c r="A170" s="206" t="s">
        <v>139</v>
      </c>
      <c r="B170" s="204"/>
      <c r="C170" s="207">
        <v>1287942582</v>
      </c>
      <c r="D170" s="204"/>
      <c r="E170" s="207">
        <v>-129089817</v>
      </c>
      <c r="F170" s="204"/>
      <c r="G170" s="207">
        <v>1417032399</v>
      </c>
      <c r="H170" s="204"/>
      <c r="I170" s="207">
        <v>10142547781</v>
      </c>
      <c r="J170" s="204"/>
      <c r="K170" s="207">
        <v>0</v>
      </c>
      <c r="L170" s="204"/>
      <c r="M170" s="207">
        <v>10142547781</v>
      </c>
    </row>
    <row r="171" spans="1:13" ht="21.75" customHeight="1" x14ac:dyDescent="0.2">
      <c r="A171" s="206" t="s">
        <v>139</v>
      </c>
      <c r="B171" s="204"/>
      <c r="C171" s="207">
        <v>415498527</v>
      </c>
      <c r="D171" s="204"/>
      <c r="E171" s="207">
        <v>-41218298</v>
      </c>
      <c r="F171" s="204"/>
      <c r="G171" s="207">
        <v>456716825</v>
      </c>
      <c r="H171" s="204"/>
      <c r="I171" s="207">
        <v>3096134137</v>
      </c>
      <c r="J171" s="204"/>
      <c r="K171" s="207">
        <v>0</v>
      </c>
      <c r="L171" s="204"/>
      <c r="M171" s="207">
        <v>3096134137</v>
      </c>
    </row>
    <row r="172" spans="1:13" ht="21.75" customHeight="1" x14ac:dyDescent="0.2">
      <c r="A172" s="206" t="s">
        <v>139</v>
      </c>
      <c r="B172" s="204"/>
      <c r="C172" s="207">
        <v>23910863013</v>
      </c>
      <c r="D172" s="204"/>
      <c r="E172" s="207">
        <v>-110128139</v>
      </c>
      <c r="F172" s="204"/>
      <c r="G172" s="207">
        <v>24020991152</v>
      </c>
      <c r="H172" s="204"/>
      <c r="I172" s="207">
        <v>30111410957</v>
      </c>
      <c r="J172" s="204"/>
      <c r="K172" s="207">
        <v>0</v>
      </c>
      <c r="L172" s="204"/>
      <c r="M172" s="207">
        <v>30111410957</v>
      </c>
    </row>
    <row r="173" spans="1:13" ht="21.75" customHeight="1" x14ac:dyDescent="0.2">
      <c r="A173" s="206" t="s">
        <v>136</v>
      </c>
      <c r="B173" s="204"/>
      <c r="C173" s="207">
        <v>9510410945</v>
      </c>
      <c r="D173" s="204"/>
      <c r="E173" s="207">
        <v>-31943574</v>
      </c>
      <c r="F173" s="204"/>
      <c r="G173" s="207">
        <v>9542354519</v>
      </c>
      <c r="H173" s="204"/>
      <c r="I173" s="207">
        <v>11806027380</v>
      </c>
      <c r="J173" s="204"/>
      <c r="K173" s="207">
        <v>10647858</v>
      </c>
      <c r="L173" s="204"/>
      <c r="M173" s="207">
        <v>11795379522</v>
      </c>
    </row>
    <row r="174" spans="1:13" ht="21.75" customHeight="1" x14ac:dyDescent="0.2">
      <c r="A174" s="206" t="s">
        <v>136</v>
      </c>
      <c r="B174" s="204"/>
      <c r="C174" s="207">
        <v>33287671230</v>
      </c>
      <c r="D174" s="204"/>
      <c r="E174" s="207">
        <v>21464377</v>
      </c>
      <c r="F174" s="204"/>
      <c r="G174" s="207">
        <v>33266206853</v>
      </c>
      <c r="H174" s="204"/>
      <c r="I174" s="207">
        <v>39945205476</v>
      </c>
      <c r="J174" s="204"/>
      <c r="K174" s="207">
        <v>150250639</v>
      </c>
      <c r="L174" s="204"/>
      <c r="M174" s="207">
        <v>39794954837</v>
      </c>
    </row>
    <row r="175" spans="1:13" ht="21.75" customHeight="1" x14ac:dyDescent="0.2">
      <c r="A175" s="206" t="s">
        <v>139</v>
      </c>
      <c r="B175" s="204"/>
      <c r="C175" s="207">
        <v>101693472000</v>
      </c>
      <c r="D175" s="204"/>
      <c r="E175" s="207">
        <v>-318201342</v>
      </c>
      <c r="F175" s="204"/>
      <c r="G175" s="207">
        <v>102011673342</v>
      </c>
      <c r="H175" s="204"/>
      <c r="I175" s="207">
        <v>117497472000</v>
      </c>
      <c r="J175" s="204"/>
      <c r="K175" s="207">
        <v>0</v>
      </c>
      <c r="L175" s="204"/>
      <c r="M175" s="207">
        <v>117497472000</v>
      </c>
    </row>
    <row r="176" spans="1:13" ht="21.75" customHeight="1" x14ac:dyDescent="0.2">
      <c r="A176" s="206" t="s">
        <v>139</v>
      </c>
      <c r="B176" s="204"/>
      <c r="C176" s="207">
        <v>9413405786</v>
      </c>
      <c r="D176" s="204"/>
      <c r="E176" s="207">
        <v>-24557893</v>
      </c>
      <c r="F176" s="204"/>
      <c r="G176" s="207">
        <v>9437963679</v>
      </c>
      <c r="H176" s="204"/>
      <c r="I176" s="207">
        <v>10587147154</v>
      </c>
      <c r="J176" s="204"/>
      <c r="K176" s="207">
        <v>0</v>
      </c>
      <c r="L176" s="204"/>
      <c r="M176" s="207">
        <v>10587147154</v>
      </c>
    </row>
    <row r="177" spans="1:13" ht="21.75" customHeight="1" x14ac:dyDescent="0.2">
      <c r="A177" s="206" t="s">
        <v>139</v>
      </c>
      <c r="B177" s="204"/>
      <c r="C177" s="207">
        <v>6361643820</v>
      </c>
      <c r="D177" s="204"/>
      <c r="E177" s="207">
        <v>0</v>
      </c>
      <c r="F177" s="204"/>
      <c r="G177" s="207">
        <v>6361643820</v>
      </c>
      <c r="H177" s="204"/>
      <c r="I177" s="207">
        <v>6361643820</v>
      </c>
      <c r="J177" s="204"/>
      <c r="K177" s="207">
        <v>0</v>
      </c>
      <c r="L177" s="204"/>
      <c r="M177" s="207">
        <v>6361643820</v>
      </c>
    </row>
    <row r="178" spans="1:13" ht="21.75" customHeight="1" x14ac:dyDescent="0.2">
      <c r="A178" s="206" t="s">
        <v>139</v>
      </c>
      <c r="B178" s="204"/>
      <c r="C178" s="207">
        <v>40230945188</v>
      </c>
      <c r="D178" s="204"/>
      <c r="E178" s="207">
        <v>33039375</v>
      </c>
      <c r="F178" s="204"/>
      <c r="G178" s="207">
        <v>40197905813</v>
      </c>
      <c r="H178" s="204"/>
      <c r="I178" s="207">
        <v>40230945188</v>
      </c>
      <c r="J178" s="204"/>
      <c r="K178" s="207">
        <v>33039375</v>
      </c>
      <c r="L178" s="204"/>
      <c r="M178" s="207">
        <v>40197905813</v>
      </c>
    </row>
    <row r="179" spans="1:13" ht="21.75" customHeight="1" x14ac:dyDescent="0.2">
      <c r="A179" s="206" t="s">
        <v>139</v>
      </c>
      <c r="B179" s="204"/>
      <c r="C179" s="207">
        <v>47962158888</v>
      </c>
      <c r="D179" s="204"/>
      <c r="E179" s="207">
        <v>78712515</v>
      </c>
      <c r="F179" s="204"/>
      <c r="G179" s="207">
        <v>47883446373</v>
      </c>
      <c r="H179" s="204"/>
      <c r="I179" s="207">
        <v>47962158888</v>
      </c>
      <c r="J179" s="204"/>
      <c r="K179" s="207">
        <v>78712515</v>
      </c>
      <c r="L179" s="204"/>
      <c r="M179" s="207">
        <v>47883446373</v>
      </c>
    </row>
    <row r="180" spans="1:13" ht="21.75" customHeight="1" x14ac:dyDescent="0.2">
      <c r="A180" s="206" t="s">
        <v>139</v>
      </c>
      <c r="B180" s="204"/>
      <c r="C180" s="207">
        <v>22626828468</v>
      </c>
      <c r="D180" s="204"/>
      <c r="E180" s="207">
        <v>55654948</v>
      </c>
      <c r="F180" s="204"/>
      <c r="G180" s="207">
        <v>22571173520</v>
      </c>
      <c r="H180" s="204"/>
      <c r="I180" s="207">
        <v>22626828468</v>
      </c>
      <c r="J180" s="204"/>
      <c r="K180" s="207">
        <v>55654948</v>
      </c>
      <c r="L180" s="204"/>
      <c r="M180" s="207">
        <v>22571173520</v>
      </c>
    </row>
    <row r="181" spans="1:13" ht="21.75" customHeight="1" x14ac:dyDescent="0.2">
      <c r="A181" s="206" t="s">
        <v>139</v>
      </c>
      <c r="B181" s="204"/>
      <c r="C181" s="207">
        <v>18904109584</v>
      </c>
      <c r="D181" s="204"/>
      <c r="E181" s="207">
        <v>108141188</v>
      </c>
      <c r="F181" s="204"/>
      <c r="G181" s="207">
        <v>18795968396</v>
      </c>
      <c r="H181" s="204"/>
      <c r="I181" s="207">
        <v>18904109584</v>
      </c>
      <c r="J181" s="204"/>
      <c r="K181" s="207">
        <v>108141188</v>
      </c>
      <c r="L181" s="204"/>
      <c r="M181" s="207">
        <v>18795968396</v>
      </c>
    </row>
    <row r="182" spans="1:13" ht="21.75" customHeight="1" x14ac:dyDescent="0.2">
      <c r="A182" s="206" t="s">
        <v>139</v>
      </c>
      <c r="B182" s="204"/>
      <c r="C182" s="207">
        <v>18904109584</v>
      </c>
      <c r="D182" s="204"/>
      <c r="E182" s="207">
        <v>108141188</v>
      </c>
      <c r="F182" s="204"/>
      <c r="G182" s="207">
        <v>18795968396</v>
      </c>
      <c r="H182" s="204"/>
      <c r="I182" s="207">
        <v>18904109584</v>
      </c>
      <c r="J182" s="204"/>
      <c r="K182" s="207">
        <v>108141188</v>
      </c>
      <c r="L182" s="204"/>
      <c r="M182" s="207">
        <v>18795968396</v>
      </c>
    </row>
    <row r="183" spans="1:13" ht="21.75" customHeight="1" x14ac:dyDescent="0.2">
      <c r="A183" s="206" t="s">
        <v>139</v>
      </c>
      <c r="B183" s="204"/>
      <c r="C183" s="207">
        <v>18904109584</v>
      </c>
      <c r="D183" s="204"/>
      <c r="E183" s="207">
        <v>108141188</v>
      </c>
      <c r="F183" s="204"/>
      <c r="G183" s="207">
        <v>18795968396</v>
      </c>
      <c r="H183" s="204"/>
      <c r="I183" s="207">
        <v>18904109584</v>
      </c>
      <c r="J183" s="204"/>
      <c r="K183" s="207">
        <v>108141188</v>
      </c>
      <c r="L183" s="204"/>
      <c r="M183" s="207">
        <v>18795968396</v>
      </c>
    </row>
    <row r="184" spans="1:13" ht="21.75" customHeight="1" x14ac:dyDescent="0.2">
      <c r="A184" s="206" t="s">
        <v>139</v>
      </c>
      <c r="B184" s="204"/>
      <c r="C184" s="207">
        <v>18904109584</v>
      </c>
      <c r="D184" s="204"/>
      <c r="E184" s="207">
        <v>108141188</v>
      </c>
      <c r="F184" s="204"/>
      <c r="G184" s="207">
        <v>18795968396</v>
      </c>
      <c r="H184" s="204"/>
      <c r="I184" s="207">
        <v>18904109584</v>
      </c>
      <c r="J184" s="204"/>
      <c r="K184" s="207">
        <v>108141188</v>
      </c>
      <c r="L184" s="204"/>
      <c r="M184" s="207">
        <v>18795968396</v>
      </c>
    </row>
    <row r="185" spans="1:13" ht="21.75" customHeight="1" x14ac:dyDescent="0.2">
      <c r="A185" s="206" t="s">
        <v>139</v>
      </c>
      <c r="B185" s="204"/>
      <c r="C185" s="207">
        <v>18904109584</v>
      </c>
      <c r="D185" s="204"/>
      <c r="E185" s="207">
        <v>108141188</v>
      </c>
      <c r="F185" s="204"/>
      <c r="G185" s="207">
        <v>18795968396</v>
      </c>
      <c r="H185" s="204"/>
      <c r="I185" s="207">
        <v>18904109584</v>
      </c>
      <c r="J185" s="204"/>
      <c r="K185" s="207">
        <v>108141188</v>
      </c>
      <c r="L185" s="204"/>
      <c r="M185" s="207">
        <v>18795968396</v>
      </c>
    </row>
    <row r="186" spans="1:13" ht="21.75" customHeight="1" x14ac:dyDescent="0.2">
      <c r="A186" s="206" t="s">
        <v>139</v>
      </c>
      <c r="B186" s="204"/>
      <c r="C186" s="207">
        <v>18904109584</v>
      </c>
      <c r="D186" s="204"/>
      <c r="E186" s="207">
        <v>108141188</v>
      </c>
      <c r="F186" s="204"/>
      <c r="G186" s="207">
        <v>18795968396</v>
      </c>
      <c r="H186" s="204"/>
      <c r="I186" s="207">
        <v>18904109584</v>
      </c>
      <c r="J186" s="204"/>
      <c r="K186" s="207">
        <v>108141188</v>
      </c>
      <c r="L186" s="204"/>
      <c r="M186" s="207">
        <v>18795968396</v>
      </c>
    </row>
    <row r="187" spans="1:13" ht="21.75" customHeight="1" x14ac:dyDescent="0.2">
      <c r="A187" s="206" t="s">
        <v>139</v>
      </c>
      <c r="B187" s="204"/>
      <c r="C187" s="207">
        <v>18904109584</v>
      </c>
      <c r="D187" s="204"/>
      <c r="E187" s="207">
        <v>108141188</v>
      </c>
      <c r="F187" s="204"/>
      <c r="G187" s="207">
        <v>18795968396</v>
      </c>
      <c r="H187" s="204"/>
      <c r="I187" s="207">
        <v>18904109584</v>
      </c>
      <c r="J187" s="204"/>
      <c r="K187" s="207">
        <v>108141188</v>
      </c>
      <c r="L187" s="204"/>
      <c r="M187" s="207">
        <v>18795968396</v>
      </c>
    </row>
    <row r="188" spans="1:13" ht="21.75" customHeight="1" x14ac:dyDescent="0.2">
      <c r="A188" s="206" t="s">
        <v>139</v>
      </c>
      <c r="B188" s="204"/>
      <c r="C188" s="207">
        <v>18904109584</v>
      </c>
      <c r="D188" s="204"/>
      <c r="E188" s="207">
        <v>108141188</v>
      </c>
      <c r="F188" s="204"/>
      <c r="G188" s="207">
        <v>18795968396</v>
      </c>
      <c r="H188" s="204"/>
      <c r="I188" s="207">
        <v>18904109584</v>
      </c>
      <c r="J188" s="204"/>
      <c r="K188" s="207">
        <v>108141188</v>
      </c>
      <c r="L188" s="204"/>
      <c r="M188" s="207">
        <v>18795968396</v>
      </c>
    </row>
    <row r="189" spans="1:13" ht="21.75" customHeight="1" x14ac:dyDescent="0.2">
      <c r="A189" s="206" t="s">
        <v>139</v>
      </c>
      <c r="B189" s="204"/>
      <c r="C189" s="207">
        <v>9100854245</v>
      </c>
      <c r="D189" s="204"/>
      <c r="E189" s="207">
        <v>52061547</v>
      </c>
      <c r="F189" s="204"/>
      <c r="G189" s="207">
        <v>9048792698</v>
      </c>
      <c r="H189" s="204"/>
      <c r="I189" s="207">
        <v>9100854245</v>
      </c>
      <c r="J189" s="204"/>
      <c r="K189" s="207">
        <v>52061547</v>
      </c>
      <c r="L189" s="204"/>
      <c r="M189" s="207">
        <v>9048792698</v>
      </c>
    </row>
    <row r="190" spans="1:13" ht="21.75" customHeight="1" x14ac:dyDescent="0.2">
      <c r="A190" s="206" t="s">
        <v>139</v>
      </c>
      <c r="B190" s="204"/>
      <c r="C190" s="207">
        <v>14282219160</v>
      </c>
      <c r="D190" s="204"/>
      <c r="E190" s="207">
        <v>93297022</v>
      </c>
      <c r="F190" s="204"/>
      <c r="G190" s="207">
        <v>14188922138</v>
      </c>
      <c r="H190" s="204"/>
      <c r="I190" s="207">
        <v>14282219160</v>
      </c>
      <c r="J190" s="204"/>
      <c r="K190" s="207">
        <v>93297022</v>
      </c>
      <c r="L190" s="204"/>
      <c r="M190" s="207">
        <v>14188922138</v>
      </c>
    </row>
    <row r="191" spans="1:13" ht="21.75" customHeight="1" x14ac:dyDescent="0.2">
      <c r="A191" s="206" t="s">
        <v>139</v>
      </c>
      <c r="B191" s="204"/>
      <c r="C191" s="207">
        <v>13150684928</v>
      </c>
      <c r="D191" s="204"/>
      <c r="E191" s="207">
        <v>149601508</v>
      </c>
      <c r="F191" s="204"/>
      <c r="G191" s="207">
        <v>13001083420</v>
      </c>
      <c r="H191" s="204"/>
      <c r="I191" s="207">
        <v>13150684928</v>
      </c>
      <c r="J191" s="204"/>
      <c r="K191" s="207">
        <v>149601508</v>
      </c>
      <c r="L191" s="204"/>
      <c r="M191" s="207">
        <v>13001083420</v>
      </c>
    </row>
    <row r="192" spans="1:13" ht="21.75" customHeight="1" x14ac:dyDescent="0.2">
      <c r="A192" s="206" t="s">
        <v>139</v>
      </c>
      <c r="B192" s="204"/>
      <c r="C192" s="207">
        <v>13150684928</v>
      </c>
      <c r="D192" s="204"/>
      <c r="E192" s="207">
        <v>149601508</v>
      </c>
      <c r="F192" s="204"/>
      <c r="G192" s="207">
        <v>13001083420</v>
      </c>
      <c r="H192" s="204"/>
      <c r="I192" s="207">
        <v>13150684928</v>
      </c>
      <c r="J192" s="204"/>
      <c r="K192" s="207">
        <v>149601508</v>
      </c>
      <c r="L192" s="204"/>
      <c r="M192" s="207">
        <v>13001083420</v>
      </c>
    </row>
    <row r="193" spans="1:13" ht="21.75" customHeight="1" x14ac:dyDescent="0.2">
      <c r="A193" s="206" t="s">
        <v>139</v>
      </c>
      <c r="B193" s="204"/>
      <c r="C193" s="207">
        <v>13150684928</v>
      </c>
      <c r="D193" s="204"/>
      <c r="E193" s="207">
        <v>149601508</v>
      </c>
      <c r="F193" s="204"/>
      <c r="G193" s="207">
        <v>13001083420</v>
      </c>
      <c r="H193" s="204"/>
      <c r="I193" s="207">
        <v>13150684928</v>
      </c>
      <c r="J193" s="204"/>
      <c r="K193" s="207">
        <v>149601508</v>
      </c>
      <c r="L193" s="204"/>
      <c r="M193" s="207">
        <v>13001083420</v>
      </c>
    </row>
    <row r="194" spans="1:13" ht="21.75" customHeight="1" x14ac:dyDescent="0.2">
      <c r="A194" s="206" t="s">
        <v>139</v>
      </c>
      <c r="B194" s="204"/>
      <c r="C194" s="207">
        <v>13150684928</v>
      </c>
      <c r="D194" s="204"/>
      <c r="E194" s="207">
        <v>149601508</v>
      </c>
      <c r="F194" s="204"/>
      <c r="G194" s="207">
        <v>13001083420</v>
      </c>
      <c r="H194" s="204"/>
      <c r="I194" s="207">
        <v>13150684928</v>
      </c>
      <c r="J194" s="204"/>
      <c r="K194" s="207">
        <v>149601508</v>
      </c>
      <c r="L194" s="204"/>
      <c r="M194" s="207">
        <v>13001083420</v>
      </c>
    </row>
    <row r="195" spans="1:13" ht="21.75" customHeight="1" x14ac:dyDescent="0.2">
      <c r="A195" s="206" t="s">
        <v>139</v>
      </c>
      <c r="B195" s="204"/>
      <c r="C195" s="207">
        <v>2998356160</v>
      </c>
      <c r="D195" s="204"/>
      <c r="E195" s="207">
        <v>34109144</v>
      </c>
      <c r="F195" s="204"/>
      <c r="G195" s="207">
        <v>2964247016</v>
      </c>
      <c r="H195" s="204"/>
      <c r="I195" s="207">
        <v>2998356160</v>
      </c>
      <c r="J195" s="204"/>
      <c r="K195" s="207">
        <v>34109144</v>
      </c>
      <c r="L195" s="204"/>
      <c r="M195" s="207">
        <v>2964247016</v>
      </c>
    </row>
    <row r="196" spans="1:13" ht="21.75" customHeight="1" x14ac:dyDescent="0.2">
      <c r="A196" s="206" t="s">
        <v>136</v>
      </c>
      <c r="B196" s="204"/>
      <c r="C196" s="207">
        <v>11071232865</v>
      </c>
      <c r="D196" s="204"/>
      <c r="E196" s="207">
        <v>134832335</v>
      </c>
      <c r="F196" s="204"/>
      <c r="G196" s="207">
        <v>10936400530</v>
      </c>
      <c r="H196" s="204"/>
      <c r="I196" s="207">
        <v>11071232865</v>
      </c>
      <c r="J196" s="204"/>
      <c r="K196" s="207">
        <v>134832335</v>
      </c>
      <c r="L196" s="204"/>
      <c r="M196" s="207">
        <v>10936400530</v>
      </c>
    </row>
    <row r="197" spans="1:13" ht="21.75" customHeight="1" x14ac:dyDescent="0.2">
      <c r="A197" s="206" t="s">
        <v>136</v>
      </c>
      <c r="B197" s="204"/>
      <c r="C197" s="207">
        <v>12328767120</v>
      </c>
      <c r="D197" s="204"/>
      <c r="E197" s="207">
        <v>150147367</v>
      </c>
      <c r="F197" s="204"/>
      <c r="G197" s="207">
        <v>12178619753</v>
      </c>
      <c r="H197" s="204"/>
      <c r="I197" s="207">
        <v>12328767120</v>
      </c>
      <c r="J197" s="204"/>
      <c r="K197" s="207">
        <v>150147367</v>
      </c>
      <c r="L197" s="204"/>
      <c r="M197" s="207">
        <v>12178619753</v>
      </c>
    </row>
    <row r="198" spans="1:13" ht="21.75" customHeight="1" x14ac:dyDescent="0.2">
      <c r="A198" s="206" t="s">
        <v>136</v>
      </c>
      <c r="B198" s="204"/>
      <c r="C198" s="207">
        <v>12328767120</v>
      </c>
      <c r="D198" s="204"/>
      <c r="E198" s="207">
        <v>150147367</v>
      </c>
      <c r="F198" s="204"/>
      <c r="G198" s="207">
        <v>12178619753</v>
      </c>
      <c r="H198" s="204"/>
      <c r="I198" s="207">
        <v>12328767120</v>
      </c>
      <c r="J198" s="204"/>
      <c r="K198" s="207">
        <v>150147367</v>
      </c>
      <c r="L198" s="204"/>
      <c r="M198" s="207">
        <v>12178619753</v>
      </c>
    </row>
    <row r="199" spans="1:13" ht="21.75" customHeight="1" x14ac:dyDescent="0.2">
      <c r="A199" s="206" t="s">
        <v>136</v>
      </c>
      <c r="B199" s="204"/>
      <c r="C199" s="207">
        <v>12328767120</v>
      </c>
      <c r="D199" s="204"/>
      <c r="E199" s="207">
        <v>150147367</v>
      </c>
      <c r="F199" s="204"/>
      <c r="G199" s="207">
        <v>12178619753</v>
      </c>
      <c r="H199" s="204"/>
      <c r="I199" s="207">
        <v>12328767120</v>
      </c>
      <c r="J199" s="204"/>
      <c r="K199" s="207">
        <v>150147367</v>
      </c>
      <c r="L199" s="204"/>
      <c r="M199" s="207">
        <v>12178619753</v>
      </c>
    </row>
    <row r="200" spans="1:13" ht="21.75" customHeight="1" x14ac:dyDescent="0.2">
      <c r="A200" s="206" t="s">
        <v>139</v>
      </c>
      <c r="B200" s="204"/>
      <c r="C200" s="207">
        <v>3155350681</v>
      </c>
      <c r="D200" s="204"/>
      <c r="E200" s="207">
        <v>58542403</v>
      </c>
      <c r="F200" s="204"/>
      <c r="G200" s="207">
        <v>3096808278</v>
      </c>
      <c r="H200" s="204"/>
      <c r="I200" s="207">
        <v>3155350681</v>
      </c>
      <c r="J200" s="204"/>
      <c r="K200" s="207">
        <v>58542403</v>
      </c>
      <c r="L200" s="204"/>
      <c r="M200" s="207">
        <v>3096808278</v>
      </c>
    </row>
    <row r="201" spans="1:13" ht="21.75" customHeight="1" x14ac:dyDescent="0.2">
      <c r="A201" s="208" t="s">
        <v>139</v>
      </c>
      <c r="B201" s="204"/>
      <c r="C201" s="209">
        <v>30222197256</v>
      </c>
      <c r="D201" s="204"/>
      <c r="E201" s="209">
        <v>584631435</v>
      </c>
      <c r="F201" s="204"/>
      <c r="G201" s="209">
        <v>29637565821</v>
      </c>
      <c r="H201" s="204"/>
      <c r="I201" s="209">
        <v>30222197256</v>
      </c>
      <c r="J201" s="204"/>
      <c r="K201" s="209">
        <v>584631435</v>
      </c>
      <c r="L201" s="204"/>
      <c r="M201" s="209">
        <v>29637565821</v>
      </c>
    </row>
    <row r="202" spans="1:13" ht="21.75" customHeight="1" thickBot="1" x14ac:dyDescent="0.25">
      <c r="A202" s="118" t="s">
        <v>24</v>
      </c>
      <c r="C202" s="16">
        <v>1495652540566</v>
      </c>
      <c r="E202" s="16">
        <v>59158621</v>
      </c>
      <c r="G202" s="16">
        <v>1495593381945</v>
      </c>
      <c r="I202" s="16">
        <v>10125368863356</v>
      </c>
      <c r="K202" s="16">
        <v>4498278137</v>
      </c>
      <c r="M202" s="16">
        <v>10120870585219</v>
      </c>
    </row>
    <row r="203" spans="1:13" ht="13.5" thickTop="1" x14ac:dyDescent="0.2">
      <c r="C203">
        <f>SUBTOTAL(9,C8:C202)</f>
        <v>2991305081132</v>
      </c>
      <c r="D203">
        <f t="shared" ref="D203:M203" si="0">SUBTOTAL(9,D8:D202)</f>
        <v>0</v>
      </c>
      <c r="E203">
        <f t="shared" si="0"/>
        <v>118317242</v>
      </c>
      <c r="F203">
        <f t="shared" si="0"/>
        <v>0</v>
      </c>
      <c r="G203">
        <f t="shared" si="0"/>
        <v>2991186763890</v>
      </c>
      <c r="H203">
        <f t="shared" si="0"/>
        <v>0</v>
      </c>
      <c r="I203">
        <f t="shared" si="0"/>
        <v>20250737726712</v>
      </c>
      <c r="J203">
        <f t="shared" si="0"/>
        <v>0</v>
      </c>
      <c r="K203">
        <f t="shared" si="0"/>
        <v>8996556274</v>
      </c>
      <c r="L203">
        <f t="shared" si="0"/>
        <v>0</v>
      </c>
      <c r="M203">
        <f t="shared" si="0"/>
        <v>20241741170438</v>
      </c>
    </row>
  </sheetData>
  <autoFilter ref="A7:M202" xr:uid="{7C7896CF-F0E5-41FD-BCB4-D5D58A082936}"/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02"/>
  <sheetViews>
    <sheetView rightToLeft="1" topLeftCell="A120" workbookViewId="0">
      <selection activeCell="C202" sqref="C202:M202"/>
    </sheetView>
  </sheetViews>
  <sheetFormatPr defaultRowHeight="12.75" x14ac:dyDescent="0.2"/>
  <cols>
    <col min="1" max="1" width="68.7109375" customWidth="1"/>
    <col min="2" max="2" width="1.28515625" customWidth="1"/>
    <col min="3" max="3" width="17.42578125" bestFit="1" customWidth="1"/>
    <col min="4" max="4" width="1.28515625" customWidth="1"/>
    <col min="5" max="5" width="13.140625" bestFit="1" customWidth="1"/>
    <col min="6" max="6" width="1.28515625" customWidth="1"/>
    <col min="7" max="7" width="17.85546875" bestFit="1" customWidth="1"/>
    <col min="8" max="8" width="1.28515625" customWidth="1"/>
    <col min="9" max="9" width="18.5703125" bestFit="1" customWidth="1"/>
    <col min="10" max="10" width="1.28515625" customWidth="1"/>
    <col min="11" max="11" width="13.85546875" bestFit="1" customWidth="1"/>
    <col min="12" max="12" width="1.28515625" customWidth="1"/>
    <col min="13" max="13" width="19" bestFit="1" customWidth="1"/>
    <col min="14" max="14" width="0.28515625" customWidth="1"/>
  </cols>
  <sheetData>
    <row r="1" spans="1:13" ht="29.1" customHeight="1" x14ac:dyDescent="0.2">
      <c r="A1" s="295" t="s">
        <v>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</row>
    <row r="2" spans="1:13" ht="21.75" customHeight="1" x14ac:dyDescent="0.2">
      <c r="A2" s="295" t="s">
        <v>152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</row>
    <row r="3" spans="1:13" ht="21.75" customHeight="1" x14ac:dyDescent="0.2">
      <c r="A3" s="295" t="s">
        <v>2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</row>
    <row r="4" spans="1:13" ht="14.45" customHeight="1" x14ac:dyDescent="0.2"/>
    <row r="5" spans="1:13" ht="14.45" customHeight="1" x14ac:dyDescent="0.2">
      <c r="A5" s="304" t="s">
        <v>274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</row>
    <row r="6" spans="1:13" ht="14.45" customHeight="1" x14ac:dyDescent="0.2">
      <c r="A6" s="307" t="s">
        <v>155</v>
      </c>
      <c r="C6" s="307" t="s">
        <v>171</v>
      </c>
      <c r="D6" s="307"/>
      <c r="E6" s="307"/>
      <c r="F6" s="307"/>
      <c r="G6" s="307"/>
      <c r="I6" s="307" t="s">
        <v>172</v>
      </c>
      <c r="J6" s="307"/>
      <c r="K6" s="307"/>
      <c r="L6" s="307"/>
      <c r="M6" s="307"/>
    </row>
    <row r="7" spans="1:13" ht="29.1" customHeight="1" x14ac:dyDescent="0.2">
      <c r="A7" s="307"/>
      <c r="C7" s="19" t="s">
        <v>270</v>
      </c>
      <c r="D7" s="3"/>
      <c r="E7" s="19" t="s">
        <v>258</v>
      </c>
      <c r="F7" s="3"/>
      <c r="G7" s="19" t="s">
        <v>271</v>
      </c>
      <c r="I7" s="19" t="s">
        <v>270</v>
      </c>
      <c r="J7" s="3"/>
      <c r="K7" s="19" t="s">
        <v>258</v>
      </c>
      <c r="L7" s="3"/>
      <c r="M7" s="19" t="s">
        <v>271</v>
      </c>
    </row>
    <row r="8" spans="1:13" ht="21.75" customHeight="1" x14ac:dyDescent="0.2">
      <c r="A8" s="5" t="s">
        <v>120</v>
      </c>
      <c r="C8" s="6">
        <v>0</v>
      </c>
      <c r="E8" s="6">
        <v>0</v>
      </c>
      <c r="G8" s="6">
        <v>0</v>
      </c>
      <c r="I8" s="6">
        <v>1998815926</v>
      </c>
      <c r="K8" s="6">
        <v>0</v>
      </c>
      <c r="M8" s="6">
        <v>1998815926</v>
      </c>
    </row>
    <row r="9" spans="1:13" ht="21.75" customHeight="1" x14ac:dyDescent="0.2">
      <c r="A9" s="8" t="s">
        <v>121</v>
      </c>
      <c r="C9" s="9">
        <v>10000</v>
      </c>
      <c r="E9" s="9">
        <v>0</v>
      </c>
      <c r="G9" s="9">
        <v>10000</v>
      </c>
      <c r="I9" s="9">
        <v>36430352106</v>
      </c>
      <c r="K9" s="9">
        <v>0</v>
      </c>
      <c r="M9" s="9">
        <v>36430352106</v>
      </c>
    </row>
    <row r="10" spans="1:13" ht="21.75" customHeight="1" x14ac:dyDescent="0.2">
      <c r="A10" s="8" t="s">
        <v>122</v>
      </c>
      <c r="C10" s="9">
        <v>38019</v>
      </c>
      <c r="E10" s="9">
        <v>0</v>
      </c>
      <c r="G10" s="9">
        <v>38019</v>
      </c>
      <c r="I10" s="9">
        <v>416106</v>
      </c>
      <c r="K10" s="9">
        <v>0</v>
      </c>
      <c r="M10" s="9">
        <v>416106</v>
      </c>
    </row>
    <row r="11" spans="1:13" ht="21.75" customHeight="1" x14ac:dyDescent="0.2">
      <c r="A11" s="8" t="s">
        <v>123</v>
      </c>
      <c r="C11" s="9">
        <v>409168</v>
      </c>
      <c r="E11" s="9">
        <v>0</v>
      </c>
      <c r="G11" s="9">
        <v>409168</v>
      </c>
      <c r="I11" s="9">
        <v>507392</v>
      </c>
      <c r="K11" s="9">
        <v>0</v>
      </c>
      <c r="M11" s="9">
        <v>507392</v>
      </c>
    </row>
    <row r="12" spans="1:13" ht="21.75" customHeight="1" x14ac:dyDescent="0.2">
      <c r="A12" s="8" t="s">
        <v>124</v>
      </c>
      <c r="C12" s="9">
        <v>684067</v>
      </c>
      <c r="E12" s="9">
        <v>0</v>
      </c>
      <c r="G12" s="9">
        <v>684067</v>
      </c>
      <c r="I12" s="9">
        <v>1896217</v>
      </c>
      <c r="K12" s="9">
        <v>0</v>
      </c>
      <c r="M12" s="9">
        <v>1896217</v>
      </c>
    </row>
    <row r="13" spans="1:13" ht="21.75" customHeight="1" x14ac:dyDescent="0.2">
      <c r="A13" s="8" t="s">
        <v>239</v>
      </c>
      <c r="C13" s="9">
        <v>0</v>
      </c>
      <c r="E13" s="9">
        <v>0</v>
      </c>
      <c r="G13" s="9">
        <v>0</v>
      </c>
      <c r="I13" s="9">
        <v>2272</v>
      </c>
      <c r="K13" s="9">
        <v>0</v>
      </c>
      <c r="M13" s="9">
        <v>2272</v>
      </c>
    </row>
    <row r="14" spans="1:13" ht="21.75" customHeight="1" x14ac:dyDescent="0.2">
      <c r="A14" s="8" t="s">
        <v>125</v>
      </c>
      <c r="C14" s="9">
        <v>0</v>
      </c>
      <c r="E14" s="9">
        <v>0</v>
      </c>
      <c r="G14" s="9">
        <v>0</v>
      </c>
      <c r="I14" s="9">
        <v>8205</v>
      </c>
      <c r="K14" s="9">
        <v>0</v>
      </c>
      <c r="M14" s="9">
        <v>8205</v>
      </c>
    </row>
    <row r="15" spans="1:13" ht="21.75" customHeight="1" x14ac:dyDescent="0.2">
      <c r="A15" s="8" t="s">
        <v>129</v>
      </c>
      <c r="C15" s="9">
        <v>0</v>
      </c>
      <c r="E15" s="9">
        <v>0</v>
      </c>
      <c r="G15" s="9">
        <v>0</v>
      </c>
      <c r="I15" s="9">
        <v>13746</v>
      </c>
      <c r="K15" s="9">
        <v>0</v>
      </c>
      <c r="M15" s="9">
        <v>13746</v>
      </c>
    </row>
    <row r="16" spans="1:13" ht="21.75" customHeight="1" x14ac:dyDescent="0.2">
      <c r="A16" s="8" t="s">
        <v>240</v>
      </c>
      <c r="C16" s="9">
        <v>0</v>
      </c>
      <c r="E16" s="9">
        <v>0</v>
      </c>
      <c r="G16" s="9">
        <v>0</v>
      </c>
      <c r="I16" s="9">
        <v>40212</v>
      </c>
      <c r="K16" s="9">
        <v>0</v>
      </c>
      <c r="M16" s="9">
        <v>40212</v>
      </c>
    </row>
    <row r="17" spans="1:13" ht="21.75" customHeight="1" x14ac:dyDescent="0.2">
      <c r="A17" s="8" t="s">
        <v>130</v>
      </c>
      <c r="C17" s="9">
        <v>0</v>
      </c>
      <c r="E17" s="9">
        <v>0</v>
      </c>
      <c r="G17" s="9">
        <v>0</v>
      </c>
      <c r="I17" s="9">
        <v>303792</v>
      </c>
      <c r="K17" s="9">
        <v>0</v>
      </c>
      <c r="M17" s="9">
        <v>303792</v>
      </c>
    </row>
    <row r="18" spans="1:13" ht="21.75" customHeight="1" x14ac:dyDescent="0.2">
      <c r="A18" s="8" t="s">
        <v>131</v>
      </c>
      <c r="C18" s="9">
        <v>0</v>
      </c>
      <c r="E18" s="9">
        <v>0</v>
      </c>
      <c r="G18" s="9">
        <v>0</v>
      </c>
      <c r="I18" s="9">
        <v>9965</v>
      </c>
      <c r="K18" s="9">
        <v>0</v>
      </c>
      <c r="M18" s="9">
        <v>9965</v>
      </c>
    </row>
    <row r="19" spans="1:13" ht="21.75" customHeight="1" x14ac:dyDescent="0.2">
      <c r="A19" s="8" t="s">
        <v>241</v>
      </c>
      <c r="C19" s="9">
        <v>0</v>
      </c>
      <c r="E19" s="9">
        <v>0</v>
      </c>
      <c r="G19" s="9">
        <v>0</v>
      </c>
      <c r="I19" s="9">
        <v>83502465738</v>
      </c>
      <c r="K19" s="9">
        <v>0</v>
      </c>
      <c r="M19" s="9">
        <v>83502465738</v>
      </c>
    </row>
    <row r="20" spans="1:13" ht="21.75" customHeight="1" x14ac:dyDescent="0.2">
      <c r="A20" s="8" t="s">
        <v>139</v>
      </c>
      <c r="C20" s="9">
        <v>0</v>
      </c>
      <c r="E20" s="9">
        <v>0</v>
      </c>
      <c r="G20" s="9">
        <v>0</v>
      </c>
      <c r="I20" s="9">
        <v>3528124991</v>
      </c>
      <c r="K20" s="9">
        <v>0</v>
      </c>
      <c r="M20" s="9">
        <v>3528124991</v>
      </c>
    </row>
    <row r="21" spans="1:13" ht="21.75" customHeight="1" x14ac:dyDescent="0.2">
      <c r="A21" s="8" t="s">
        <v>139</v>
      </c>
      <c r="C21" s="9">
        <v>0</v>
      </c>
      <c r="E21" s="9">
        <v>0</v>
      </c>
      <c r="G21" s="9">
        <v>0</v>
      </c>
      <c r="I21" s="9">
        <v>7262755337</v>
      </c>
      <c r="K21" s="9">
        <v>0</v>
      </c>
      <c r="M21" s="9">
        <v>7262755337</v>
      </c>
    </row>
    <row r="22" spans="1:13" ht="21.75" customHeight="1" x14ac:dyDescent="0.2">
      <c r="A22" s="8" t="s">
        <v>133</v>
      </c>
      <c r="C22" s="9">
        <v>3967</v>
      </c>
      <c r="E22" s="9">
        <v>0</v>
      </c>
      <c r="G22" s="9">
        <v>3967</v>
      </c>
      <c r="I22" s="9">
        <v>29210</v>
      </c>
      <c r="K22" s="9">
        <v>0</v>
      </c>
      <c r="M22" s="9">
        <v>29210</v>
      </c>
    </row>
    <row r="23" spans="1:13" ht="21.75" customHeight="1" x14ac:dyDescent="0.2">
      <c r="A23" s="8" t="s">
        <v>139</v>
      </c>
      <c r="C23" s="9">
        <v>0</v>
      </c>
      <c r="E23" s="9">
        <v>0</v>
      </c>
      <c r="G23" s="9">
        <v>0</v>
      </c>
      <c r="I23" s="9">
        <v>6106902322</v>
      </c>
      <c r="K23" s="9">
        <v>0</v>
      </c>
      <c r="M23" s="9">
        <v>6106902322</v>
      </c>
    </row>
    <row r="24" spans="1:13" ht="21.75" customHeight="1" x14ac:dyDescent="0.2">
      <c r="A24" s="8" t="s">
        <v>148</v>
      </c>
      <c r="C24" s="9">
        <v>0</v>
      </c>
      <c r="E24" s="9">
        <v>0</v>
      </c>
      <c r="G24" s="9">
        <v>0</v>
      </c>
      <c r="I24" s="9">
        <v>8995652811</v>
      </c>
      <c r="K24" s="9">
        <v>0</v>
      </c>
      <c r="M24" s="9">
        <v>8995652811</v>
      </c>
    </row>
    <row r="25" spans="1:13" ht="21.75" customHeight="1" x14ac:dyDescent="0.2">
      <c r="A25" s="8" t="s">
        <v>147</v>
      </c>
      <c r="C25" s="9">
        <v>0</v>
      </c>
      <c r="E25" s="9">
        <v>0</v>
      </c>
      <c r="G25" s="9">
        <v>0</v>
      </c>
      <c r="I25" s="9">
        <v>30293584541</v>
      </c>
      <c r="K25" s="9">
        <v>0</v>
      </c>
      <c r="M25" s="9">
        <v>30293584541</v>
      </c>
    </row>
    <row r="26" spans="1:13" ht="21.75" customHeight="1" x14ac:dyDescent="0.2">
      <c r="A26" s="8" t="s">
        <v>139</v>
      </c>
      <c r="C26" s="9">
        <v>0</v>
      </c>
      <c r="E26" s="9">
        <v>0</v>
      </c>
      <c r="G26" s="9">
        <v>0</v>
      </c>
      <c r="I26" s="9">
        <v>39667628143</v>
      </c>
      <c r="K26" s="9">
        <v>0</v>
      </c>
      <c r="M26" s="9">
        <v>39667628143</v>
      </c>
    </row>
    <row r="27" spans="1:13" ht="21.75" customHeight="1" x14ac:dyDescent="0.2">
      <c r="A27" s="8" t="s">
        <v>147</v>
      </c>
      <c r="C27" s="9">
        <v>0</v>
      </c>
      <c r="E27" s="9">
        <v>0</v>
      </c>
      <c r="G27" s="9">
        <v>0</v>
      </c>
      <c r="I27" s="9">
        <v>4596763820</v>
      </c>
      <c r="K27" s="9">
        <v>0</v>
      </c>
      <c r="M27" s="9">
        <v>4596763820</v>
      </c>
    </row>
    <row r="28" spans="1:13" ht="21.75" customHeight="1" x14ac:dyDescent="0.2">
      <c r="A28" s="8" t="s">
        <v>139</v>
      </c>
      <c r="C28" s="9">
        <v>0</v>
      </c>
      <c r="E28" s="9">
        <v>0</v>
      </c>
      <c r="G28" s="9">
        <v>0</v>
      </c>
      <c r="I28" s="9">
        <v>37892566266</v>
      </c>
      <c r="K28" s="9">
        <v>0</v>
      </c>
      <c r="M28" s="9">
        <v>37892566266</v>
      </c>
    </row>
    <row r="29" spans="1:13" ht="21.75" customHeight="1" x14ac:dyDescent="0.2">
      <c r="A29" s="8" t="s">
        <v>134</v>
      </c>
      <c r="C29" s="9">
        <v>38805</v>
      </c>
      <c r="E29" s="9">
        <v>0</v>
      </c>
      <c r="G29" s="9">
        <v>38805</v>
      </c>
      <c r="I29" s="9">
        <v>798269</v>
      </c>
      <c r="K29" s="9">
        <v>0</v>
      </c>
      <c r="M29" s="9">
        <v>798269</v>
      </c>
    </row>
    <row r="30" spans="1:13" ht="21.75" customHeight="1" x14ac:dyDescent="0.2">
      <c r="A30" s="8" t="s">
        <v>242</v>
      </c>
      <c r="C30" s="9">
        <v>0</v>
      </c>
      <c r="E30" s="9">
        <v>0</v>
      </c>
      <c r="G30" s="9">
        <v>0</v>
      </c>
      <c r="I30" s="9">
        <v>80319722138</v>
      </c>
      <c r="K30" s="9">
        <v>14207609</v>
      </c>
      <c r="M30" s="9">
        <v>80305514529</v>
      </c>
    </row>
    <row r="31" spans="1:13" ht="21.75" customHeight="1" x14ac:dyDescent="0.2">
      <c r="A31" s="8" t="s">
        <v>147</v>
      </c>
      <c r="C31" s="9">
        <v>0</v>
      </c>
      <c r="E31" s="9">
        <v>0</v>
      </c>
      <c r="G31" s="9">
        <v>0</v>
      </c>
      <c r="I31" s="9">
        <v>10411509923</v>
      </c>
      <c r="K31" s="9">
        <v>1297329</v>
      </c>
      <c r="M31" s="9">
        <v>10410212594</v>
      </c>
    </row>
    <row r="32" spans="1:13" ht="21.75" customHeight="1" x14ac:dyDescent="0.2">
      <c r="A32" s="8" t="s">
        <v>139</v>
      </c>
      <c r="C32" s="9">
        <v>0</v>
      </c>
      <c r="E32" s="9">
        <v>0</v>
      </c>
      <c r="G32" s="9">
        <v>0</v>
      </c>
      <c r="I32" s="9">
        <v>48922672383</v>
      </c>
      <c r="K32" s="9">
        <v>0</v>
      </c>
      <c r="M32" s="9">
        <v>48922672383</v>
      </c>
    </row>
    <row r="33" spans="1:13" ht="21.75" customHeight="1" x14ac:dyDescent="0.2">
      <c r="A33" s="8" t="s">
        <v>148</v>
      </c>
      <c r="C33" s="9">
        <v>0</v>
      </c>
      <c r="E33" s="9">
        <v>0</v>
      </c>
      <c r="G33" s="9">
        <v>0</v>
      </c>
      <c r="I33" s="9">
        <v>20180103129</v>
      </c>
      <c r="K33" s="9">
        <v>0</v>
      </c>
      <c r="M33" s="9">
        <v>20180103129</v>
      </c>
    </row>
    <row r="34" spans="1:13" ht="21.75" customHeight="1" x14ac:dyDescent="0.2">
      <c r="A34" s="8" t="s">
        <v>147</v>
      </c>
      <c r="C34" s="9">
        <v>0</v>
      </c>
      <c r="E34" s="9">
        <v>0</v>
      </c>
      <c r="G34" s="9">
        <v>0</v>
      </c>
      <c r="I34" s="9">
        <v>8386938569</v>
      </c>
      <c r="K34" s="9">
        <v>0</v>
      </c>
      <c r="M34" s="9">
        <v>8386938569</v>
      </c>
    </row>
    <row r="35" spans="1:13" ht="21.75" customHeight="1" x14ac:dyDescent="0.2">
      <c r="A35" s="8" t="s">
        <v>139</v>
      </c>
      <c r="C35" s="9">
        <v>0</v>
      </c>
      <c r="E35" s="9">
        <v>0</v>
      </c>
      <c r="G35" s="9">
        <v>0</v>
      </c>
      <c r="I35" s="9">
        <v>15769416945</v>
      </c>
      <c r="K35" s="9">
        <v>0</v>
      </c>
      <c r="M35" s="9">
        <v>15769416945</v>
      </c>
    </row>
    <row r="36" spans="1:13" ht="21.75" customHeight="1" x14ac:dyDescent="0.2">
      <c r="A36" s="8" t="s">
        <v>148</v>
      </c>
      <c r="C36" s="9">
        <v>0</v>
      </c>
      <c r="E36" s="9">
        <v>0</v>
      </c>
      <c r="G36" s="9">
        <v>0</v>
      </c>
      <c r="I36" s="9">
        <v>3293780389</v>
      </c>
      <c r="K36" s="9">
        <v>22497986</v>
      </c>
      <c r="M36" s="9">
        <v>3271282403</v>
      </c>
    </row>
    <row r="37" spans="1:13" ht="21.75" customHeight="1" x14ac:dyDescent="0.2">
      <c r="A37" s="8" t="s">
        <v>148</v>
      </c>
      <c r="C37" s="9">
        <v>0</v>
      </c>
      <c r="E37" s="9">
        <v>0</v>
      </c>
      <c r="G37" s="9">
        <v>0</v>
      </c>
      <c r="I37" s="9">
        <v>40716809132</v>
      </c>
      <c r="K37" s="9">
        <v>35713053</v>
      </c>
      <c r="M37" s="9">
        <v>40681096079</v>
      </c>
    </row>
    <row r="38" spans="1:13" ht="21.75" customHeight="1" x14ac:dyDescent="0.2">
      <c r="A38" s="8" t="s">
        <v>147</v>
      </c>
      <c r="C38" s="9">
        <v>0</v>
      </c>
      <c r="E38" s="9">
        <v>0</v>
      </c>
      <c r="G38" s="9">
        <v>0</v>
      </c>
      <c r="I38" s="9">
        <v>68753790332</v>
      </c>
      <c r="K38" s="9">
        <v>0</v>
      </c>
      <c r="M38" s="9">
        <v>68753790332</v>
      </c>
    </row>
    <row r="39" spans="1:13" ht="21.75" customHeight="1" x14ac:dyDescent="0.2">
      <c r="A39" s="8" t="s">
        <v>148</v>
      </c>
      <c r="C39" s="9">
        <v>0</v>
      </c>
      <c r="E39" s="9">
        <v>0</v>
      </c>
      <c r="G39" s="9">
        <v>0</v>
      </c>
      <c r="I39" s="9">
        <v>83159700776</v>
      </c>
      <c r="K39" s="9">
        <v>0</v>
      </c>
      <c r="M39" s="9">
        <v>83159700776</v>
      </c>
    </row>
    <row r="40" spans="1:13" ht="21.75" customHeight="1" x14ac:dyDescent="0.2">
      <c r="A40" s="8" t="s">
        <v>139</v>
      </c>
      <c r="C40" s="9">
        <v>0</v>
      </c>
      <c r="E40" s="9">
        <v>0</v>
      </c>
      <c r="G40" s="9">
        <v>0</v>
      </c>
      <c r="I40" s="9">
        <v>41352822355</v>
      </c>
      <c r="K40" s="9">
        <v>0</v>
      </c>
      <c r="M40" s="9">
        <v>41352822355</v>
      </c>
    </row>
    <row r="41" spans="1:13" ht="21.75" customHeight="1" x14ac:dyDescent="0.2">
      <c r="A41" s="8" t="s">
        <v>139</v>
      </c>
      <c r="C41" s="9">
        <v>0</v>
      </c>
      <c r="E41" s="9">
        <v>0</v>
      </c>
      <c r="G41" s="9">
        <v>0</v>
      </c>
      <c r="I41" s="9">
        <v>62763950950</v>
      </c>
      <c r="K41" s="9">
        <v>0</v>
      </c>
      <c r="M41" s="9">
        <v>62763950950</v>
      </c>
    </row>
    <row r="42" spans="1:13" ht="21.75" customHeight="1" x14ac:dyDescent="0.2">
      <c r="A42" s="8" t="s">
        <v>136</v>
      </c>
      <c r="C42" s="9">
        <v>0</v>
      </c>
      <c r="E42" s="9">
        <v>0</v>
      </c>
      <c r="G42" s="9">
        <v>0</v>
      </c>
      <c r="I42" s="9">
        <v>117205479450</v>
      </c>
      <c r="K42" s="9">
        <v>0</v>
      </c>
      <c r="M42" s="9">
        <v>117205479450</v>
      </c>
    </row>
    <row r="43" spans="1:13" ht="21.75" customHeight="1" x14ac:dyDescent="0.2">
      <c r="A43" s="8" t="s">
        <v>149</v>
      </c>
      <c r="C43" s="9">
        <v>0</v>
      </c>
      <c r="E43" s="9">
        <v>0</v>
      </c>
      <c r="G43" s="9">
        <v>0</v>
      </c>
      <c r="I43" s="9">
        <v>62819155890</v>
      </c>
      <c r="K43" s="9">
        <v>0</v>
      </c>
      <c r="M43" s="9">
        <v>62819155890</v>
      </c>
    </row>
    <row r="44" spans="1:13" ht="21.75" customHeight="1" x14ac:dyDescent="0.2">
      <c r="A44" s="8" t="s">
        <v>139</v>
      </c>
      <c r="C44" s="9">
        <v>0</v>
      </c>
      <c r="E44" s="9">
        <v>0</v>
      </c>
      <c r="G44" s="9">
        <v>0</v>
      </c>
      <c r="I44" s="9">
        <v>57265624929</v>
      </c>
      <c r="K44" s="9">
        <v>0</v>
      </c>
      <c r="M44" s="9">
        <v>57265624929</v>
      </c>
    </row>
    <row r="45" spans="1:13" ht="21.75" customHeight="1" x14ac:dyDescent="0.2">
      <c r="A45" s="8" t="s">
        <v>139</v>
      </c>
      <c r="C45" s="9">
        <v>0</v>
      </c>
      <c r="E45" s="9">
        <v>0</v>
      </c>
      <c r="G45" s="9">
        <v>0</v>
      </c>
      <c r="I45" s="9">
        <v>51635621450</v>
      </c>
      <c r="K45" s="9">
        <v>0</v>
      </c>
      <c r="M45" s="9">
        <v>51635621450</v>
      </c>
    </row>
    <row r="46" spans="1:13" ht="21.75" customHeight="1" x14ac:dyDescent="0.2">
      <c r="A46" s="8" t="s">
        <v>139</v>
      </c>
      <c r="C46" s="9">
        <v>0</v>
      </c>
      <c r="E46" s="9">
        <v>0</v>
      </c>
      <c r="G46" s="9">
        <v>0</v>
      </c>
      <c r="I46" s="9">
        <v>16234520542</v>
      </c>
      <c r="K46" s="9">
        <v>0</v>
      </c>
      <c r="M46" s="9">
        <v>16234520542</v>
      </c>
    </row>
    <row r="47" spans="1:13" ht="21.75" customHeight="1" x14ac:dyDescent="0.2">
      <c r="A47" s="8" t="s">
        <v>139</v>
      </c>
      <c r="C47" s="9">
        <v>0</v>
      </c>
      <c r="E47" s="9">
        <v>0</v>
      </c>
      <c r="G47" s="9">
        <v>0</v>
      </c>
      <c r="I47" s="9">
        <v>11467397257</v>
      </c>
      <c r="K47" s="9">
        <v>0</v>
      </c>
      <c r="M47" s="9">
        <v>11467397257</v>
      </c>
    </row>
    <row r="48" spans="1:13" ht="21.75" customHeight="1" x14ac:dyDescent="0.2">
      <c r="A48" s="8" t="s">
        <v>139</v>
      </c>
      <c r="C48" s="9">
        <v>0</v>
      </c>
      <c r="E48" s="9">
        <v>0</v>
      </c>
      <c r="G48" s="9">
        <v>0</v>
      </c>
      <c r="I48" s="9">
        <v>7435691831</v>
      </c>
      <c r="K48" s="9">
        <v>0</v>
      </c>
      <c r="M48" s="9">
        <v>7435691831</v>
      </c>
    </row>
    <row r="49" spans="1:13" ht="21.75" customHeight="1" x14ac:dyDescent="0.2">
      <c r="A49" s="8" t="s">
        <v>139</v>
      </c>
      <c r="C49" s="9">
        <v>0</v>
      </c>
      <c r="E49" s="9">
        <v>0</v>
      </c>
      <c r="G49" s="9">
        <v>0</v>
      </c>
      <c r="I49" s="9">
        <v>27456310353</v>
      </c>
      <c r="K49" s="9">
        <v>0</v>
      </c>
      <c r="M49" s="9">
        <v>27456310353</v>
      </c>
    </row>
    <row r="50" spans="1:13" ht="21.75" customHeight="1" x14ac:dyDescent="0.2">
      <c r="A50" s="8" t="s">
        <v>139</v>
      </c>
      <c r="C50" s="9">
        <v>0</v>
      </c>
      <c r="E50" s="9">
        <v>0</v>
      </c>
      <c r="G50" s="9">
        <v>0</v>
      </c>
      <c r="I50" s="9">
        <v>39444127560</v>
      </c>
      <c r="K50" s="9">
        <v>0</v>
      </c>
      <c r="M50" s="9">
        <v>39444127560</v>
      </c>
    </row>
    <row r="51" spans="1:13" ht="21.75" customHeight="1" x14ac:dyDescent="0.2">
      <c r="A51" s="8" t="s">
        <v>139</v>
      </c>
      <c r="C51" s="9">
        <v>0</v>
      </c>
      <c r="E51" s="9">
        <v>0</v>
      </c>
      <c r="G51" s="9">
        <v>0</v>
      </c>
      <c r="I51" s="9">
        <v>39907901368</v>
      </c>
      <c r="K51" s="9">
        <v>0</v>
      </c>
      <c r="M51" s="9">
        <v>39907901368</v>
      </c>
    </row>
    <row r="52" spans="1:13" ht="21.75" customHeight="1" x14ac:dyDescent="0.2">
      <c r="A52" s="8" t="s">
        <v>139</v>
      </c>
      <c r="C52" s="9">
        <v>0</v>
      </c>
      <c r="E52" s="9">
        <v>0</v>
      </c>
      <c r="G52" s="9">
        <v>0</v>
      </c>
      <c r="I52" s="9">
        <v>41417832326</v>
      </c>
      <c r="K52" s="9">
        <v>0</v>
      </c>
      <c r="M52" s="9">
        <v>41417832326</v>
      </c>
    </row>
    <row r="53" spans="1:13" ht="21.75" customHeight="1" x14ac:dyDescent="0.2">
      <c r="A53" s="8" t="s">
        <v>135</v>
      </c>
      <c r="C53" s="9">
        <v>511000</v>
      </c>
      <c r="E53" s="9">
        <v>0</v>
      </c>
      <c r="G53" s="9">
        <v>511000</v>
      </c>
      <c r="I53" s="9">
        <v>838599</v>
      </c>
      <c r="K53" s="9">
        <v>0</v>
      </c>
      <c r="M53" s="9">
        <v>838599</v>
      </c>
    </row>
    <row r="54" spans="1:13" ht="21.75" customHeight="1" x14ac:dyDescent="0.2">
      <c r="A54" s="8" t="s">
        <v>139</v>
      </c>
      <c r="C54" s="9">
        <v>0</v>
      </c>
      <c r="E54" s="9">
        <v>0</v>
      </c>
      <c r="G54" s="9">
        <v>0</v>
      </c>
      <c r="I54" s="9">
        <v>42967916692</v>
      </c>
      <c r="K54" s="9">
        <v>0</v>
      </c>
      <c r="M54" s="9">
        <v>42967916692</v>
      </c>
    </row>
    <row r="55" spans="1:13" ht="21.75" customHeight="1" x14ac:dyDescent="0.2">
      <c r="A55" s="8" t="s">
        <v>139</v>
      </c>
      <c r="C55" s="9">
        <v>0</v>
      </c>
      <c r="E55" s="9">
        <v>0</v>
      </c>
      <c r="G55" s="9">
        <v>0</v>
      </c>
      <c r="I55" s="9">
        <v>36158429564</v>
      </c>
      <c r="K55" s="9">
        <v>0</v>
      </c>
      <c r="M55" s="9">
        <v>36158429564</v>
      </c>
    </row>
    <row r="56" spans="1:13" ht="21.75" customHeight="1" x14ac:dyDescent="0.2">
      <c r="A56" s="8" t="s">
        <v>136</v>
      </c>
      <c r="C56" s="9">
        <v>0</v>
      </c>
      <c r="E56" s="9">
        <v>0</v>
      </c>
      <c r="G56" s="9">
        <v>0</v>
      </c>
      <c r="I56" s="9">
        <v>58464555602</v>
      </c>
      <c r="K56" s="9">
        <v>0</v>
      </c>
      <c r="M56" s="9">
        <v>58464555602</v>
      </c>
    </row>
    <row r="57" spans="1:13" ht="21.75" customHeight="1" x14ac:dyDescent="0.2">
      <c r="A57" s="8" t="s">
        <v>148</v>
      </c>
      <c r="C57" s="9">
        <v>0</v>
      </c>
      <c r="E57" s="9">
        <v>0</v>
      </c>
      <c r="G57" s="9">
        <v>0</v>
      </c>
      <c r="I57" s="9">
        <v>3678548707</v>
      </c>
      <c r="K57" s="9">
        <v>0</v>
      </c>
      <c r="M57" s="9">
        <v>3678548707</v>
      </c>
    </row>
    <row r="58" spans="1:13" ht="21.75" customHeight="1" x14ac:dyDescent="0.2">
      <c r="A58" s="8" t="s">
        <v>136</v>
      </c>
      <c r="C58" s="9">
        <v>0</v>
      </c>
      <c r="E58" s="9">
        <v>0</v>
      </c>
      <c r="G58" s="9">
        <v>0</v>
      </c>
      <c r="I58" s="9">
        <v>31876712322</v>
      </c>
      <c r="K58" s="9">
        <v>0</v>
      </c>
      <c r="M58" s="9">
        <v>31876712322</v>
      </c>
    </row>
    <row r="59" spans="1:13" ht="21.75" customHeight="1" x14ac:dyDescent="0.2">
      <c r="A59" s="8" t="s">
        <v>136</v>
      </c>
      <c r="C59" s="9">
        <v>0</v>
      </c>
      <c r="E59" s="9">
        <v>0</v>
      </c>
      <c r="G59" s="9">
        <v>0</v>
      </c>
      <c r="I59" s="9">
        <v>27454109581</v>
      </c>
      <c r="K59" s="9">
        <v>0</v>
      </c>
      <c r="M59" s="9">
        <v>27454109581</v>
      </c>
    </row>
    <row r="60" spans="1:13" ht="21.75" customHeight="1" x14ac:dyDescent="0.2">
      <c r="A60" s="8" t="s">
        <v>139</v>
      </c>
      <c r="C60" s="9">
        <v>0</v>
      </c>
      <c r="E60" s="9">
        <v>0</v>
      </c>
      <c r="G60" s="9">
        <v>0</v>
      </c>
      <c r="I60" s="9">
        <v>20884018848</v>
      </c>
      <c r="K60" s="9">
        <v>0</v>
      </c>
      <c r="M60" s="9">
        <v>20884018848</v>
      </c>
    </row>
    <row r="61" spans="1:13" ht="21.75" customHeight="1" x14ac:dyDescent="0.2">
      <c r="A61" s="8" t="s">
        <v>139</v>
      </c>
      <c r="C61" s="9">
        <v>0</v>
      </c>
      <c r="E61" s="9">
        <v>0</v>
      </c>
      <c r="G61" s="9">
        <v>0</v>
      </c>
      <c r="I61" s="9">
        <v>24840767122</v>
      </c>
      <c r="K61" s="9">
        <v>0</v>
      </c>
      <c r="M61" s="9">
        <v>24840767122</v>
      </c>
    </row>
    <row r="62" spans="1:13" ht="21.75" customHeight="1" x14ac:dyDescent="0.2">
      <c r="A62" s="8" t="s">
        <v>139</v>
      </c>
      <c r="C62" s="9">
        <v>0</v>
      </c>
      <c r="E62" s="9">
        <v>0</v>
      </c>
      <c r="G62" s="9">
        <v>0</v>
      </c>
      <c r="I62" s="9">
        <v>99693888869</v>
      </c>
      <c r="K62" s="9">
        <v>0</v>
      </c>
      <c r="M62" s="9">
        <v>99693888869</v>
      </c>
    </row>
    <row r="63" spans="1:13" ht="21.75" customHeight="1" x14ac:dyDescent="0.2">
      <c r="A63" s="8" t="s">
        <v>139</v>
      </c>
      <c r="C63" s="9">
        <v>0</v>
      </c>
      <c r="E63" s="9">
        <v>0</v>
      </c>
      <c r="G63" s="9">
        <v>0</v>
      </c>
      <c r="I63" s="9">
        <v>34717808217</v>
      </c>
      <c r="K63" s="9">
        <v>0</v>
      </c>
      <c r="M63" s="9">
        <v>34717808217</v>
      </c>
    </row>
    <row r="64" spans="1:13" ht="21.75" customHeight="1" x14ac:dyDescent="0.2">
      <c r="A64" s="8" t="s">
        <v>139</v>
      </c>
      <c r="C64" s="9">
        <v>0</v>
      </c>
      <c r="E64" s="9">
        <v>0</v>
      </c>
      <c r="G64" s="9">
        <v>0</v>
      </c>
      <c r="I64" s="9">
        <v>198770172485</v>
      </c>
      <c r="K64" s="9">
        <v>0</v>
      </c>
      <c r="M64" s="9">
        <v>198770172485</v>
      </c>
    </row>
    <row r="65" spans="1:13" ht="21.75" customHeight="1" x14ac:dyDescent="0.2">
      <c r="A65" s="8" t="s">
        <v>139</v>
      </c>
      <c r="C65" s="9">
        <v>0</v>
      </c>
      <c r="E65" s="9">
        <v>0</v>
      </c>
      <c r="G65" s="9">
        <v>0</v>
      </c>
      <c r="I65" s="9">
        <v>68350684912</v>
      </c>
      <c r="K65" s="9">
        <v>0</v>
      </c>
      <c r="M65" s="9">
        <v>68350684912</v>
      </c>
    </row>
    <row r="66" spans="1:13" ht="21.75" customHeight="1" x14ac:dyDescent="0.2">
      <c r="A66" s="8" t="s">
        <v>139</v>
      </c>
      <c r="C66" s="9">
        <v>0</v>
      </c>
      <c r="E66" s="9">
        <v>0</v>
      </c>
      <c r="G66" s="9">
        <v>0</v>
      </c>
      <c r="I66" s="9">
        <v>177940931496</v>
      </c>
      <c r="K66" s="9">
        <v>0</v>
      </c>
      <c r="M66" s="9">
        <v>177940931496</v>
      </c>
    </row>
    <row r="67" spans="1:13" ht="21.75" customHeight="1" x14ac:dyDescent="0.2">
      <c r="A67" s="8" t="s">
        <v>139</v>
      </c>
      <c r="C67" s="9">
        <v>0</v>
      </c>
      <c r="E67" s="9">
        <v>0</v>
      </c>
      <c r="G67" s="9">
        <v>0</v>
      </c>
      <c r="I67" s="9">
        <v>20426350683</v>
      </c>
      <c r="K67" s="9">
        <v>0</v>
      </c>
      <c r="M67" s="9">
        <v>20426350683</v>
      </c>
    </row>
    <row r="68" spans="1:13" ht="21.75" customHeight="1" x14ac:dyDescent="0.2">
      <c r="A68" s="8" t="s">
        <v>139</v>
      </c>
      <c r="C68" s="9">
        <v>0</v>
      </c>
      <c r="E68" s="9">
        <v>0</v>
      </c>
      <c r="G68" s="9">
        <v>0</v>
      </c>
      <c r="I68" s="9">
        <v>141947704096</v>
      </c>
      <c r="K68" s="9">
        <v>0</v>
      </c>
      <c r="M68" s="9">
        <v>141947704096</v>
      </c>
    </row>
    <row r="69" spans="1:13" ht="21.75" customHeight="1" x14ac:dyDescent="0.2">
      <c r="A69" s="8" t="s">
        <v>136</v>
      </c>
      <c r="C69" s="9">
        <v>24657534240</v>
      </c>
      <c r="E69" s="9">
        <v>11006630</v>
      </c>
      <c r="G69" s="9">
        <v>24646527610</v>
      </c>
      <c r="I69" s="9">
        <v>173958904083</v>
      </c>
      <c r="K69" s="9">
        <v>118119925</v>
      </c>
      <c r="M69" s="9">
        <v>173840784158</v>
      </c>
    </row>
    <row r="70" spans="1:13" ht="21.75" customHeight="1" x14ac:dyDescent="0.2">
      <c r="A70" s="8" t="s">
        <v>136</v>
      </c>
      <c r="C70" s="9">
        <v>0</v>
      </c>
      <c r="E70" s="9">
        <v>0</v>
      </c>
      <c r="G70" s="9">
        <v>0</v>
      </c>
      <c r="I70" s="9">
        <v>112190743825</v>
      </c>
      <c r="K70" s="9">
        <v>0</v>
      </c>
      <c r="M70" s="9">
        <v>112190743825</v>
      </c>
    </row>
    <row r="71" spans="1:13" ht="21.75" customHeight="1" x14ac:dyDescent="0.2">
      <c r="A71" s="8" t="s">
        <v>136</v>
      </c>
      <c r="C71" s="9">
        <v>2712328740</v>
      </c>
      <c r="E71" s="9">
        <v>-12993191</v>
      </c>
      <c r="G71" s="9">
        <v>2725321931</v>
      </c>
      <c r="I71" s="9">
        <v>117632876633</v>
      </c>
      <c r="K71" s="9">
        <v>12993192</v>
      </c>
      <c r="M71" s="9">
        <v>117619883441</v>
      </c>
    </row>
    <row r="72" spans="1:13" ht="21.75" customHeight="1" x14ac:dyDescent="0.2">
      <c r="A72" s="8" t="s">
        <v>136</v>
      </c>
      <c r="C72" s="9">
        <v>0</v>
      </c>
      <c r="E72" s="9">
        <v>0</v>
      </c>
      <c r="G72" s="9">
        <v>0</v>
      </c>
      <c r="I72" s="9">
        <v>105287671231</v>
      </c>
      <c r="K72" s="9">
        <v>0</v>
      </c>
      <c r="M72" s="9">
        <v>105287671231</v>
      </c>
    </row>
    <row r="73" spans="1:13" ht="21.75" customHeight="1" x14ac:dyDescent="0.2">
      <c r="A73" s="8" t="s">
        <v>136</v>
      </c>
      <c r="C73" s="9">
        <v>0</v>
      </c>
      <c r="E73" s="9">
        <v>0</v>
      </c>
      <c r="G73" s="9">
        <v>0</v>
      </c>
      <c r="I73" s="9">
        <v>99394173057</v>
      </c>
      <c r="K73" s="9">
        <v>0</v>
      </c>
      <c r="M73" s="9">
        <v>99394173057</v>
      </c>
    </row>
    <row r="74" spans="1:13" ht="21.75" customHeight="1" x14ac:dyDescent="0.2">
      <c r="A74" s="8" t="s">
        <v>136</v>
      </c>
      <c r="C74" s="9">
        <v>0</v>
      </c>
      <c r="E74" s="9">
        <v>0</v>
      </c>
      <c r="G74" s="9">
        <v>0</v>
      </c>
      <c r="I74" s="9">
        <v>45639041041</v>
      </c>
      <c r="K74" s="9">
        <v>0</v>
      </c>
      <c r="M74" s="9">
        <v>45639041041</v>
      </c>
    </row>
    <row r="75" spans="1:13" ht="21.75" customHeight="1" x14ac:dyDescent="0.2">
      <c r="A75" s="8" t="s">
        <v>136</v>
      </c>
      <c r="C75" s="9">
        <v>0</v>
      </c>
      <c r="E75" s="9">
        <v>0</v>
      </c>
      <c r="G75" s="9">
        <v>0</v>
      </c>
      <c r="I75" s="9">
        <v>85191780820</v>
      </c>
      <c r="K75" s="9">
        <v>0</v>
      </c>
      <c r="M75" s="9">
        <v>85191780820</v>
      </c>
    </row>
    <row r="76" spans="1:13" ht="21.75" customHeight="1" x14ac:dyDescent="0.2">
      <c r="A76" s="8" t="s">
        <v>148</v>
      </c>
      <c r="C76" s="9">
        <v>0</v>
      </c>
      <c r="E76" s="9">
        <v>0</v>
      </c>
      <c r="G76" s="9">
        <v>0</v>
      </c>
      <c r="I76" s="9">
        <v>42661284934</v>
      </c>
      <c r="K76" s="9">
        <v>0</v>
      </c>
      <c r="M76" s="9">
        <v>42661284934</v>
      </c>
    </row>
    <row r="77" spans="1:13" ht="21.75" customHeight="1" x14ac:dyDescent="0.2">
      <c r="A77" s="8" t="s">
        <v>147</v>
      </c>
      <c r="C77" s="9">
        <v>0</v>
      </c>
      <c r="E77" s="9">
        <v>0</v>
      </c>
      <c r="G77" s="9">
        <v>0</v>
      </c>
      <c r="I77" s="9">
        <v>38206069615</v>
      </c>
      <c r="K77" s="9">
        <v>0</v>
      </c>
      <c r="M77" s="9">
        <v>38206069615</v>
      </c>
    </row>
    <row r="78" spans="1:13" ht="21.75" customHeight="1" x14ac:dyDescent="0.2">
      <c r="A78" s="8" t="s">
        <v>136</v>
      </c>
      <c r="C78" s="9">
        <v>0</v>
      </c>
      <c r="E78" s="9">
        <v>0</v>
      </c>
      <c r="G78" s="9">
        <v>0</v>
      </c>
      <c r="I78" s="9">
        <v>192542465716</v>
      </c>
      <c r="K78" s="9">
        <v>0</v>
      </c>
      <c r="M78" s="9">
        <v>192542465716</v>
      </c>
    </row>
    <row r="79" spans="1:13" ht="21.75" customHeight="1" x14ac:dyDescent="0.2">
      <c r="A79" s="8" t="s">
        <v>136</v>
      </c>
      <c r="C79" s="9">
        <v>0</v>
      </c>
      <c r="E79" s="9">
        <v>0</v>
      </c>
      <c r="G79" s="9">
        <v>0</v>
      </c>
      <c r="I79" s="9">
        <v>15404794518</v>
      </c>
      <c r="K79" s="9">
        <v>0</v>
      </c>
      <c r="M79" s="9">
        <v>15404794518</v>
      </c>
    </row>
    <row r="80" spans="1:13" ht="21.75" customHeight="1" x14ac:dyDescent="0.2">
      <c r="A80" s="8" t="s">
        <v>136</v>
      </c>
      <c r="C80" s="9">
        <v>0</v>
      </c>
      <c r="E80" s="9">
        <v>0</v>
      </c>
      <c r="G80" s="9">
        <v>0</v>
      </c>
      <c r="I80" s="9">
        <v>45812835611</v>
      </c>
      <c r="K80" s="9">
        <v>0</v>
      </c>
      <c r="M80" s="9">
        <v>45812835611</v>
      </c>
    </row>
    <row r="81" spans="1:13" ht="21.75" customHeight="1" x14ac:dyDescent="0.2">
      <c r="A81" s="8" t="s">
        <v>147</v>
      </c>
      <c r="C81" s="9">
        <v>0</v>
      </c>
      <c r="E81" s="9">
        <v>0</v>
      </c>
      <c r="G81" s="9">
        <v>0</v>
      </c>
      <c r="I81" s="9">
        <v>60115449328</v>
      </c>
      <c r="K81" s="9">
        <v>0</v>
      </c>
      <c r="M81" s="9">
        <v>60115449328</v>
      </c>
    </row>
    <row r="82" spans="1:13" ht="21.75" customHeight="1" x14ac:dyDescent="0.2">
      <c r="A82" s="8" t="s">
        <v>136</v>
      </c>
      <c r="C82" s="9">
        <v>0</v>
      </c>
      <c r="E82" s="9">
        <v>0</v>
      </c>
      <c r="G82" s="9">
        <v>0</v>
      </c>
      <c r="I82" s="9">
        <v>32917808217</v>
      </c>
      <c r="K82" s="9">
        <v>0</v>
      </c>
      <c r="M82" s="9">
        <v>32917808217</v>
      </c>
    </row>
    <row r="83" spans="1:13" ht="21.75" customHeight="1" x14ac:dyDescent="0.2">
      <c r="A83" s="8" t="s">
        <v>136</v>
      </c>
      <c r="C83" s="9">
        <v>0</v>
      </c>
      <c r="E83" s="9">
        <v>0</v>
      </c>
      <c r="G83" s="9">
        <v>0</v>
      </c>
      <c r="I83" s="9">
        <v>139068493147</v>
      </c>
      <c r="K83" s="9">
        <v>0</v>
      </c>
      <c r="M83" s="9">
        <v>139068493147</v>
      </c>
    </row>
    <row r="84" spans="1:13" ht="21.75" customHeight="1" x14ac:dyDescent="0.2">
      <c r="A84" s="8" t="s">
        <v>136</v>
      </c>
      <c r="C84" s="9">
        <v>0</v>
      </c>
      <c r="E84" s="9">
        <v>0</v>
      </c>
      <c r="G84" s="9">
        <v>0</v>
      </c>
      <c r="I84" s="9">
        <v>72779260257</v>
      </c>
      <c r="K84" s="9">
        <v>0</v>
      </c>
      <c r="M84" s="9">
        <v>72779260257</v>
      </c>
    </row>
    <row r="85" spans="1:13" ht="21.75" customHeight="1" x14ac:dyDescent="0.2">
      <c r="A85" s="8" t="s">
        <v>136</v>
      </c>
      <c r="C85" s="9">
        <v>0</v>
      </c>
      <c r="E85" s="9">
        <v>0</v>
      </c>
      <c r="G85" s="9">
        <v>0</v>
      </c>
      <c r="I85" s="9">
        <v>3184931501</v>
      </c>
      <c r="K85" s="9">
        <v>0</v>
      </c>
      <c r="M85" s="9">
        <v>3184931501</v>
      </c>
    </row>
    <row r="86" spans="1:13" ht="21.75" customHeight="1" x14ac:dyDescent="0.2">
      <c r="A86" s="8" t="s">
        <v>148</v>
      </c>
      <c r="C86" s="9">
        <v>0</v>
      </c>
      <c r="E86" s="9">
        <v>0</v>
      </c>
      <c r="G86" s="9">
        <v>0</v>
      </c>
      <c r="I86" s="9">
        <v>80262842480</v>
      </c>
      <c r="K86" s="9">
        <v>0</v>
      </c>
      <c r="M86" s="9">
        <v>80262842480</v>
      </c>
    </row>
    <row r="87" spans="1:13" ht="21.75" customHeight="1" x14ac:dyDescent="0.2">
      <c r="A87" s="8" t="s">
        <v>137</v>
      </c>
      <c r="C87" s="9">
        <v>5325206233</v>
      </c>
      <c r="E87" s="9">
        <v>-52296818</v>
      </c>
      <c r="G87" s="9">
        <v>5377503051</v>
      </c>
      <c r="I87" s="9">
        <v>110062196328</v>
      </c>
      <c r="K87" s="9">
        <v>17432272</v>
      </c>
      <c r="M87" s="9">
        <v>110044764056</v>
      </c>
    </row>
    <row r="88" spans="1:13" ht="21.75" customHeight="1" x14ac:dyDescent="0.2">
      <c r="A88" s="8" t="s">
        <v>139</v>
      </c>
      <c r="C88" s="9">
        <v>0</v>
      </c>
      <c r="E88" s="9">
        <v>0</v>
      </c>
      <c r="G88" s="9">
        <v>0</v>
      </c>
      <c r="I88" s="9">
        <v>44606246568</v>
      </c>
      <c r="K88" s="9">
        <v>0</v>
      </c>
      <c r="M88" s="9">
        <v>44606246568</v>
      </c>
    </row>
    <row r="89" spans="1:13" ht="21.75" customHeight="1" x14ac:dyDescent="0.2">
      <c r="A89" s="8" t="s">
        <v>139</v>
      </c>
      <c r="C89" s="9">
        <v>0</v>
      </c>
      <c r="E89" s="9">
        <v>0</v>
      </c>
      <c r="G89" s="9">
        <v>0</v>
      </c>
      <c r="I89" s="9">
        <v>136767123282</v>
      </c>
      <c r="K89" s="9">
        <v>0</v>
      </c>
      <c r="M89" s="9">
        <v>136767123282</v>
      </c>
    </row>
    <row r="90" spans="1:13" ht="21.75" customHeight="1" x14ac:dyDescent="0.2">
      <c r="A90" s="8" t="s">
        <v>136</v>
      </c>
      <c r="C90" s="9">
        <v>22556630143</v>
      </c>
      <c r="E90" s="9">
        <v>-105116640</v>
      </c>
      <c r="G90" s="9">
        <v>22661746783</v>
      </c>
      <c r="I90" s="9">
        <v>131238575338</v>
      </c>
      <c r="K90" s="9">
        <v>30249393</v>
      </c>
      <c r="M90" s="9">
        <v>131208325945</v>
      </c>
    </row>
    <row r="91" spans="1:13" ht="21.75" customHeight="1" x14ac:dyDescent="0.2">
      <c r="A91" s="8" t="s">
        <v>139</v>
      </c>
      <c r="C91" s="9">
        <v>0</v>
      </c>
      <c r="E91" s="9">
        <v>0</v>
      </c>
      <c r="G91" s="9">
        <v>0</v>
      </c>
      <c r="I91" s="9">
        <v>59849187939</v>
      </c>
      <c r="K91" s="9">
        <v>0</v>
      </c>
      <c r="M91" s="9">
        <v>59849187939</v>
      </c>
    </row>
    <row r="92" spans="1:13" ht="21.75" customHeight="1" x14ac:dyDescent="0.2">
      <c r="A92" s="8" t="s">
        <v>148</v>
      </c>
      <c r="C92" s="9">
        <v>0</v>
      </c>
      <c r="E92" s="9">
        <v>0</v>
      </c>
      <c r="G92" s="9">
        <v>0</v>
      </c>
      <c r="I92" s="9">
        <v>30315951506</v>
      </c>
      <c r="K92" s="9">
        <v>0</v>
      </c>
      <c r="M92" s="9">
        <v>30315951506</v>
      </c>
    </row>
    <row r="93" spans="1:13" ht="21.75" customHeight="1" x14ac:dyDescent="0.2">
      <c r="A93" s="8" t="s">
        <v>148</v>
      </c>
      <c r="C93" s="9">
        <v>0</v>
      </c>
      <c r="E93" s="9">
        <v>0</v>
      </c>
      <c r="G93" s="9">
        <v>0</v>
      </c>
      <c r="I93" s="9">
        <v>29951593448</v>
      </c>
      <c r="K93" s="9">
        <v>0</v>
      </c>
      <c r="M93" s="9">
        <v>29951593448</v>
      </c>
    </row>
    <row r="94" spans="1:13" ht="21.75" customHeight="1" x14ac:dyDescent="0.2">
      <c r="A94" s="8" t="s">
        <v>138</v>
      </c>
      <c r="C94" s="9">
        <v>24657534240</v>
      </c>
      <c r="E94" s="9">
        <v>0</v>
      </c>
      <c r="G94" s="9">
        <v>24657534240</v>
      </c>
      <c r="I94" s="9">
        <v>144657534208</v>
      </c>
      <c r="K94" s="9">
        <v>0</v>
      </c>
      <c r="M94" s="9">
        <v>144657534208</v>
      </c>
    </row>
    <row r="95" spans="1:13" ht="21.75" customHeight="1" x14ac:dyDescent="0.2">
      <c r="A95" s="8" t="s">
        <v>243</v>
      </c>
      <c r="C95" s="9">
        <v>0</v>
      </c>
      <c r="E95" s="9">
        <v>0</v>
      </c>
      <c r="G95" s="9">
        <v>0</v>
      </c>
      <c r="I95" s="9">
        <v>96657534246</v>
      </c>
      <c r="K95" s="9">
        <v>0</v>
      </c>
      <c r="M95" s="9">
        <v>96657534246</v>
      </c>
    </row>
    <row r="96" spans="1:13" ht="21.75" customHeight="1" x14ac:dyDescent="0.2">
      <c r="A96" s="8" t="s">
        <v>243</v>
      </c>
      <c r="C96" s="9">
        <v>0</v>
      </c>
      <c r="E96" s="9">
        <v>0</v>
      </c>
      <c r="G96" s="9">
        <v>0</v>
      </c>
      <c r="I96" s="9">
        <v>6137753425</v>
      </c>
      <c r="K96" s="9">
        <v>0</v>
      </c>
      <c r="M96" s="9">
        <v>6137753425</v>
      </c>
    </row>
    <row r="97" spans="1:13" ht="21.75" customHeight="1" x14ac:dyDescent="0.2">
      <c r="A97" s="8" t="s">
        <v>140</v>
      </c>
      <c r="C97" s="9">
        <v>0</v>
      </c>
      <c r="E97" s="9">
        <v>0</v>
      </c>
      <c r="G97" s="9">
        <v>0</v>
      </c>
      <c r="I97" s="9">
        <v>134221370547</v>
      </c>
      <c r="K97" s="9">
        <v>0</v>
      </c>
      <c r="M97" s="9">
        <v>134221370547</v>
      </c>
    </row>
    <row r="98" spans="1:13" ht="21.75" customHeight="1" x14ac:dyDescent="0.2">
      <c r="A98" s="8" t="s">
        <v>139</v>
      </c>
      <c r="C98" s="9">
        <v>2348688230</v>
      </c>
      <c r="E98" s="9">
        <v>-86093404</v>
      </c>
      <c r="G98" s="9">
        <v>2434781634</v>
      </c>
      <c r="I98" s="9">
        <v>114574188707</v>
      </c>
      <c r="K98" s="9">
        <v>0</v>
      </c>
      <c r="M98" s="9">
        <v>114574188707</v>
      </c>
    </row>
    <row r="99" spans="1:13" ht="21.75" customHeight="1" x14ac:dyDescent="0.2">
      <c r="A99" s="8" t="s">
        <v>140</v>
      </c>
      <c r="C99" s="9">
        <v>9974268480</v>
      </c>
      <c r="E99" s="9">
        <v>0</v>
      </c>
      <c r="G99" s="9">
        <v>9974268480</v>
      </c>
      <c r="I99" s="9">
        <v>57850757184</v>
      </c>
      <c r="K99" s="9">
        <v>0</v>
      </c>
      <c r="M99" s="9">
        <v>57850757184</v>
      </c>
    </row>
    <row r="100" spans="1:13" ht="21.75" customHeight="1" x14ac:dyDescent="0.2">
      <c r="A100" s="8" t="s">
        <v>140</v>
      </c>
      <c r="C100" s="9">
        <v>58107131490</v>
      </c>
      <c r="E100" s="9">
        <v>0</v>
      </c>
      <c r="G100" s="9">
        <v>58107131490</v>
      </c>
      <c r="I100" s="9">
        <v>331210649493</v>
      </c>
      <c r="K100" s="9">
        <v>0</v>
      </c>
      <c r="M100" s="9">
        <v>331210649493</v>
      </c>
    </row>
    <row r="101" spans="1:13" ht="21.75" customHeight="1" x14ac:dyDescent="0.2">
      <c r="A101" s="8" t="s">
        <v>148</v>
      </c>
      <c r="C101" s="9">
        <v>0</v>
      </c>
      <c r="E101" s="9">
        <v>0</v>
      </c>
      <c r="G101" s="9">
        <v>0</v>
      </c>
      <c r="I101" s="9">
        <v>38520628442</v>
      </c>
      <c r="K101" s="9">
        <v>0</v>
      </c>
      <c r="M101" s="9">
        <v>38520628442</v>
      </c>
    </row>
    <row r="102" spans="1:13" ht="21.75" customHeight="1" x14ac:dyDescent="0.2">
      <c r="A102" s="8" t="s">
        <v>141</v>
      </c>
      <c r="C102" s="9">
        <v>23656438350</v>
      </c>
      <c r="E102" s="9">
        <v>0</v>
      </c>
      <c r="G102" s="9">
        <v>23656438350</v>
      </c>
      <c r="I102" s="9">
        <v>159894739653</v>
      </c>
      <c r="K102" s="9">
        <v>0</v>
      </c>
      <c r="M102" s="9">
        <v>159894739653</v>
      </c>
    </row>
    <row r="103" spans="1:13" ht="21.75" customHeight="1" x14ac:dyDescent="0.2">
      <c r="A103" s="8" t="s">
        <v>141</v>
      </c>
      <c r="C103" s="9">
        <v>26975342460</v>
      </c>
      <c r="E103" s="9">
        <v>0</v>
      </c>
      <c r="G103" s="9">
        <v>26975342460</v>
      </c>
      <c r="I103" s="9">
        <v>151061917776</v>
      </c>
      <c r="K103" s="9">
        <v>0</v>
      </c>
      <c r="M103" s="9">
        <v>151061917776</v>
      </c>
    </row>
    <row r="104" spans="1:13" ht="21.75" customHeight="1" x14ac:dyDescent="0.2">
      <c r="A104" s="8" t="s">
        <v>147</v>
      </c>
      <c r="C104" s="9">
        <v>0</v>
      </c>
      <c r="E104" s="9">
        <v>0</v>
      </c>
      <c r="G104" s="9">
        <v>0</v>
      </c>
      <c r="I104" s="9">
        <v>30666076296</v>
      </c>
      <c r="K104" s="9">
        <v>0</v>
      </c>
      <c r="M104" s="9">
        <v>30666076296</v>
      </c>
    </row>
    <row r="105" spans="1:13" ht="21.75" customHeight="1" x14ac:dyDescent="0.2">
      <c r="A105" s="8" t="s">
        <v>141</v>
      </c>
      <c r="C105" s="9">
        <v>32054794500</v>
      </c>
      <c r="E105" s="9">
        <v>0</v>
      </c>
      <c r="G105" s="9">
        <v>32054794500</v>
      </c>
      <c r="I105" s="9">
        <v>178438356050</v>
      </c>
      <c r="K105" s="9">
        <v>0</v>
      </c>
      <c r="M105" s="9">
        <v>178438356050</v>
      </c>
    </row>
    <row r="106" spans="1:13" ht="21.75" customHeight="1" x14ac:dyDescent="0.2">
      <c r="A106" s="8" t="s">
        <v>244</v>
      </c>
      <c r="C106" s="9">
        <v>0</v>
      </c>
      <c r="E106" s="9">
        <v>0</v>
      </c>
      <c r="G106" s="9">
        <v>0</v>
      </c>
      <c r="I106" s="9">
        <v>66293375330</v>
      </c>
      <c r="K106" s="9">
        <v>0</v>
      </c>
      <c r="M106" s="9">
        <v>66293375330</v>
      </c>
    </row>
    <row r="107" spans="1:13" ht="21.75" customHeight="1" x14ac:dyDescent="0.2">
      <c r="A107" s="8" t="s">
        <v>245</v>
      </c>
      <c r="C107" s="9">
        <v>0</v>
      </c>
      <c r="E107" s="9">
        <v>0</v>
      </c>
      <c r="G107" s="9">
        <v>0</v>
      </c>
      <c r="I107" s="9">
        <v>85027269053</v>
      </c>
      <c r="K107" s="9">
        <v>0</v>
      </c>
      <c r="M107" s="9">
        <v>85027269053</v>
      </c>
    </row>
    <row r="108" spans="1:13" ht="21.75" customHeight="1" x14ac:dyDescent="0.2">
      <c r="A108" s="8" t="s">
        <v>147</v>
      </c>
      <c r="C108" s="9">
        <v>0</v>
      </c>
      <c r="E108" s="9">
        <v>0</v>
      </c>
      <c r="G108" s="9">
        <v>0</v>
      </c>
      <c r="I108" s="9">
        <v>29970411930</v>
      </c>
      <c r="K108" s="9">
        <v>0</v>
      </c>
      <c r="M108" s="9">
        <v>29970411930</v>
      </c>
    </row>
    <row r="109" spans="1:13" ht="21.75" customHeight="1" x14ac:dyDescent="0.2">
      <c r="A109" s="8" t="s">
        <v>148</v>
      </c>
      <c r="C109" s="9">
        <v>0</v>
      </c>
      <c r="E109" s="9">
        <v>0</v>
      </c>
      <c r="G109" s="9">
        <v>0</v>
      </c>
      <c r="I109" s="9">
        <v>44971988764</v>
      </c>
      <c r="K109" s="9">
        <v>0</v>
      </c>
      <c r="M109" s="9">
        <v>44971988764</v>
      </c>
    </row>
    <row r="110" spans="1:13" ht="21.75" customHeight="1" x14ac:dyDescent="0.2">
      <c r="A110" s="8" t="s">
        <v>246</v>
      </c>
      <c r="C110" s="9">
        <v>0</v>
      </c>
      <c r="E110" s="9">
        <v>0</v>
      </c>
      <c r="G110" s="9">
        <v>0</v>
      </c>
      <c r="I110" s="9">
        <v>79397260274</v>
      </c>
      <c r="K110" s="9">
        <v>0</v>
      </c>
      <c r="M110" s="9">
        <v>79397260274</v>
      </c>
    </row>
    <row r="111" spans="1:13" ht="21.75" customHeight="1" x14ac:dyDescent="0.2">
      <c r="A111" s="8" t="s">
        <v>247</v>
      </c>
      <c r="C111" s="9">
        <v>0</v>
      </c>
      <c r="E111" s="9">
        <v>0</v>
      </c>
      <c r="G111" s="9">
        <v>0</v>
      </c>
      <c r="I111" s="9">
        <v>38888778082</v>
      </c>
      <c r="K111" s="9">
        <v>0</v>
      </c>
      <c r="M111" s="9">
        <v>38888778082</v>
      </c>
    </row>
    <row r="112" spans="1:13" ht="21.75" customHeight="1" x14ac:dyDescent="0.2">
      <c r="A112" s="8" t="s">
        <v>148</v>
      </c>
      <c r="C112" s="9">
        <v>0</v>
      </c>
      <c r="E112" s="9">
        <v>0</v>
      </c>
      <c r="G112" s="9">
        <v>0</v>
      </c>
      <c r="I112" s="9">
        <v>58414402333</v>
      </c>
      <c r="K112" s="9">
        <v>0</v>
      </c>
      <c r="M112" s="9">
        <v>58414402333</v>
      </c>
    </row>
    <row r="113" spans="1:13" ht="21.75" customHeight="1" x14ac:dyDescent="0.2">
      <c r="A113" s="8" t="s">
        <v>147</v>
      </c>
      <c r="C113" s="9">
        <v>0</v>
      </c>
      <c r="E113" s="9">
        <v>0</v>
      </c>
      <c r="G113" s="9">
        <v>0</v>
      </c>
      <c r="I113" s="9">
        <v>44111782353</v>
      </c>
      <c r="K113" s="9">
        <v>0</v>
      </c>
      <c r="M113" s="9">
        <v>44111782353</v>
      </c>
    </row>
    <row r="114" spans="1:13" ht="21.75" customHeight="1" x14ac:dyDescent="0.2">
      <c r="A114" s="8" t="s">
        <v>148</v>
      </c>
      <c r="C114" s="9">
        <v>0</v>
      </c>
      <c r="E114" s="9">
        <v>0</v>
      </c>
      <c r="G114" s="9">
        <v>0</v>
      </c>
      <c r="I114" s="9">
        <v>18831121447</v>
      </c>
      <c r="K114" s="9">
        <v>0</v>
      </c>
      <c r="M114" s="9">
        <v>18831121447</v>
      </c>
    </row>
    <row r="115" spans="1:13" ht="21.75" customHeight="1" x14ac:dyDescent="0.2">
      <c r="A115" s="8" t="s">
        <v>147</v>
      </c>
      <c r="C115" s="9">
        <v>0</v>
      </c>
      <c r="E115" s="9">
        <v>0</v>
      </c>
      <c r="G115" s="9">
        <v>0</v>
      </c>
      <c r="I115" s="9">
        <v>12816110314</v>
      </c>
      <c r="K115" s="9">
        <v>0</v>
      </c>
      <c r="M115" s="9">
        <v>12816110314</v>
      </c>
    </row>
    <row r="116" spans="1:13" ht="21.75" customHeight="1" x14ac:dyDescent="0.2">
      <c r="A116" s="8" t="s">
        <v>148</v>
      </c>
      <c r="C116" s="9">
        <v>0</v>
      </c>
      <c r="E116" s="9">
        <v>0</v>
      </c>
      <c r="G116" s="9">
        <v>0</v>
      </c>
      <c r="I116" s="9">
        <v>12348497337</v>
      </c>
      <c r="K116" s="9">
        <v>0</v>
      </c>
      <c r="M116" s="9">
        <v>12348497337</v>
      </c>
    </row>
    <row r="117" spans="1:13" ht="21.75" customHeight="1" x14ac:dyDescent="0.2">
      <c r="A117" s="8" t="s">
        <v>148</v>
      </c>
      <c r="C117" s="9">
        <v>0</v>
      </c>
      <c r="E117" s="9">
        <v>0</v>
      </c>
      <c r="G117" s="9">
        <v>0</v>
      </c>
      <c r="I117" s="9">
        <v>17162466361</v>
      </c>
      <c r="K117" s="9">
        <v>0</v>
      </c>
      <c r="M117" s="9">
        <v>17162466361</v>
      </c>
    </row>
    <row r="118" spans="1:13" ht="21.75" customHeight="1" x14ac:dyDescent="0.2">
      <c r="A118" s="8" t="s">
        <v>147</v>
      </c>
      <c r="C118" s="9">
        <v>0</v>
      </c>
      <c r="E118" s="9">
        <v>0</v>
      </c>
      <c r="G118" s="9">
        <v>0</v>
      </c>
      <c r="I118" s="9">
        <v>12545755225</v>
      </c>
      <c r="K118" s="9">
        <v>0</v>
      </c>
      <c r="M118" s="9">
        <v>12545755225</v>
      </c>
    </row>
    <row r="119" spans="1:13" ht="21.75" customHeight="1" x14ac:dyDescent="0.2">
      <c r="A119" s="8" t="s">
        <v>147</v>
      </c>
      <c r="C119" s="9">
        <v>0</v>
      </c>
      <c r="E119" s="9">
        <v>0</v>
      </c>
      <c r="G119" s="9">
        <v>0</v>
      </c>
      <c r="I119" s="9">
        <v>30588633471</v>
      </c>
      <c r="K119" s="9">
        <v>0</v>
      </c>
      <c r="M119" s="9">
        <v>30588633471</v>
      </c>
    </row>
    <row r="120" spans="1:13" ht="21.75" customHeight="1" x14ac:dyDescent="0.2">
      <c r="A120" s="8" t="s">
        <v>148</v>
      </c>
      <c r="C120" s="9">
        <v>0</v>
      </c>
      <c r="E120" s="9">
        <v>0</v>
      </c>
      <c r="G120" s="9">
        <v>0</v>
      </c>
      <c r="I120" s="9">
        <v>39604981676</v>
      </c>
      <c r="K120" s="9">
        <v>0</v>
      </c>
      <c r="M120" s="9">
        <v>39604981676</v>
      </c>
    </row>
    <row r="121" spans="1:13" ht="21.75" customHeight="1" x14ac:dyDescent="0.2">
      <c r="A121" s="8" t="s">
        <v>142</v>
      </c>
      <c r="C121" s="9">
        <v>7397260260</v>
      </c>
      <c r="E121" s="9">
        <v>0</v>
      </c>
      <c r="G121" s="9">
        <v>7397260260</v>
      </c>
      <c r="I121" s="9">
        <v>94109588998</v>
      </c>
      <c r="K121" s="9">
        <v>0</v>
      </c>
      <c r="M121" s="9">
        <v>94109588998</v>
      </c>
    </row>
    <row r="122" spans="1:13" ht="21.75" customHeight="1" x14ac:dyDescent="0.2">
      <c r="A122" s="8" t="s">
        <v>143</v>
      </c>
      <c r="C122" s="9">
        <v>24657534240</v>
      </c>
      <c r="E122" s="9">
        <v>0</v>
      </c>
      <c r="G122" s="9">
        <v>24657534240</v>
      </c>
      <c r="I122" s="9">
        <v>119999999968</v>
      </c>
      <c r="K122" s="9">
        <v>0</v>
      </c>
      <c r="M122" s="9">
        <v>119999999968</v>
      </c>
    </row>
    <row r="123" spans="1:13" ht="21.75" customHeight="1" x14ac:dyDescent="0.2">
      <c r="A123" s="8" t="s">
        <v>144</v>
      </c>
      <c r="C123" s="9">
        <v>24657534240</v>
      </c>
      <c r="E123" s="9">
        <v>0</v>
      </c>
      <c r="G123" s="9">
        <v>24657534240</v>
      </c>
      <c r="I123" s="9">
        <v>119999999968</v>
      </c>
      <c r="K123" s="9">
        <v>0</v>
      </c>
      <c r="M123" s="9">
        <v>119999999968</v>
      </c>
    </row>
    <row r="124" spans="1:13" ht="21.75" customHeight="1" x14ac:dyDescent="0.2">
      <c r="A124" s="8" t="s">
        <v>145</v>
      </c>
      <c r="C124" s="9">
        <v>27732328740</v>
      </c>
      <c r="E124" s="9">
        <v>0</v>
      </c>
      <c r="G124" s="9">
        <v>27732328740</v>
      </c>
      <c r="I124" s="9">
        <v>136710575218</v>
      </c>
      <c r="K124" s="9">
        <v>0</v>
      </c>
      <c r="M124" s="9">
        <v>136710575218</v>
      </c>
    </row>
    <row r="125" spans="1:13" ht="21.75" customHeight="1" x14ac:dyDescent="0.2">
      <c r="A125" s="8" t="s">
        <v>248</v>
      </c>
      <c r="C125" s="9">
        <v>0</v>
      </c>
      <c r="E125" s="9">
        <v>0</v>
      </c>
      <c r="G125" s="9">
        <v>0</v>
      </c>
      <c r="I125" s="9">
        <v>73972602720</v>
      </c>
      <c r="K125" s="9">
        <v>0</v>
      </c>
      <c r="M125" s="9">
        <v>73972602720</v>
      </c>
    </row>
    <row r="126" spans="1:13" ht="21.75" customHeight="1" x14ac:dyDescent="0.2">
      <c r="A126" s="8" t="s">
        <v>146</v>
      </c>
      <c r="C126" s="9">
        <v>29872602720</v>
      </c>
      <c r="E126" s="9">
        <v>0</v>
      </c>
      <c r="G126" s="9">
        <v>29872602720</v>
      </c>
      <c r="I126" s="9">
        <v>142392739632</v>
      </c>
      <c r="K126" s="9">
        <v>0</v>
      </c>
      <c r="M126" s="9">
        <v>142392739632</v>
      </c>
    </row>
    <row r="127" spans="1:13" ht="21.75" customHeight="1" x14ac:dyDescent="0.2">
      <c r="A127" s="8" t="s">
        <v>249</v>
      </c>
      <c r="C127" s="9">
        <v>0</v>
      </c>
      <c r="E127" s="9">
        <v>0</v>
      </c>
      <c r="G127" s="9">
        <v>0</v>
      </c>
      <c r="I127" s="9">
        <v>73972602720</v>
      </c>
      <c r="K127" s="9">
        <v>0</v>
      </c>
      <c r="M127" s="9">
        <v>73972602720</v>
      </c>
    </row>
    <row r="128" spans="1:13" ht="21.75" customHeight="1" x14ac:dyDescent="0.2">
      <c r="A128" s="8" t="s">
        <v>148</v>
      </c>
      <c r="C128" s="9">
        <v>0</v>
      </c>
      <c r="E128" s="9">
        <v>0</v>
      </c>
      <c r="G128" s="9">
        <v>0</v>
      </c>
      <c r="I128" s="9">
        <v>52273974149</v>
      </c>
      <c r="K128" s="9">
        <v>0</v>
      </c>
      <c r="M128" s="9">
        <v>52273974149</v>
      </c>
    </row>
    <row r="129" spans="1:13" ht="21.75" customHeight="1" x14ac:dyDescent="0.2">
      <c r="A129" s="8" t="s">
        <v>147</v>
      </c>
      <c r="C129" s="9">
        <v>0</v>
      </c>
      <c r="E129" s="9">
        <v>0</v>
      </c>
      <c r="G129" s="9">
        <v>0</v>
      </c>
      <c r="I129" s="9">
        <v>114770090041</v>
      </c>
      <c r="K129" s="9">
        <v>0</v>
      </c>
      <c r="M129" s="9">
        <v>114770090041</v>
      </c>
    </row>
    <row r="130" spans="1:13" ht="21.75" customHeight="1" x14ac:dyDescent="0.2">
      <c r="A130" s="8" t="s">
        <v>147</v>
      </c>
      <c r="C130" s="9">
        <v>0</v>
      </c>
      <c r="E130" s="9">
        <v>0</v>
      </c>
      <c r="G130" s="9">
        <v>0</v>
      </c>
      <c r="I130" s="9">
        <v>39276551720</v>
      </c>
      <c r="K130" s="9">
        <v>0</v>
      </c>
      <c r="M130" s="9">
        <v>39276551720</v>
      </c>
    </row>
    <row r="131" spans="1:13" ht="21.75" customHeight="1" x14ac:dyDescent="0.2">
      <c r="A131" s="8" t="s">
        <v>148</v>
      </c>
      <c r="C131" s="9">
        <v>0</v>
      </c>
      <c r="E131" s="9">
        <v>0</v>
      </c>
      <c r="G131" s="9">
        <v>0</v>
      </c>
      <c r="I131" s="9">
        <v>18132849510</v>
      </c>
      <c r="K131" s="9">
        <v>0</v>
      </c>
      <c r="M131" s="9">
        <v>18132849510</v>
      </c>
    </row>
    <row r="132" spans="1:13" ht="21.75" customHeight="1" x14ac:dyDescent="0.2">
      <c r="A132" s="8" t="s">
        <v>148</v>
      </c>
      <c r="C132" s="9">
        <v>0</v>
      </c>
      <c r="E132" s="9">
        <v>0</v>
      </c>
      <c r="G132" s="9">
        <v>0</v>
      </c>
      <c r="I132" s="9">
        <v>9481636337</v>
      </c>
      <c r="K132" s="9">
        <v>0</v>
      </c>
      <c r="M132" s="9">
        <v>9481636337</v>
      </c>
    </row>
    <row r="133" spans="1:13" ht="21.75" customHeight="1" x14ac:dyDescent="0.2">
      <c r="A133" s="8" t="s">
        <v>148</v>
      </c>
      <c r="C133" s="9">
        <v>0</v>
      </c>
      <c r="E133" s="9">
        <v>0</v>
      </c>
      <c r="G133" s="9">
        <v>0</v>
      </c>
      <c r="I133" s="9">
        <v>20956470099</v>
      </c>
      <c r="K133" s="9">
        <v>0</v>
      </c>
      <c r="M133" s="9">
        <v>20956470099</v>
      </c>
    </row>
    <row r="134" spans="1:13" ht="21.75" customHeight="1" x14ac:dyDescent="0.2">
      <c r="A134" s="8" t="s">
        <v>148</v>
      </c>
      <c r="C134" s="9">
        <v>0</v>
      </c>
      <c r="E134" s="9">
        <v>0</v>
      </c>
      <c r="G134" s="9">
        <v>0</v>
      </c>
      <c r="I134" s="9">
        <v>11769485574</v>
      </c>
      <c r="K134" s="9">
        <v>0</v>
      </c>
      <c r="M134" s="9">
        <v>11769485574</v>
      </c>
    </row>
    <row r="135" spans="1:13" ht="21.75" customHeight="1" x14ac:dyDescent="0.2">
      <c r="A135" s="8" t="s">
        <v>147</v>
      </c>
      <c r="C135" s="9">
        <v>0</v>
      </c>
      <c r="E135" s="9">
        <v>0</v>
      </c>
      <c r="G135" s="9">
        <v>0</v>
      </c>
      <c r="I135" s="9">
        <v>37737657455</v>
      </c>
      <c r="K135" s="9">
        <v>0</v>
      </c>
      <c r="M135" s="9">
        <v>37737657455</v>
      </c>
    </row>
    <row r="136" spans="1:13" ht="21.75" customHeight="1" x14ac:dyDescent="0.2">
      <c r="A136" s="8" t="s">
        <v>147</v>
      </c>
      <c r="C136" s="9">
        <v>0</v>
      </c>
      <c r="E136" s="9">
        <v>0</v>
      </c>
      <c r="G136" s="9">
        <v>0</v>
      </c>
      <c r="I136" s="9">
        <v>9390343170</v>
      </c>
      <c r="K136" s="9">
        <v>0</v>
      </c>
      <c r="M136" s="9">
        <v>9390343170</v>
      </c>
    </row>
    <row r="137" spans="1:13" ht="21.75" customHeight="1" x14ac:dyDescent="0.2">
      <c r="A137" s="8" t="s">
        <v>148</v>
      </c>
      <c r="C137" s="9">
        <v>0</v>
      </c>
      <c r="E137" s="9">
        <v>0</v>
      </c>
      <c r="G137" s="9">
        <v>0</v>
      </c>
      <c r="I137" s="9">
        <v>27296265222</v>
      </c>
      <c r="K137" s="9">
        <v>0</v>
      </c>
      <c r="M137" s="9">
        <v>27296265222</v>
      </c>
    </row>
    <row r="138" spans="1:13" ht="21.75" customHeight="1" x14ac:dyDescent="0.2">
      <c r="A138" s="8" t="s">
        <v>147</v>
      </c>
      <c r="C138" s="9">
        <v>0</v>
      </c>
      <c r="E138" s="9">
        <v>0</v>
      </c>
      <c r="G138" s="9">
        <v>0</v>
      </c>
      <c r="I138" s="9">
        <v>31364385094</v>
      </c>
      <c r="K138" s="9">
        <v>0</v>
      </c>
      <c r="M138" s="9">
        <v>31364385094</v>
      </c>
    </row>
    <row r="139" spans="1:13" ht="21.75" customHeight="1" x14ac:dyDescent="0.2">
      <c r="A139" s="8" t="s">
        <v>148</v>
      </c>
      <c r="C139" s="9">
        <v>0</v>
      </c>
      <c r="E139" s="9">
        <v>0</v>
      </c>
      <c r="G139" s="9">
        <v>0</v>
      </c>
      <c r="I139" s="9">
        <v>3226419385</v>
      </c>
      <c r="K139" s="9">
        <v>0</v>
      </c>
      <c r="M139" s="9">
        <v>3226419385</v>
      </c>
    </row>
    <row r="140" spans="1:13" ht="21.75" customHeight="1" x14ac:dyDescent="0.2">
      <c r="A140" s="8" t="s">
        <v>147</v>
      </c>
      <c r="C140" s="9">
        <v>38404512320</v>
      </c>
      <c r="E140" s="9">
        <v>-86166518</v>
      </c>
      <c r="G140" s="9">
        <v>38490678838</v>
      </c>
      <c r="I140" s="9">
        <v>255461763114</v>
      </c>
      <c r="K140" s="9">
        <v>178987423</v>
      </c>
      <c r="M140" s="9">
        <v>255282775691</v>
      </c>
    </row>
    <row r="141" spans="1:13" ht="21.75" customHeight="1" x14ac:dyDescent="0.2">
      <c r="A141" s="8" t="s">
        <v>148</v>
      </c>
      <c r="C141" s="9">
        <v>0</v>
      </c>
      <c r="E141" s="9">
        <v>0</v>
      </c>
      <c r="G141" s="9">
        <v>0</v>
      </c>
      <c r="I141" s="9">
        <v>90456164986</v>
      </c>
      <c r="K141" s="9">
        <v>0</v>
      </c>
      <c r="M141" s="9">
        <v>90456164986</v>
      </c>
    </row>
    <row r="142" spans="1:13" ht="21.75" customHeight="1" x14ac:dyDescent="0.2">
      <c r="A142" s="8" t="s">
        <v>148</v>
      </c>
      <c r="C142" s="9">
        <v>6733251763</v>
      </c>
      <c r="E142" s="9">
        <v>-34180853</v>
      </c>
      <c r="G142" s="9">
        <v>6767432616</v>
      </c>
      <c r="I142" s="9">
        <v>33186933099</v>
      </c>
      <c r="K142" s="9">
        <v>30455599</v>
      </c>
      <c r="M142" s="9">
        <v>33156477500</v>
      </c>
    </row>
    <row r="143" spans="1:13" ht="21.75" customHeight="1" x14ac:dyDescent="0.2">
      <c r="A143" s="8" t="s">
        <v>136</v>
      </c>
      <c r="C143" s="9">
        <v>0</v>
      </c>
      <c r="E143" s="9">
        <v>0</v>
      </c>
      <c r="G143" s="9">
        <v>0</v>
      </c>
      <c r="I143" s="9">
        <v>33287671231</v>
      </c>
      <c r="K143" s="9">
        <v>0</v>
      </c>
      <c r="M143" s="9">
        <v>33287671231</v>
      </c>
    </row>
    <row r="144" spans="1:13" ht="21.75" customHeight="1" x14ac:dyDescent="0.2">
      <c r="A144" s="8" t="s">
        <v>149</v>
      </c>
      <c r="C144" s="9">
        <v>2485479440</v>
      </c>
      <c r="E144" s="9">
        <v>-11942974</v>
      </c>
      <c r="G144" s="9">
        <v>2497422414</v>
      </c>
      <c r="I144" s="9">
        <v>13980821897</v>
      </c>
      <c r="K144" s="9">
        <v>14331568</v>
      </c>
      <c r="M144" s="9">
        <v>13966490329</v>
      </c>
    </row>
    <row r="145" spans="1:13" ht="21.75" customHeight="1" x14ac:dyDescent="0.2">
      <c r="A145" s="8" t="s">
        <v>148</v>
      </c>
      <c r="C145" s="9">
        <v>0</v>
      </c>
      <c r="E145" s="9">
        <v>0</v>
      </c>
      <c r="G145" s="9">
        <v>0</v>
      </c>
      <c r="I145" s="9">
        <v>8971294517</v>
      </c>
      <c r="K145" s="9">
        <v>0</v>
      </c>
      <c r="M145" s="9">
        <v>8971294517</v>
      </c>
    </row>
    <row r="146" spans="1:13" ht="21.75" customHeight="1" x14ac:dyDescent="0.2">
      <c r="A146" s="8" t="s">
        <v>148</v>
      </c>
      <c r="C146" s="9">
        <v>0</v>
      </c>
      <c r="E146" s="9">
        <v>0</v>
      </c>
      <c r="G146" s="9">
        <v>0</v>
      </c>
      <c r="I146" s="9">
        <v>21043828476</v>
      </c>
      <c r="K146" s="9">
        <v>0</v>
      </c>
      <c r="M146" s="9">
        <v>21043828476</v>
      </c>
    </row>
    <row r="147" spans="1:13" ht="21.75" customHeight="1" x14ac:dyDescent="0.2">
      <c r="A147" s="8" t="s">
        <v>136</v>
      </c>
      <c r="C147" s="9">
        <v>21489041095</v>
      </c>
      <c r="E147" s="9">
        <v>0</v>
      </c>
      <c r="G147" s="9">
        <v>21489041095</v>
      </c>
      <c r="I147" s="9">
        <v>111809588995</v>
      </c>
      <c r="K147" s="9">
        <v>29620763</v>
      </c>
      <c r="M147" s="9">
        <v>111779968232</v>
      </c>
    </row>
    <row r="148" spans="1:13" ht="21.75" customHeight="1" x14ac:dyDescent="0.2">
      <c r="A148" s="8" t="s">
        <v>136</v>
      </c>
      <c r="C148" s="9">
        <v>1529753435</v>
      </c>
      <c r="E148" s="9">
        <v>0</v>
      </c>
      <c r="G148" s="9">
        <v>1529753435</v>
      </c>
      <c r="I148" s="9">
        <v>4311123275</v>
      </c>
      <c r="K148" s="9">
        <v>0</v>
      </c>
      <c r="M148" s="9">
        <v>4311123275</v>
      </c>
    </row>
    <row r="149" spans="1:13" ht="21.75" customHeight="1" x14ac:dyDescent="0.2">
      <c r="A149" s="8" t="s">
        <v>136</v>
      </c>
      <c r="C149" s="9">
        <v>51771205470</v>
      </c>
      <c r="E149" s="9">
        <v>6367052</v>
      </c>
      <c r="G149" s="9">
        <v>51764838418</v>
      </c>
      <c r="I149" s="9">
        <v>150136495863</v>
      </c>
      <c r="K149" s="9">
        <v>114606932</v>
      </c>
      <c r="M149" s="9">
        <v>150021888931</v>
      </c>
    </row>
    <row r="150" spans="1:13" ht="21.75" customHeight="1" x14ac:dyDescent="0.2">
      <c r="A150" s="8" t="s">
        <v>136</v>
      </c>
      <c r="C150" s="9">
        <v>26970410940</v>
      </c>
      <c r="E150" s="9">
        <v>1472988</v>
      </c>
      <c r="G150" s="9">
        <v>26968937952</v>
      </c>
      <c r="I150" s="9">
        <v>77315178028</v>
      </c>
      <c r="K150" s="9">
        <v>73649402</v>
      </c>
      <c r="M150" s="9">
        <v>77241528626</v>
      </c>
    </row>
    <row r="151" spans="1:13" ht="21.75" customHeight="1" x14ac:dyDescent="0.2">
      <c r="A151" s="8" t="s">
        <v>136</v>
      </c>
      <c r="C151" s="9">
        <v>23326316719</v>
      </c>
      <c r="E151" s="9">
        <v>1491707</v>
      </c>
      <c r="G151" s="9">
        <v>23324825012</v>
      </c>
      <c r="I151" s="9">
        <v>63418423554</v>
      </c>
      <c r="K151" s="9">
        <v>71601927</v>
      </c>
      <c r="M151" s="9">
        <v>63346821627</v>
      </c>
    </row>
    <row r="152" spans="1:13" ht="21.75" customHeight="1" x14ac:dyDescent="0.2">
      <c r="A152" s="8" t="s">
        <v>136</v>
      </c>
      <c r="C152" s="9">
        <v>0</v>
      </c>
      <c r="E152" s="9">
        <v>-17871808</v>
      </c>
      <c r="G152" s="9">
        <v>17871808</v>
      </c>
      <c r="I152" s="9">
        <v>53710739173</v>
      </c>
      <c r="K152" s="9">
        <v>0</v>
      </c>
      <c r="M152" s="9">
        <v>53710739173</v>
      </c>
    </row>
    <row r="153" spans="1:13" ht="21.75" customHeight="1" x14ac:dyDescent="0.2">
      <c r="A153" s="8" t="s">
        <v>147</v>
      </c>
      <c r="C153" s="9">
        <v>831507873</v>
      </c>
      <c r="E153" s="9">
        <v>-9608396</v>
      </c>
      <c r="G153" s="9">
        <v>841116269</v>
      </c>
      <c r="I153" s="9">
        <v>16168494952</v>
      </c>
      <c r="K153" s="9">
        <v>0</v>
      </c>
      <c r="M153" s="9">
        <v>16168494952</v>
      </c>
    </row>
    <row r="154" spans="1:13" ht="21.75" customHeight="1" x14ac:dyDescent="0.2">
      <c r="A154" s="8" t="s">
        <v>148</v>
      </c>
      <c r="C154" s="9">
        <v>0</v>
      </c>
      <c r="E154" s="9">
        <v>0</v>
      </c>
      <c r="G154" s="9">
        <v>0</v>
      </c>
      <c r="I154" s="9">
        <v>13996752707</v>
      </c>
      <c r="K154" s="9">
        <v>0</v>
      </c>
      <c r="M154" s="9">
        <v>13996752707</v>
      </c>
    </row>
    <row r="155" spans="1:13" ht="21.75" customHeight="1" x14ac:dyDescent="0.2">
      <c r="A155" s="8" t="s">
        <v>136</v>
      </c>
      <c r="C155" s="9">
        <v>0</v>
      </c>
      <c r="E155" s="9">
        <v>-9681312</v>
      </c>
      <c r="G155" s="9">
        <v>9681312</v>
      </c>
      <c r="I155" s="9">
        <v>29636383552</v>
      </c>
      <c r="K155" s="9">
        <v>0</v>
      </c>
      <c r="M155" s="9">
        <v>29636383552</v>
      </c>
    </row>
    <row r="156" spans="1:13" ht="21.75" customHeight="1" x14ac:dyDescent="0.2">
      <c r="A156" s="8" t="s">
        <v>150</v>
      </c>
      <c r="C156" s="9">
        <v>369759452</v>
      </c>
      <c r="E156" s="9">
        <v>-68615156</v>
      </c>
      <c r="G156" s="9">
        <v>438374608</v>
      </c>
      <c r="I156" s="9">
        <v>13292852436</v>
      </c>
      <c r="K156" s="9">
        <v>0</v>
      </c>
      <c r="M156" s="9">
        <v>13292852436</v>
      </c>
    </row>
    <row r="157" spans="1:13" ht="21.75" customHeight="1" x14ac:dyDescent="0.2">
      <c r="A157" s="8" t="s">
        <v>136</v>
      </c>
      <c r="C157" s="9">
        <v>0</v>
      </c>
      <c r="E157" s="9">
        <v>-20680947</v>
      </c>
      <c r="G157" s="9">
        <v>20680947</v>
      </c>
      <c r="I157" s="9">
        <v>40862958896</v>
      </c>
      <c r="K157" s="9">
        <v>0</v>
      </c>
      <c r="M157" s="9">
        <v>40862958896</v>
      </c>
    </row>
    <row r="158" spans="1:13" ht="21.75" customHeight="1" x14ac:dyDescent="0.2">
      <c r="A158" s="8" t="s">
        <v>139</v>
      </c>
      <c r="C158" s="9">
        <v>16165473358</v>
      </c>
      <c r="E158" s="9">
        <v>-300199984</v>
      </c>
      <c r="G158" s="9">
        <v>16465673342</v>
      </c>
      <c r="I158" s="9">
        <v>88056306068</v>
      </c>
      <c r="K158" s="9">
        <v>0</v>
      </c>
      <c r="M158" s="9">
        <v>88056306068</v>
      </c>
    </row>
    <row r="159" spans="1:13" ht="21.75" customHeight="1" x14ac:dyDescent="0.2">
      <c r="A159" s="8" t="s">
        <v>139</v>
      </c>
      <c r="C159" s="9">
        <v>25662904104</v>
      </c>
      <c r="E159" s="9">
        <v>-406211441</v>
      </c>
      <c r="G159" s="9">
        <v>26069115545</v>
      </c>
      <c r="I159" s="9">
        <v>122540745191</v>
      </c>
      <c r="K159" s="9">
        <v>0</v>
      </c>
      <c r="M159" s="9">
        <v>122540745191</v>
      </c>
    </row>
    <row r="160" spans="1:13" ht="21.75" customHeight="1" x14ac:dyDescent="0.2">
      <c r="A160" s="8" t="s">
        <v>139</v>
      </c>
      <c r="C160" s="9">
        <v>18775561651</v>
      </c>
      <c r="E160" s="9">
        <v>-225938310</v>
      </c>
      <c r="G160" s="9">
        <v>19001499961</v>
      </c>
      <c r="I160" s="9">
        <v>72898158902</v>
      </c>
      <c r="K160" s="9">
        <v>0</v>
      </c>
      <c r="M160" s="9">
        <v>72898158902</v>
      </c>
    </row>
    <row r="161" spans="1:13" ht="21.75" customHeight="1" x14ac:dyDescent="0.2">
      <c r="A161" s="8" t="s">
        <v>139</v>
      </c>
      <c r="C161" s="9">
        <v>30144938989</v>
      </c>
      <c r="E161" s="9">
        <v>-214246281</v>
      </c>
      <c r="G161" s="9">
        <v>30359185270</v>
      </c>
      <c r="I161" s="9">
        <v>92325075968</v>
      </c>
      <c r="K161" s="9">
        <v>0</v>
      </c>
      <c r="M161" s="9">
        <v>92325075968</v>
      </c>
    </row>
    <row r="162" spans="1:13" ht="21.75" customHeight="1" x14ac:dyDescent="0.2">
      <c r="A162" s="8" t="s">
        <v>139</v>
      </c>
      <c r="C162" s="9">
        <v>0</v>
      </c>
      <c r="E162" s="9">
        <v>0</v>
      </c>
      <c r="G162" s="9">
        <v>0</v>
      </c>
      <c r="I162" s="9">
        <v>150438356162</v>
      </c>
      <c r="K162" s="9">
        <v>0</v>
      </c>
      <c r="M162" s="9">
        <v>150438356162</v>
      </c>
    </row>
    <row r="163" spans="1:13" ht="21.75" customHeight="1" x14ac:dyDescent="0.2">
      <c r="A163" s="8" t="s">
        <v>139</v>
      </c>
      <c r="C163" s="9">
        <v>50410960</v>
      </c>
      <c r="E163" s="9">
        <v>-3439356</v>
      </c>
      <c r="G163" s="9">
        <v>53850316</v>
      </c>
      <c r="I163" s="9">
        <v>6017534243</v>
      </c>
      <c r="K163" s="9">
        <v>0</v>
      </c>
      <c r="M163" s="9">
        <v>6017534243</v>
      </c>
    </row>
    <row r="164" spans="1:13" ht="21.75" customHeight="1" x14ac:dyDescent="0.2">
      <c r="A164" s="8" t="s">
        <v>139</v>
      </c>
      <c r="C164" s="9">
        <v>71668252053</v>
      </c>
      <c r="E164" s="9">
        <v>-101102494</v>
      </c>
      <c r="G164" s="9">
        <v>71769354547</v>
      </c>
      <c r="I164" s="9">
        <v>149194005475</v>
      </c>
      <c r="K164" s="9">
        <v>0</v>
      </c>
      <c r="M164" s="9">
        <v>149194005475</v>
      </c>
    </row>
    <row r="165" spans="1:13" ht="21.75" customHeight="1" x14ac:dyDescent="0.2">
      <c r="A165" s="8" t="s">
        <v>136</v>
      </c>
      <c r="C165" s="9">
        <v>29138630136</v>
      </c>
      <c r="E165" s="9">
        <v>-108471569</v>
      </c>
      <c r="G165" s="9">
        <v>29247101705</v>
      </c>
      <c r="I165" s="9">
        <v>95233972596</v>
      </c>
      <c r="K165" s="9">
        <v>0</v>
      </c>
      <c r="M165" s="9">
        <v>95233972596</v>
      </c>
    </row>
    <row r="166" spans="1:13" ht="21.75" customHeight="1" x14ac:dyDescent="0.2">
      <c r="A166" s="8" t="s">
        <v>139</v>
      </c>
      <c r="C166" s="9">
        <v>48786401423</v>
      </c>
      <c r="E166" s="9">
        <v>12932852</v>
      </c>
      <c r="G166" s="9">
        <v>48773468571</v>
      </c>
      <c r="I166" s="9">
        <v>76210709906</v>
      </c>
      <c r="K166" s="9">
        <v>258657039</v>
      </c>
      <c r="M166" s="9">
        <v>75952052867</v>
      </c>
    </row>
    <row r="167" spans="1:13" ht="21.75" customHeight="1" x14ac:dyDescent="0.2">
      <c r="A167" s="8" t="s">
        <v>151</v>
      </c>
      <c r="C167" s="9">
        <v>47938684931</v>
      </c>
      <c r="E167" s="9">
        <v>-28635652</v>
      </c>
      <c r="G167" s="9">
        <v>47967320583</v>
      </c>
      <c r="I167" s="9">
        <v>78299852047</v>
      </c>
      <c r="K167" s="9">
        <v>243403043</v>
      </c>
      <c r="M167" s="9">
        <v>78056449004</v>
      </c>
    </row>
    <row r="168" spans="1:13" ht="21.75" customHeight="1" x14ac:dyDescent="0.2">
      <c r="A168" s="8" t="s">
        <v>139</v>
      </c>
      <c r="C168" s="9">
        <v>43668387945</v>
      </c>
      <c r="E168" s="9">
        <v>-229939601</v>
      </c>
      <c r="G168" s="9">
        <v>43898327546</v>
      </c>
      <c r="I168" s="9">
        <v>67211648217</v>
      </c>
      <c r="K168" s="9">
        <v>0</v>
      </c>
      <c r="M168" s="9">
        <v>67211648217</v>
      </c>
    </row>
    <row r="169" spans="1:13" ht="21.75" customHeight="1" x14ac:dyDescent="0.2">
      <c r="A169" s="8" t="s">
        <v>136</v>
      </c>
      <c r="C169" s="9">
        <v>34043835619</v>
      </c>
      <c r="E169" s="9">
        <v>-245863578</v>
      </c>
      <c r="G169" s="9">
        <v>34289699197</v>
      </c>
      <c r="I169" s="9">
        <v>62360547931</v>
      </c>
      <c r="K169" s="9">
        <v>30696824</v>
      </c>
      <c r="M169" s="9">
        <v>62329851107</v>
      </c>
    </row>
    <row r="170" spans="1:13" ht="21.75" customHeight="1" x14ac:dyDescent="0.2">
      <c r="A170" s="8" t="s">
        <v>139</v>
      </c>
      <c r="C170" s="9">
        <v>1287942582</v>
      </c>
      <c r="E170" s="9">
        <v>-129089817</v>
      </c>
      <c r="G170" s="9">
        <v>1417032399</v>
      </c>
      <c r="I170" s="9">
        <v>10142547781</v>
      </c>
      <c r="K170" s="9">
        <v>0</v>
      </c>
      <c r="M170" s="9">
        <v>10142547781</v>
      </c>
    </row>
    <row r="171" spans="1:13" ht="21.75" customHeight="1" x14ac:dyDescent="0.2">
      <c r="A171" s="8" t="s">
        <v>139</v>
      </c>
      <c r="C171" s="9">
        <v>415498527</v>
      </c>
      <c r="E171" s="9">
        <v>-41218298</v>
      </c>
      <c r="G171" s="9">
        <v>456716825</v>
      </c>
      <c r="I171" s="9">
        <v>3096134137</v>
      </c>
      <c r="K171" s="9">
        <v>0</v>
      </c>
      <c r="M171" s="9">
        <v>3096134137</v>
      </c>
    </row>
    <row r="172" spans="1:13" ht="21.75" customHeight="1" x14ac:dyDescent="0.2">
      <c r="A172" s="8" t="s">
        <v>139</v>
      </c>
      <c r="C172" s="9">
        <v>23910863013</v>
      </c>
      <c r="E172" s="9">
        <v>-110128139</v>
      </c>
      <c r="G172" s="9">
        <v>24020991152</v>
      </c>
      <c r="I172" s="9">
        <v>30111410957</v>
      </c>
      <c r="K172" s="9">
        <v>0</v>
      </c>
      <c r="M172" s="9">
        <v>30111410957</v>
      </c>
    </row>
    <row r="173" spans="1:13" ht="21.75" customHeight="1" x14ac:dyDescent="0.2">
      <c r="A173" s="8" t="s">
        <v>136</v>
      </c>
      <c r="C173" s="9">
        <v>9510410945</v>
      </c>
      <c r="E173" s="9">
        <v>-31943574</v>
      </c>
      <c r="G173" s="9">
        <v>9542354519</v>
      </c>
      <c r="I173" s="9">
        <v>11806027380</v>
      </c>
      <c r="K173" s="9">
        <v>10647858</v>
      </c>
      <c r="M173" s="9">
        <v>11795379522</v>
      </c>
    </row>
    <row r="174" spans="1:13" ht="21.75" customHeight="1" x14ac:dyDescent="0.2">
      <c r="A174" s="8" t="s">
        <v>136</v>
      </c>
      <c r="C174" s="9">
        <v>33287671230</v>
      </c>
      <c r="E174" s="9">
        <v>21464377</v>
      </c>
      <c r="G174" s="9">
        <v>33266206853</v>
      </c>
      <c r="I174" s="9">
        <v>39945205476</v>
      </c>
      <c r="K174" s="9">
        <v>150250639</v>
      </c>
      <c r="M174" s="9">
        <v>39794954837</v>
      </c>
    </row>
    <row r="175" spans="1:13" ht="21.75" customHeight="1" x14ac:dyDescent="0.2">
      <c r="A175" s="8" t="s">
        <v>139</v>
      </c>
      <c r="C175" s="9">
        <v>101693472000</v>
      </c>
      <c r="E175" s="9">
        <v>-318201342</v>
      </c>
      <c r="G175" s="9">
        <v>102011673342</v>
      </c>
      <c r="I175" s="9">
        <v>117497472000</v>
      </c>
      <c r="K175" s="9">
        <v>0</v>
      </c>
      <c r="M175" s="9">
        <v>117497472000</v>
      </c>
    </row>
    <row r="176" spans="1:13" ht="21.75" customHeight="1" x14ac:dyDescent="0.2">
      <c r="A176" s="8" t="s">
        <v>139</v>
      </c>
      <c r="C176" s="9">
        <v>9413405786</v>
      </c>
      <c r="E176" s="9">
        <v>-24557893</v>
      </c>
      <c r="G176" s="9">
        <v>9437963679</v>
      </c>
      <c r="I176" s="9">
        <v>10587147154</v>
      </c>
      <c r="K176" s="9">
        <v>0</v>
      </c>
      <c r="M176" s="9">
        <v>10587147154</v>
      </c>
    </row>
    <row r="177" spans="1:13" ht="21.75" customHeight="1" x14ac:dyDescent="0.2">
      <c r="A177" s="8" t="s">
        <v>139</v>
      </c>
      <c r="C177" s="9">
        <v>6361643820</v>
      </c>
      <c r="E177" s="9">
        <v>0</v>
      </c>
      <c r="G177" s="9">
        <v>6361643820</v>
      </c>
      <c r="I177" s="9">
        <v>6361643820</v>
      </c>
      <c r="K177" s="9">
        <v>0</v>
      </c>
      <c r="M177" s="9">
        <v>6361643820</v>
      </c>
    </row>
    <row r="178" spans="1:13" ht="21.75" customHeight="1" x14ac:dyDescent="0.2">
      <c r="A178" s="8" t="s">
        <v>139</v>
      </c>
      <c r="C178" s="9">
        <v>40230945188</v>
      </c>
      <c r="E178" s="9">
        <v>33039375</v>
      </c>
      <c r="G178" s="9">
        <v>40197905813</v>
      </c>
      <c r="I178" s="9">
        <v>40230945188</v>
      </c>
      <c r="K178" s="9">
        <v>33039375</v>
      </c>
      <c r="M178" s="9">
        <v>40197905813</v>
      </c>
    </row>
    <row r="179" spans="1:13" ht="21.75" customHeight="1" x14ac:dyDescent="0.2">
      <c r="A179" s="8" t="s">
        <v>139</v>
      </c>
      <c r="C179" s="9">
        <v>47962158888</v>
      </c>
      <c r="E179" s="9">
        <v>78712515</v>
      </c>
      <c r="G179" s="9">
        <v>47883446373</v>
      </c>
      <c r="I179" s="9">
        <v>47962158888</v>
      </c>
      <c r="K179" s="9">
        <v>78712515</v>
      </c>
      <c r="M179" s="9">
        <v>47883446373</v>
      </c>
    </row>
    <row r="180" spans="1:13" ht="21.75" customHeight="1" x14ac:dyDescent="0.2">
      <c r="A180" s="8" t="s">
        <v>139</v>
      </c>
      <c r="C180" s="9">
        <v>22626828468</v>
      </c>
      <c r="E180" s="9">
        <v>55654948</v>
      </c>
      <c r="G180" s="9">
        <v>22571173520</v>
      </c>
      <c r="I180" s="9">
        <v>22626828468</v>
      </c>
      <c r="K180" s="9">
        <v>55654948</v>
      </c>
      <c r="M180" s="9">
        <v>22571173520</v>
      </c>
    </row>
    <row r="181" spans="1:13" ht="21.75" customHeight="1" x14ac:dyDescent="0.2">
      <c r="A181" s="8" t="s">
        <v>139</v>
      </c>
      <c r="C181" s="9">
        <v>18904109584</v>
      </c>
      <c r="E181" s="9">
        <v>108141188</v>
      </c>
      <c r="G181" s="9">
        <v>18795968396</v>
      </c>
      <c r="I181" s="9">
        <v>18904109584</v>
      </c>
      <c r="K181" s="9">
        <v>108141188</v>
      </c>
      <c r="M181" s="9">
        <v>18795968396</v>
      </c>
    </row>
    <row r="182" spans="1:13" ht="21.75" customHeight="1" x14ac:dyDescent="0.2">
      <c r="A182" s="8" t="s">
        <v>139</v>
      </c>
      <c r="C182" s="9">
        <v>18904109584</v>
      </c>
      <c r="E182" s="9">
        <v>108141188</v>
      </c>
      <c r="G182" s="9">
        <v>18795968396</v>
      </c>
      <c r="I182" s="9">
        <v>18904109584</v>
      </c>
      <c r="K182" s="9">
        <v>108141188</v>
      </c>
      <c r="M182" s="9">
        <v>18795968396</v>
      </c>
    </row>
    <row r="183" spans="1:13" ht="21.75" customHeight="1" x14ac:dyDescent="0.2">
      <c r="A183" s="8" t="s">
        <v>139</v>
      </c>
      <c r="C183" s="9">
        <v>18904109584</v>
      </c>
      <c r="E183" s="9">
        <v>108141188</v>
      </c>
      <c r="G183" s="9">
        <v>18795968396</v>
      </c>
      <c r="I183" s="9">
        <v>18904109584</v>
      </c>
      <c r="K183" s="9">
        <v>108141188</v>
      </c>
      <c r="M183" s="9">
        <v>18795968396</v>
      </c>
    </row>
    <row r="184" spans="1:13" ht="21.75" customHeight="1" x14ac:dyDescent="0.2">
      <c r="A184" s="8" t="s">
        <v>139</v>
      </c>
      <c r="C184" s="9">
        <v>18904109584</v>
      </c>
      <c r="E184" s="9">
        <v>108141188</v>
      </c>
      <c r="G184" s="9">
        <v>18795968396</v>
      </c>
      <c r="I184" s="9">
        <v>18904109584</v>
      </c>
      <c r="K184" s="9">
        <v>108141188</v>
      </c>
      <c r="M184" s="9">
        <v>18795968396</v>
      </c>
    </row>
    <row r="185" spans="1:13" ht="21.75" customHeight="1" x14ac:dyDescent="0.2">
      <c r="A185" s="8" t="s">
        <v>139</v>
      </c>
      <c r="C185" s="9">
        <v>18904109584</v>
      </c>
      <c r="E185" s="9">
        <v>108141188</v>
      </c>
      <c r="G185" s="9">
        <v>18795968396</v>
      </c>
      <c r="I185" s="9">
        <v>18904109584</v>
      </c>
      <c r="K185" s="9">
        <v>108141188</v>
      </c>
      <c r="M185" s="9">
        <v>18795968396</v>
      </c>
    </row>
    <row r="186" spans="1:13" ht="21.75" customHeight="1" x14ac:dyDescent="0.2">
      <c r="A186" s="8" t="s">
        <v>139</v>
      </c>
      <c r="C186" s="9">
        <v>18904109584</v>
      </c>
      <c r="E186" s="9">
        <v>108141188</v>
      </c>
      <c r="G186" s="9">
        <v>18795968396</v>
      </c>
      <c r="I186" s="9">
        <v>18904109584</v>
      </c>
      <c r="K186" s="9">
        <v>108141188</v>
      </c>
      <c r="M186" s="9">
        <v>18795968396</v>
      </c>
    </row>
    <row r="187" spans="1:13" ht="21.75" customHeight="1" x14ac:dyDescent="0.2">
      <c r="A187" s="8" t="s">
        <v>139</v>
      </c>
      <c r="C187" s="9">
        <v>18904109584</v>
      </c>
      <c r="E187" s="9">
        <v>108141188</v>
      </c>
      <c r="G187" s="9">
        <v>18795968396</v>
      </c>
      <c r="I187" s="9">
        <v>18904109584</v>
      </c>
      <c r="K187" s="9">
        <v>108141188</v>
      </c>
      <c r="M187" s="9">
        <v>18795968396</v>
      </c>
    </row>
    <row r="188" spans="1:13" ht="21.75" customHeight="1" x14ac:dyDescent="0.2">
      <c r="A188" s="8" t="s">
        <v>139</v>
      </c>
      <c r="C188" s="9">
        <v>18904109584</v>
      </c>
      <c r="E188" s="9">
        <v>108141188</v>
      </c>
      <c r="G188" s="9">
        <v>18795968396</v>
      </c>
      <c r="I188" s="9">
        <v>18904109584</v>
      </c>
      <c r="K188" s="9">
        <v>108141188</v>
      </c>
      <c r="M188" s="9">
        <v>18795968396</v>
      </c>
    </row>
    <row r="189" spans="1:13" ht="21.75" customHeight="1" x14ac:dyDescent="0.2">
      <c r="A189" s="8" t="s">
        <v>139</v>
      </c>
      <c r="C189" s="9">
        <v>9100854245</v>
      </c>
      <c r="E189" s="9">
        <v>52061547</v>
      </c>
      <c r="G189" s="9">
        <v>9048792698</v>
      </c>
      <c r="I189" s="9">
        <v>9100854245</v>
      </c>
      <c r="K189" s="9">
        <v>52061547</v>
      </c>
      <c r="M189" s="9">
        <v>9048792698</v>
      </c>
    </row>
    <row r="190" spans="1:13" ht="21.75" customHeight="1" x14ac:dyDescent="0.2">
      <c r="A190" s="8" t="s">
        <v>139</v>
      </c>
      <c r="C190" s="9">
        <v>14282219160</v>
      </c>
      <c r="E190" s="9">
        <v>93297022</v>
      </c>
      <c r="G190" s="9">
        <v>14188922138</v>
      </c>
      <c r="I190" s="9">
        <v>14282219160</v>
      </c>
      <c r="K190" s="9">
        <v>93297022</v>
      </c>
      <c r="M190" s="9">
        <v>14188922138</v>
      </c>
    </row>
    <row r="191" spans="1:13" ht="21.75" customHeight="1" x14ac:dyDescent="0.2">
      <c r="A191" s="8" t="s">
        <v>139</v>
      </c>
      <c r="C191" s="9">
        <v>13150684928</v>
      </c>
      <c r="E191" s="9">
        <v>149601508</v>
      </c>
      <c r="G191" s="9">
        <v>13001083420</v>
      </c>
      <c r="I191" s="9">
        <v>13150684928</v>
      </c>
      <c r="K191" s="9">
        <v>149601508</v>
      </c>
      <c r="M191" s="9">
        <v>13001083420</v>
      </c>
    </row>
    <row r="192" spans="1:13" ht="21.75" customHeight="1" x14ac:dyDescent="0.2">
      <c r="A192" s="8" t="s">
        <v>139</v>
      </c>
      <c r="C192" s="9">
        <v>13150684928</v>
      </c>
      <c r="E192" s="9">
        <v>149601508</v>
      </c>
      <c r="G192" s="9">
        <v>13001083420</v>
      </c>
      <c r="I192" s="9">
        <v>13150684928</v>
      </c>
      <c r="K192" s="9">
        <v>149601508</v>
      </c>
      <c r="M192" s="9">
        <v>13001083420</v>
      </c>
    </row>
    <row r="193" spans="1:13" ht="21.75" customHeight="1" x14ac:dyDescent="0.2">
      <c r="A193" s="8" t="s">
        <v>139</v>
      </c>
      <c r="C193" s="9">
        <v>13150684928</v>
      </c>
      <c r="E193" s="9">
        <v>149601508</v>
      </c>
      <c r="G193" s="9">
        <v>13001083420</v>
      </c>
      <c r="I193" s="9">
        <v>13150684928</v>
      </c>
      <c r="K193" s="9">
        <v>149601508</v>
      </c>
      <c r="M193" s="9">
        <v>13001083420</v>
      </c>
    </row>
    <row r="194" spans="1:13" ht="21.75" customHeight="1" x14ac:dyDescent="0.2">
      <c r="A194" s="8" t="s">
        <v>139</v>
      </c>
      <c r="C194" s="9">
        <v>13150684928</v>
      </c>
      <c r="E194" s="9">
        <v>149601508</v>
      </c>
      <c r="G194" s="9">
        <v>13001083420</v>
      </c>
      <c r="I194" s="9">
        <v>13150684928</v>
      </c>
      <c r="K194" s="9">
        <v>149601508</v>
      </c>
      <c r="M194" s="9">
        <v>13001083420</v>
      </c>
    </row>
    <row r="195" spans="1:13" ht="21.75" customHeight="1" x14ac:dyDescent="0.2">
      <c r="A195" s="8" t="s">
        <v>139</v>
      </c>
      <c r="C195" s="9">
        <v>2998356160</v>
      </c>
      <c r="E195" s="9">
        <v>34109144</v>
      </c>
      <c r="G195" s="9">
        <v>2964247016</v>
      </c>
      <c r="I195" s="9">
        <v>2998356160</v>
      </c>
      <c r="K195" s="9">
        <v>34109144</v>
      </c>
      <c r="M195" s="9">
        <v>2964247016</v>
      </c>
    </row>
    <row r="196" spans="1:13" ht="21.75" customHeight="1" x14ac:dyDescent="0.2">
      <c r="A196" s="8" t="s">
        <v>136</v>
      </c>
      <c r="C196" s="9">
        <v>11071232865</v>
      </c>
      <c r="E196" s="9">
        <v>134832335</v>
      </c>
      <c r="G196" s="9">
        <v>10936400530</v>
      </c>
      <c r="I196" s="9">
        <v>11071232865</v>
      </c>
      <c r="K196" s="9">
        <v>134832335</v>
      </c>
      <c r="M196" s="9">
        <v>10936400530</v>
      </c>
    </row>
    <row r="197" spans="1:13" ht="21.75" customHeight="1" x14ac:dyDescent="0.2">
      <c r="A197" s="8" t="s">
        <v>136</v>
      </c>
      <c r="C197" s="9">
        <v>12328767120</v>
      </c>
      <c r="E197" s="9">
        <v>150147367</v>
      </c>
      <c r="G197" s="9">
        <v>12178619753</v>
      </c>
      <c r="I197" s="9">
        <v>12328767120</v>
      </c>
      <c r="K197" s="9">
        <v>150147367</v>
      </c>
      <c r="M197" s="9">
        <v>12178619753</v>
      </c>
    </row>
    <row r="198" spans="1:13" ht="21.75" customHeight="1" x14ac:dyDescent="0.2">
      <c r="A198" s="8" t="s">
        <v>136</v>
      </c>
      <c r="C198" s="9">
        <v>12328767120</v>
      </c>
      <c r="E198" s="9">
        <v>150147367</v>
      </c>
      <c r="G198" s="9">
        <v>12178619753</v>
      </c>
      <c r="I198" s="9">
        <v>12328767120</v>
      </c>
      <c r="K198" s="9">
        <v>150147367</v>
      </c>
      <c r="M198" s="9">
        <v>12178619753</v>
      </c>
    </row>
    <row r="199" spans="1:13" ht="21.75" customHeight="1" x14ac:dyDescent="0.2">
      <c r="A199" s="8" t="s">
        <v>136</v>
      </c>
      <c r="C199" s="9">
        <v>12328767120</v>
      </c>
      <c r="E199" s="9">
        <v>150147367</v>
      </c>
      <c r="G199" s="9">
        <v>12178619753</v>
      </c>
      <c r="I199" s="9">
        <v>12328767120</v>
      </c>
      <c r="K199" s="9">
        <v>150147367</v>
      </c>
      <c r="M199" s="9">
        <v>12178619753</v>
      </c>
    </row>
    <row r="200" spans="1:13" ht="21.75" customHeight="1" x14ac:dyDescent="0.2">
      <c r="A200" s="8" t="s">
        <v>139</v>
      </c>
      <c r="C200" s="9">
        <v>3155350681</v>
      </c>
      <c r="E200" s="9">
        <v>58542403</v>
      </c>
      <c r="G200" s="9">
        <v>3096808278</v>
      </c>
      <c r="I200" s="9">
        <v>3155350681</v>
      </c>
      <c r="K200" s="9">
        <v>58542403</v>
      </c>
      <c r="M200" s="9">
        <v>3096808278</v>
      </c>
    </row>
    <row r="201" spans="1:13" ht="21.75" customHeight="1" x14ac:dyDescent="0.2">
      <c r="A201" s="11" t="s">
        <v>139</v>
      </c>
      <c r="C201" s="13">
        <v>30222197256</v>
      </c>
      <c r="E201" s="13">
        <v>584631435</v>
      </c>
      <c r="G201" s="13">
        <v>29637565821</v>
      </c>
      <c r="I201" s="13">
        <v>30222197256</v>
      </c>
      <c r="K201" s="13">
        <v>584631435</v>
      </c>
      <c r="M201" s="13">
        <v>29637565821</v>
      </c>
    </row>
    <row r="202" spans="1:13" ht="21.75" customHeight="1" x14ac:dyDescent="0.2">
      <c r="A202" s="15" t="s">
        <v>24</v>
      </c>
      <c r="C202" s="16">
        <v>1495652540566</v>
      </c>
      <c r="E202" s="16">
        <v>59158621</v>
      </c>
      <c r="G202" s="16">
        <v>1495593381945</v>
      </c>
      <c r="I202" s="16">
        <v>10125368863356</v>
      </c>
      <c r="K202" s="16">
        <v>4498278137</v>
      </c>
      <c r="M202" s="16">
        <v>10120870585219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10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295" t="s">
        <v>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</row>
    <row r="2" spans="1:25" ht="21.75" customHeight="1" x14ac:dyDescent="0.2">
      <c r="A2" s="295" t="s">
        <v>152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</row>
    <row r="3" spans="1:25" ht="21.75" customHeight="1" x14ac:dyDescent="0.2">
      <c r="A3" s="295" t="s">
        <v>2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</row>
    <row r="4" spans="1:25" ht="7.35" customHeight="1" x14ac:dyDescent="0.2"/>
    <row r="5" spans="1:25" ht="14.45" customHeight="1" x14ac:dyDescent="0.2">
      <c r="A5" s="304" t="s">
        <v>279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  <c r="W5" s="304"/>
      <c r="X5" s="304"/>
      <c r="Y5" s="304"/>
    </row>
    <row r="6" spans="1:25" ht="7.35" customHeight="1" x14ac:dyDescent="0.2"/>
    <row r="7" spans="1:25" ht="14.45" customHeight="1" x14ac:dyDescent="0.2">
      <c r="E7" s="307" t="s">
        <v>171</v>
      </c>
      <c r="F7" s="307"/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Y7" s="2" t="s">
        <v>172</v>
      </c>
    </row>
    <row r="8" spans="1:25" ht="29.1" customHeight="1" x14ac:dyDescent="0.2">
      <c r="A8" s="2" t="s">
        <v>280</v>
      </c>
      <c r="C8" s="2" t="s">
        <v>281</v>
      </c>
      <c r="E8" s="19" t="s">
        <v>29</v>
      </c>
      <c r="F8" s="3"/>
      <c r="G8" s="19" t="s">
        <v>13</v>
      </c>
      <c r="H8" s="3"/>
      <c r="I8" s="19" t="s">
        <v>28</v>
      </c>
      <c r="J8" s="3"/>
      <c r="K8" s="19" t="s">
        <v>282</v>
      </c>
      <c r="L8" s="3"/>
      <c r="M8" s="19" t="s">
        <v>283</v>
      </c>
      <c r="N8" s="3"/>
      <c r="O8" s="19" t="s">
        <v>284</v>
      </c>
      <c r="P8" s="3"/>
      <c r="Q8" s="19" t="s">
        <v>285</v>
      </c>
      <c r="R8" s="3"/>
      <c r="S8" s="19" t="s">
        <v>286</v>
      </c>
      <c r="T8" s="3"/>
      <c r="U8" s="19" t="s">
        <v>287</v>
      </c>
      <c r="V8" s="3"/>
      <c r="W8" s="19" t="s">
        <v>288</v>
      </c>
      <c r="Y8" s="19" t="s">
        <v>288</v>
      </c>
    </row>
    <row r="9" spans="1:25" ht="21.75" customHeight="1" x14ac:dyDescent="0.2">
      <c r="A9" s="20" t="s">
        <v>289</v>
      </c>
      <c r="B9" s="12"/>
      <c r="C9" s="20" t="s">
        <v>290</v>
      </c>
      <c r="E9" s="21"/>
      <c r="G9" s="22">
        <v>0</v>
      </c>
      <c r="I9" s="22">
        <v>0</v>
      </c>
      <c r="K9" s="22">
        <v>0</v>
      </c>
      <c r="M9" s="22">
        <v>0</v>
      </c>
      <c r="O9" s="22">
        <v>0</v>
      </c>
      <c r="Q9" s="22">
        <v>0</v>
      </c>
      <c r="S9" s="22">
        <v>0</v>
      </c>
      <c r="U9" s="22">
        <v>0</v>
      </c>
      <c r="W9" s="22">
        <v>0</v>
      </c>
      <c r="Y9" s="22">
        <v>1</v>
      </c>
    </row>
    <row r="10" spans="1:25" ht="21.75" customHeight="1" x14ac:dyDescent="0.2">
      <c r="A10" s="312" t="s">
        <v>24</v>
      </c>
      <c r="B10" s="312"/>
      <c r="C10" s="312"/>
      <c r="E10" s="16"/>
      <c r="G10" s="16"/>
      <c r="I10" s="16"/>
      <c r="K10" s="16">
        <v>0</v>
      </c>
      <c r="M10" s="16">
        <v>0</v>
      </c>
      <c r="O10" s="16">
        <v>0</v>
      </c>
      <c r="Q10" s="16">
        <v>0</v>
      </c>
      <c r="S10" s="16">
        <v>0</v>
      </c>
      <c r="U10" s="16">
        <v>0</v>
      </c>
      <c r="W10" s="16">
        <v>0</v>
      </c>
      <c r="Y10" s="16">
        <v>1</v>
      </c>
    </row>
  </sheetData>
  <mergeCells count="6">
    <mergeCell ref="A10:C10"/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26"/>
  <sheetViews>
    <sheetView rightToLeft="1" view="pageBreakPreview" zoomScale="55" zoomScaleNormal="85" zoomScaleSheetLayoutView="55" workbookViewId="0">
      <selection activeCell="C6" sqref="C6"/>
    </sheetView>
  </sheetViews>
  <sheetFormatPr defaultRowHeight="15.75" x14ac:dyDescent="0.4"/>
  <cols>
    <col min="1" max="2" width="2.5703125" style="28" customWidth="1"/>
    <col min="3" max="3" width="23.42578125" style="28" customWidth="1"/>
    <col min="4" max="4" width="1.140625" style="28" customWidth="1"/>
    <col min="5" max="5" width="17.28515625" style="28" customWidth="1"/>
    <col min="6" max="6" width="1.28515625" style="28" customWidth="1"/>
    <col min="7" max="7" width="20.42578125" style="28" bestFit="1" customWidth="1"/>
    <col min="8" max="8" width="1.28515625" style="28" customWidth="1"/>
    <col min="9" max="9" width="18.5703125" style="28" bestFit="1" customWidth="1"/>
    <col min="10" max="10" width="1.28515625" style="28" customWidth="1"/>
    <col min="11" max="11" width="14.28515625" style="28" customWidth="1"/>
    <col min="12" max="12" width="1.28515625" style="28" customWidth="1"/>
    <col min="13" max="13" width="14.28515625" style="28" customWidth="1"/>
    <col min="14" max="14" width="1.28515625" style="28" customWidth="1"/>
    <col min="15" max="15" width="14.28515625" style="28" customWidth="1"/>
    <col min="16" max="16" width="1.28515625" style="28" customWidth="1"/>
    <col min="17" max="17" width="18.5703125" style="28" bestFit="1" customWidth="1"/>
    <col min="18" max="18" width="1.28515625" style="28" customWidth="1"/>
    <col min="19" max="19" width="15.5703125" style="28" customWidth="1"/>
    <col min="20" max="20" width="1.28515625" style="28" customWidth="1"/>
    <col min="21" max="21" width="15.5703125" style="28" customWidth="1"/>
    <col min="22" max="22" width="1.28515625" style="28" customWidth="1"/>
    <col min="23" max="23" width="18.28515625" style="28" bestFit="1" customWidth="1"/>
    <col min="24" max="24" width="1.28515625" style="28" customWidth="1"/>
    <col min="25" max="25" width="19.28515625" style="28" bestFit="1" customWidth="1"/>
    <col min="26" max="26" width="1.28515625" style="28" customWidth="1"/>
    <col min="27" max="27" width="18.28515625" style="28" bestFit="1" customWidth="1"/>
    <col min="28" max="28" width="0.28515625" style="28" customWidth="1"/>
    <col min="29" max="29" width="26.7109375" style="28" bestFit="1" customWidth="1"/>
    <col min="30" max="16384" width="9.140625" style="28"/>
  </cols>
  <sheetData>
    <row r="1" spans="1:29" ht="29.1" customHeight="1" x14ac:dyDescent="0.4">
      <c r="A1" s="295" t="s">
        <v>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</row>
    <row r="2" spans="1:29" ht="21.75" customHeight="1" x14ac:dyDescent="0.4">
      <c r="A2" s="295" t="s">
        <v>1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</row>
    <row r="3" spans="1:29" ht="21.75" customHeight="1" x14ac:dyDescent="0.4">
      <c r="A3" s="295" t="s">
        <v>2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</row>
    <row r="4" spans="1:29" ht="21.75" customHeight="1" x14ac:dyDescent="0.4">
      <c r="A4" s="1" t="s">
        <v>3</v>
      </c>
      <c r="B4" s="304" t="s">
        <v>4</v>
      </c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304"/>
      <c r="Z4" s="304"/>
      <c r="AA4" s="304"/>
      <c r="AC4" s="242"/>
    </row>
    <row r="5" spans="1:29" ht="21.75" customHeight="1" x14ac:dyDescent="0.4">
      <c r="A5" s="304" t="s">
        <v>5</v>
      </c>
      <c r="B5" s="304"/>
      <c r="C5" s="304" t="s">
        <v>6</v>
      </c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  <c r="W5" s="304"/>
      <c r="X5" s="304"/>
      <c r="Y5" s="304"/>
      <c r="Z5" s="304"/>
      <c r="AA5" s="304"/>
      <c r="AC5" s="242"/>
    </row>
    <row r="6" spans="1:29" ht="30" customHeight="1" x14ac:dyDescent="0.4">
      <c r="E6" s="30"/>
      <c r="F6" s="301"/>
      <c r="G6" s="301"/>
      <c r="H6" s="301"/>
      <c r="I6" s="301"/>
      <c r="J6" s="30"/>
      <c r="K6" s="301" t="s">
        <v>8</v>
      </c>
      <c r="L6" s="301"/>
      <c r="M6" s="301"/>
      <c r="N6" s="301"/>
      <c r="O6" s="301"/>
      <c r="P6" s="301"/>
      <c r="Q6" s="301"/>
      <c r="R6" s="30"/>
      <c r="S6" s="301" t="s">
        <v>9</v>
      </c>
      <c r="T6" s="301"/>
      <c r="U6" s="301"/>
      <c r="V6" s="301"/>
      <c r="W6" s="301"/>
      <c r="X6" s="301"/>
      <c r="Y6" s="301"/>
      <c r="Z6" s="301"/>
      <c r="AA6" s="301"/>
      <c r="AC6" s="242"/>
    </row>
    <row r="7" spans="1:29" ht="30" customHeight="1" x14ac:dyDescent="0.4">
      <c r="E7" s="30"/>
      <c r="F7" s="31"/>
      <c r="G7" s="31"/>
      <c r="H7" s="31"/>
      <c r="I7" s="31"/>
      <c r="J7" s="30"/>
      <c r="K7" s="303" t="s">
        <v>10</v>
      </c>
      <c r="L7" s="303"/>
      <c r="M7" s="303"/>
      <c r="N7" s="31"/>
      <c r="O7" s="303" t="s">
        <v>11</v>
      </c>
      <c r="P7" s="303"/>
      <c r="Q7" s="303"/>
      <c r="R7" s="30"/>
      <c r="S7" s="31"/>
      <c r="T7" s="31"/>
      <c r="U7" s="31"/>
      <c r="V7" s="31"/>
      <c r="W7" s="31"/>
      <c r="X7" s="31"/>
      <c r="Y7" s="31"/>
      <c r="Z7" s="31"/>
      <c r="AA7" s="31"/>
      <c r="AC7" s="243" t="s">
        <v>297</v>
      </c>
    </row>
    <row r="8" spans="1:29" ht="30" customHeight="1" x14ac:dyDescent="0.4">
      <c r="A8" s="301" t="s">
        <v>12</v>
      </c>
      <c r="B8" s="301"/>
      <c r="C8" s="301"/>
      <c r="D8" s="42"/>
      <c r="E8" s="41" t="s">
        <v>13</v>
      </c>
      <c r="F8" s="30"/>
      <c r="G8" s="2" t="s">
        <v>14</v>
      </c>
      <c r="H8" s="30"/>
      <c r="I8" s="2" t="s">
        <v>15</v>
      </c>
      <c r="J8" s="30"/>
      <c r="K8" s="4" t="s">
        <v>13</v>
      </c>
      <c r="L8" s="31"/>
      <c r="M8" s="4" t="s">
        <v>14</v>
      </c>
      <c r="N8" s="30"/>
      <c r="O8" s="4" t="s">
        <v>13</v>
      </c>
      <c r="P8" s="31"/>
      <c r="Q8" s="4" t="s">
        <v>16</v>
      </c>
      <c r="R8" s="30"/>
      <c r="S8" s="2" t="s">
        <v>13</v>
      </c>
      <c r="T8" s="30"/>
      <c r="U8" s="2" t="s">
        <v>17</v>
      </c>
      <c r="V8" s="30"/>
      <c r="W8" s="2" t="s">
        <v>14</v>
      </c>
      <c r="X8" s="30"/>
      <c r="Y8" s="2" t="s">
        <v>15</v>
      </c>
      <c r="Z8" s="30"/>
      <c r="AA8" s="2" t="s">
        <v>18</v>
      </c>
      <c r="AC8" s="244">
        <v>116089181007091</v>
      </c>
    </row>
    <row r="9" spans="1:29" ht="30" customHeight="1" x14ac:dyDescent="0.4">
      <c r="A9" s="302" t="s">
        <v>19</v>
      </c>
      <c r="B9" s="302"/>
      <c r="C9" s="302"/>
      <c r="D9" s="42"/>
      <c r="E9" s="32">
        <v>236000000</v>
      </c>
      <c r="F9" s="30"/>
      <c r="G9" s="32">
        <v>648612947216</v>
      </c>
      <c r="H9" s="30"/>
      <c r="I9" s="32">
        <v>427136513280</v>
      </c>
      <c r="J9" s="30"/>
      <c r="K9" s="32">
        <v>0</v>
      </c>
      <c r="L9" s="30"/>
      <c r="M9" s="32">
        <v>0</v>
      </c>
      <c r="N9" s="30"/>
      <c r="O9" s="74">
        <v>-76000000</v>
      </c>
      <c r="P9" s="30"/>
      <c r="Q9" s="32">
        <v>147059304600</v>
      </c>
      <c r="R9" s="30"/>
      <c r="S9" s="32">
        <v>160000000</v>
      </c>
      <c r="T9" s="30"/>
      <c r="U9" s="32">
        <v>1668</v>
      </c>
      <c r="V9" s="30"/>
      <c r="W9" s="32">
        <v>439737591333</v>
      </c>
      <c r="X9" s="30"/>
      <c r="Y9" s="32">
        <v>264817017600</v>
      </c>
      <c r="Z9" s="30"/>
      <c r="AA9" s="79">
        <f t="shared" ref="AA9:AA14" si="0">Y9/$AC$8</f>
        <v>2.2811515707378827E-3</v>
      </c>
      <c r="AC9" s="242"/>
    </row>
    <row r="10" spans="1:29" ht="30" customHeight="1" x14ac:dyDescent="0.4">
      <c r="A10" s="299" t="s">
        <v>20</v>
      </c>
      <c r="B10" s="299"/>
      <c r="C10" s="299"/>
      <c r="D10" s="42"/>
      <c r="E10" s="33">
        <v>85408</v>
      </c>
      <c r="F10" s="30"/>
      <c r="G10" s="230">
        <v>987106944768</v>
      </c>
      <c r="H10" s="235"/>
      <c r="I10" s="230">
        <v>1518317830656</v>
      </c>
      <c r="J10" s="235"/>
      <c r="K10" s="230">
        <v>0</v>
      </c>
      <c r="L10" s="235"/>
      <c r="M10" s="230">
        <v>0</v>
      </c>
      <c r="N10" s="235"/>
      <c r="O10" s="71">
        <v>-85408</v>
      </c>
      <c r="P10" s="235"/>
      <c r="Q10" s="230">
        <v>1621186793688</v>
      </c>
      <c r="R10" s="235"/>
      <c r="S10" s="230">
        <v>0</v>
      </c>
      <c r="T10" s="235"/>
      <c r="U10" s="230">
        <v>0</v>
      </c>
      <c r="V10" s="235"/>
      <c r="W10" s="230">
        <v>0</v>
      </c>
      <c r="X10" s="235"/>
      <c r="Y10" s="230">
        <v>0</v>
      </c>
      <c r="Z10" s="235"/>
      <c r="AA10" s="236">
        <f t="shared" si="0"/>
        <v>0</v>
      </c>
      <c r="AC10" s="242"/>
    </row>
    <row r="11" spans="1:29" ht="30" customHeight="1" x14ac:dyDescent="0.4">
      <c r="A11" s="299" t="s">
        <v>21</v>
      </c>
      <c r="B11" s="299"/>
      <c r="C11" s="299"/>
      <c r="D11" s="42"/>
      <c r="E11" s="33">
        <v>564334087</v>
      </c>
      <c r="F11" s="30"/>
      <c r="G11" s="230">
        <v>1000203930206</v>
      </c>
      <c r="H11" s="235"/>
      <c r="I11" s="230">
        <v>1017468732450.11</v>
      </c>
      <c r="J11" s="235"/>
      <c r="K11" s="230">
        <v>0</v>
      </c>
      <c r="L11" s="235"/>
      <c r="M11" s="230">
        <v>0</v>
      </c>
      <c r="N11" s="235"/>
      <c r="O11" s="230">
        <v>0</v>
      </c>
      <c r="P11" s="235"/>
      <c r="Q11" s="230">
        <v>0</v>
      </c>
      <c r="R11" s="235"/>
      <c r="S11" s="230">
        <v>564334087</v>
      </c>
      <c r="T11" s="235"/>
      <c r="U11" s="230">
        <v>1849</v>
      </c>
      <c r="V11" s="235"/>
      <c r="W11" s="230">
        <v>1000203930206</v>
      </c>
      <c r="X11" s="235"/>
      <c r="Y11" s="230">
        <v>1035387829554.35</v>
      </c>
      <c r="Z11" s="235"/>
      <c r="AA11" s="236">
        <f t="shared" si="0"/>
        <v>8.9189002848689761E-3</v>
      </c>
      <c r="AC11" s="242"/>
    </row>
    <row r="12" spans="1:29" ht="30" customHeight="1" x14ac:dyDescent="0.4">
      <c r="A12" s="299" t="s">
        <v>22</v>
      </c>
      <c r="B12" s="299"/>
      <c r="C12" s="299"/>
      <c r="D12" s="42"/>
      <c r="E12" s="33">
        <v>13333333</v>
      </c>
      <c r="F12" s="30"/>
      <c r="G12" s="230">
        <v>65039249489</v>
      </c>
      <c r="H12" s="235"/>
      <c r="I12" s="230">
        <v>75544820778.046097</v>
      </c>
      <c r="J12" s="235"/>
      <c r="K12" s="230">
        <v>0</v>
      </c>
      <c r="L12" s="235"/>
      <c r="M12" s="230">
        <v>0</v>
      </c>
      <c r="N12" s="235"/>
      <c r="O12" s="230">
        <v>0</v>
      </c>
      <c r="P12" s="235"/>
      <c r="Q12" s="230">
        <v>0</v>
      </c>
      <c r="R12" s="235"/>
      <c r="S12" s="230">
        <v>13333333</v>
      </c>
      <c r="T12" s="235"/>
      <c r="U12" s="230">
        <v>5890</v>
      </c>
      <c r="V12" s="235"/>
      <c r="W12" s="230">
        <v>65039249489</v>
      </c>
      <c r="X12" s="235"/>
      <c r="Y12" s="230">
        <v>77926268718.509903</v>
      </c>
      <c r="Z12" s="235"/>
      <c r="AA12" s="236">
        <f t="shared" si="0"/>
        <v>6.7126211109844929E-4</v>
      </c>
    </row>
    <row r="13" spans="1:29" ht="30" customHeight="1" x14ac:dyDescent="0.4">
      <c r="A13" s="300" t="s">
        <v>23</v>
      </c>
      <c r="B13" s="300"/>
      <c r="C13" s="300"/>
      <c r="D13" s="42"/>
      <c r="E13" s="33">
        <v>8200000</v>
      </c>
      <c r="F13" s="30"/>
      <c r="G13" s="231">
        <v>92797389198</v>
      </c>
      <c r="H13" s="237"/>
      <c r="I13" s="231">
        <v>61024605000</v>
      </c>
      <c r="J13" s="237"/>
      <c r="K13" s="231">
        <v>0</v>
      </c>
      <c r="L13" s="237"/>
      <c r="M13" s="231">
        <v>0</v>
      </c>
      <c r="N13" s="237"/>
      <c r="O13" s="75">
        <v>-4200000</v>
      </c>
      <c r="P13" s="237"/>
      <c r="Q13" s="231">
        <v>32711173146</v>
      </c>
      <c r="R13" s="237"/>
      <c r="S13" s="231">
        <v>4000000</v>
      </c>
      <c r="T13" s="237"/>
      <c r="U13" s="231">
        <v>7400</v>
      </c>
      <c r="V13" s="237"/>
      <c r="W13" s="231">
        <v>45267019120</v>
      </c>
      <c r="X13" s="237"/>
      <c r="Y13" s="231">
        <v>29371192000</v>
      </c>
      <c r="Z13" s="237"/>
      <c r="AA13" s="236">
        <f t="shared" si="0"/>
        <v>2.5300542001589223E-4</v>
      </c>
    </row>
    <row r="14" spans="1:29" ht="24" customHeight="1" x14ac:dyDescent="0.4">
      <c r="A14" s="297" t="s">
        <v>293</v>
      </c>
      <c r="B14" s="297"/>
      <c r="C14" s="297"/>
      <c r="E14" s="70">
        <v>564334087</v>
      </c>
      <c r="G14" s="231">
        <v>0</v>
      </c>
      <c r="H14" s="238"/>
      <c r="I14" s="230">
        <v>564334087</v>
      </c>
      <c r="J14" s="238"/>
      <c r="K14" s="231">
        <v>0</v>
      </c>
      <c r="L14" s="238"/>
      <c r="M14" s="231">
        <v>0</v>
      </c>
      <c r="N14" s="238"/>
      <c r="O14" s="231">
        <v>0</v>
      </c>
      <c r="P14" s="238"/>
      <c r="Q14" s="231">
        <v>0</v>
      </c>
      <c r="R14" s="238"/>
      <c r="S14" s="230">
        <v>564334087</v>
      </c>
      <c r="T14" s="238"/>
      <c r="U14" s="231">
        <v>0</v>
      </c>
      <c r="V14" s="238"/>
      <c r="W14" s="230">
        <v>564334087</v>
      </c>
      <c r="X14" s="238"/>
      <c r="Y14" s="230">
        <v>564334087</v>
      </c>
      <c r="Z14" s="238"/>
      <c r="AA14" s="236">
        <f t="shared" si="0"/>
        <v>4.8612117176150046E-6</v>
      </c>
    </row>
    <row r="15" spans="1:29" ht="30" customHeight="1" thickBot="1" x14ac:dyDescent="0.45">
      <c r="A15" s="39" t="s">
        <v>24</v>
      </c>
      <c r="B15" s="39"/>
      <c r="C15" s="39"/>
      <c r="D15" s="43"/>
      <c r="E15" s="49"/>
      <c r="F15" s="30"/>
      <c r="G15" s="120">
        <f>SUM(G9:G14)</f>
        <v>2793760460877</v>
      </c>
      <c r="H15" s="235"/>
      <c r="I15" s="120">
        <f>SUM(I9:I14)</f>
        <v>3100056836251.1558</v>
      </c>
      <c r="J15" s="235"/>
      <c r="K15" s="120">
        <f>SUM(K9:K14)</f>
        <v>0</v>
      </c>
      <c r="L15" s="235"/>
      <c r="M15" s="120">
        <f>SUM(M9:M14)</f>
        <v>0</v>
      </c>
      <c r="N15" s="235"/>
      <c r="O15" s="120">
        <f>SUM(O9:O14)</f>
        <v>-80285408</v>
      </c>
      <c r="P15" s="235"/>
      <c r="Q15" s="120">
        <f>SUM(Q9:Q14)</f>
        <v>1800957271434</v>
      </c>
      <c r="R15" s="235"/>
      <c r="S15" s="231"/>
      <c r="T15" s="235"/>
      <c r="U15" s="231"/>
      <c r="V15" s="235"/>
      <c r="W15" s="120">
        <f>SUM(W9:W14)</f>
        <v>1550812124235</v>
      </c>
      <c r="X15" s="235"/>
      <c r="Y15" s="120">
        <f>SUM(Y9:Y14)</f>
        <v>1408066641959.8601</v>
      </c>
      <c r="Z15" s="235"/>
      <c r="AA15" s="239">
        <f>SUM(AA9:AA14)</f>
        <v>1.2129180598438816E-2</v>
      </c>
    </row>
    <row r="16" spans="1:29" ht="16.5" thickTop="1" x14ac:dyDescent="0.4">
      <c r="D16" s="42"/>
      <c r="G16" s="238"/>
      <c r="H16" s="238"/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8"/>
      <c r="Z16" s="238"/>
      <c r="AA16" s="238"/>
    </row>
    <row r="17" spans="4:27" x14ac:dyDescent="0.4">
      <c r="D17" s="42"/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238"/>
      <c r="AA17" s="238"/>
    </row>
    <row r="18" spans="4:27" ht="21" x14ac:dyDescent="0.4">
      <c r="D18" s="42"/>
      <c r="G18" s="298"/>
      <c r="H18" s="298"/>
      <c r="I18" s="298"/>
      <c r="J18" s="238"/>
      <c r="K18" s="298"/>
      <c r="L18" s="298"/>
      <c r="M18" s="298"/>
      <c r="N18" s="298"/>
      <c r="O18" s="298"/>
      <c r="P18" s="298"/>
      <c r="Q18" s="298"/>
      <c r="R18" s="240"/>
      <c r="S18" s="240"/>
      <c r="T18" s="238"/>
      <c r="U18" s="238"/>
      <c r="V18" s="238"/>
      <c r="W18" s="230"/>
      <c r="X18" s="136"/>
      <c r="Y18" s="230"/>
      <c r="Z18" s="238"/>
      <c r="AA18" s="238"/>
    </row>
    <row r="19" spans="4:27" ht="21" x14ac:dyDescent="0.4">
      <c r="G19" s="238"/>
      <c r="H19" s="238"/>
      <c r="I19" s="238"/>
      <c r="J19" s="238"/>
      <c r="K19" s="238"/>
      <c r="L19" s="238"/>
      <c r="M19" s="238"/>
      <c r="N19" s="238"/>
      <c r="O19" s="238"/>
      <c r="P19" s="238"/>
      <c r="Q19" s="238"/>
      <c r="R19" s="238"/>
      <c r="S19" s="238"/>
      <c r="T19" s="238"/>
      <c r="U19" s="238"/>
      <c r="V19" s="238"/>
      <c r="W19" s="230"/>
      <c r="X19" s="136"/>
      <c r="Y19" s="136"/>
      <c r="Z19" s="238"/>
      <c r="AA19" s="238"/>
    </row>
    <row r="20" spans="4:27" x14ac:dyDescent="0.4">
      <c r="G20" s="238"/>
      <c r="H20" s="238"/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41"/>
      <c r="Z20" s="238"/>
      <c r="AA20" s="238"/>
    </row>
    <row r="21" spans="4:27" x14ac:dyDescent="0.4">
      <c r="G21" s="238"/>
      <c r="H21" s="238"/>
      <c r="I21" s="238"/>
      <c r="J21" s="238"/>
      <c r="K21" s="238"/>
      <c r="L21" s="238"/>
      <c r="M21" s="238"/>
      <c r="N21" s="238"/>
      <c r="O21" s="238"/>
      <c r="P21" s="238"/>
      <c r="Q21" s="238"/>
      <c r="R21" s="238"/>
      <c r="S21" s="238"/>
      <c r="T21" s="238"/>
      <c r="U21" s="238"/>
      <c r="V21" s="238"/>
      <c r="W21" s="238"/>
      <c r="X21" s="238"/>
      <c r="Y21" s="241"/>
      <c r="Z21" s="238"/>
      <c r="AA21" s="238"/>
    </row>
    <row r="22" spans="4:27" x14ac:dyDescent="0.4">
      <c r="G22" s="238"/>
      <c r="H22" s="238"/>
      <c r="I22" s="238"/>
      <c r="J22" s="238"/>
      <c r="K22" s="238"/>
      <c r="L22" s="238"/>
      <c r="M22" s="238"/>
      <c r="N22" s="238"/>
      <c r="O22" s="238"/>
      <c r="P22" s="238"/>
      <c r="Q22" s="238"/>
      <c r="R22" s="238"/>
      <c r="S22" s="238"/>
      <c r="T22" s="238"/>
      <c r="U22" s="238"/>
      <c r="V22" s="238"/>
      <c r="W22" s="238"/>
      <c r="X22" s="238"/>
      <c r="Y22" s="241"/>
      <c r="Z22" s="238"/>
      <c r="AA22" s="238"/>
    </row>
    <row r="23" spans="4:27" x14ac:dyDescent="0.4"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  <c r="W23" s="238"/>
      <c r="X23" s="238"/>
      <c r="Y23" s="241"/>
      <c r="Z23" s="238"/>
      <c r="AA23" s="238"/>
    </row>
    <row r="24" spans="4:27" x14ac:dyDescent="0.4">
      <c r="G24" s="238"/>
      <c r="H24" s="238"/>
      <c r="I24" s="238"/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238"/>
      <c r="U24" s="238"/>
      <c r="V24" s="238"/>
      <c r="W24" s="238"/>
      <c r="X24" s="238"/>
      <c r="Y24" s="241"/>
      <c r="Z24" s="238"/>
      <c r="AA24" s="238"/>
    </row>
    <row r="25" spans="4:27" x14ac:dyDescent="0.4">
      <c r="Y25" s="77"/>
    </row>
    <row r="26" spans="4:27" x14ac:dyDescent="0.4">
      <c r="Y26" s="76"/>
    </row>
  </sheetData>
  <mergeCells count="20">
    <mergeCell ref="S6:AA6"/>
    <mergeCell ref="K7:M7"/>
    <mergeCell ref="O7:Q7"/>
    <mergeCell ref="A1:AA1"/>
    <mergeCell ref="A2:AA2"/>
    <mergeCell ref="A3:AA3"/>
    <mergeCell ref="B4:AA4"/>
    <mergeCell ref="A5:B5"/>
    <mergeCell ref="C5:AA5"/>
    <mergeCell ref="A8:C8"/>
    <mergeCell ref="A9:C9"/>
    <mergeCell ref="A10:C10"/>
    <mergeCell ref="F6:I6"/>
    <mergeCell ref="K6:Q6"/>
    <mergeCell ref="A14:C14"/>
    <mergeCell ref="G18:I18"/>
    <mergeCell ref="K18:Q18"/>
    <mergeCell ref="A11:C11"/>
    <mergeCell ref="A12:C12"/>
    <mergeCell ref="A13:C13"/>
  </mergeCells>
  <conditionalFormatting sqref="G18">
    <cfRule type="duplicateValues" dxfId="9" priority="6"/>
  </conditionalFormatting>
  <conditionalFormatting sqref="K18">
    <cfRule type="duplicateValues" dxfId="8" priority="5"/>
  </conditionalFormatting>
  <conditionalFormatting sqref="W18">
    <cfRule type="duplicateValues" dxfId="7" priority="4"/>
  </conditionalFormatting>
  <conditionalFormatting sqref="W18:W19">
    <cfRule type="duplicateValues" dxfId="6" priority="3"/>
  </conditionalFormatting>
  <conditionalFormatting sqref="Y18">
    <cfRule type="duplicateValues" dxfId="5" priority="2"/>
  </conditionalFormatting>
  <conditionalFormatting sqref="Y18">
    <cfRule type="duplicateValues" dxfId="4" priority="1"/>
  </conditionalFormatting>
  <pageMargins left="0.39" right="0.39" top="0.39" bottom="0.39" header="0" footer="0"/>
  <pageSetup paperSize="9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Q18"/>
  <sheetViews>
    <sheetView rightToLeft="1" view="pageBreakPreview" zoomScale="70" zoomScaleNormal="115" zoomScaleSheetLayoutView="70" workbookViewId="0">
      <selection activeCell="A8" sqref="A8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4.28515625" bestFit="1" customWidth="1"/>
    <col min="6" max="6" width="1.28515625" customWidth="1"/>
    <col min="7" max="7" width="2.5703125" customWidth="1"/>
    <col min="8" max="8" width="1.28515625" customWidth="1"/>
    <col min="9" max="9" width="9.140625" customWidth="1"/>
    <col min="10" max="10" width="1.28515625" customWidth="1"/>
    <col min="11" max="11" width="2.5703125" customWidth="1"/>
    <col min="12" max="14" width="1.28515625" customWidth="1"/>
    <col min="15" max="15" width="6.425781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9.140625" customWidth="1"/>
    <col min="28" max="28" width="1.28515625" customWidth="1"/>
    <col min="29" max="29" width="2.5703125" customWidth="1"/>
    <col min="30" max="30" width="1.28515625" customWidth="1"/>
    <col min="31" max="31" width="9.140625" customWidth="1"/>
    <col min="32" max="32" width="1.28515625" customWidth="1"/>
    <col min="33" max="33" width="2.5703125" customWidth="1"/>
    <col min="34" max="34" width="1.28515625" customWidth="1"/>
    <col min="35" max="35" width="9.140625" customWidth="1"/>
    <col min="36" max="36" width="6.85546875" customWidth="1"/>
    <col min="37" max="37" width="2.5703125" customWidth="1"/>
    <col min="38" max="38" width="1.28515625" customWidth="1"/>
    <col min="39" max="39" width="11.7109375" customWidth="1"/>
    <col min="40" max="41" width="1.28515625" customWidth="1"/>
    <col min="42" max="42" width="13" customWidth="1"/>
    <col min="43" max="43" width="7.7109375" customWidth="1"/>
    <col min="44" max="44" width="0.28515625" customWidth="1"/>
  </cols>
  <sheetData>
    <row r="1" spans="1:43" ht="29.1" customHeight="1" x14ac:dyDescent="0.2">
      <c r="A1" s="295" t="s">
        <v>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5"/>
      <c r="AI1" s="295"/>
      <c r="AJ1" s="295"/>
      <c r="AK1" s="295"/>
      <c r="AL1" s="295"/>
      <c r="AM1" s="295"/>
      <c r="AN1" s="295"/>
      <c r="AO1" s="295"/>
      <c r="AP1" s="295"/>
      <c r="AQ1" s="295"/>
    </row>
    <row r="2" spans="1:43" ht="21.75" customHeight="1" x14ac:dyDescent="0.2">
      <c r="A2" s="295" t="s">
        <v>1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295"/>
      <c r="AD2" s="295"/>
      <c r="AE2" s="295"/>
      <c r="AF2" s="295"/>
      <c r="AG2" s="295"/>
      <c r="AH2" s="295"/>
      <c r="AI2" s="295"/>
      <c r="AJ2" s="295"/>
      <c r="AK2" s="295"/>
      <c r="AL2" s="295"/>
      <c r="AM2" s="295"/>
      <c r="AN2" s="295"/>
      <c r="AO2" s="295"/>
      <c r="AP2" s="295"/>
      <c r="AQ2" s="295"/>
    </row>
    <row r="3" spans="1:43" ht="21.75" customHeight="1" x14ac:dyDescent="0.2">
      <c r="A3" s="295" t="s">
        <v>2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  <c r="AB3" s="295"/>
      <c r="AC3" s="295"/>
      <c r="AD3" s="295"/>
      <c r="AE3" s="295"/>
      <c r="AF3" s="295"/>
      <c r="AG3" s="295"/>
      <c r="AH3" s="295"/>
      <c r="AI3" s="295"/>
      <c r="AJ3" s="295"/>
      <c r="AK3" s="295"/>
      <c r="AL3" s="295"/>
      <c r="AM3" s="295"/>
      <c r="AN3" s="295"/>
      <c r="AO3" s="295"/>
      <c r="AP3" s="295"/>
      <c r="AQ3" s="295"/>
    </row>
    <row r="4" spans="1:43" ht="14.45" customHeight="1" x14ac:dyDescent="0.2"/>
    <row r="5" spans="1:43" s="44" customFormat="1" ht="27" customHeight="1" x14ac:dyDescent="0.2">
      <c r="A5" s="304" t="s">
        <v>25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  <c r="W5" s="304"/>
      <c r="X5" s="304"/>
      <c r="Y5" s="304"/>
      <c r="Z5" s="304"/>
      <c r="AA5" s="304"/>
      <c r="AB5" s="304"/>
      <c r="AC5" s="304"/>
      <c r="AD5" s="304"/>
      <c r="AE5" s="304"/>
      <c r="AF5" s="304"/>
      <c r="AG5" s="304"/>
      <c r="AH5" s="304"/>
      <c r="AI5" s="304"/>
      <c r="AJ5" s="304"/>
      <c r="AK5" s="304"/>
      <c r="AL5" s="304"/>
      <c r="AM5" s="304"/>
      <c r="AN5" s="304"/>
      <c r="AO5" s="304"/>
      <c r="AP5" s="304"/>
      <c r="AQ5" s="304"/>
    </row>
    <row r="6" spans="1:43" s="44" customFormat="1" ht="27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44" customFormat="1" ht="27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44" customFormat="1" ht="27" customHeight="1" x14ac:dyDescent="0.2">
      <c r="E8" s="307" t="s">
        <v>7</v>
      </c>
      <c r="F8" s="307"/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07"/>
      <c r="V8" s="46"/>
      <c r="W8" s="301" t="s">
        <v>9</v>
      </c>
      <c r="X8" s="301"/>
      <c r="Y8" s="301"/>
      <c r="Z8" s="301"/>
      <c r="AA8" s="301"/>
      <c r="AB8" s="301"/>
      <c r="AC8" s="301"/>
      <c r="AD8" s="301"/>
      <c r="AE8" s="301"/>
      <c r="AF8" s="301"/>
      <c r="AG8" s="301"/>
      <c r="AH8" s="301"/>
      <c r="AI8" s="301"/>
      <c r="AJ8" s="43"/>
      <c r="AK8" s="43"/>
      <c r="AL8" s="43"/>
      <c r="AM8" s="43"/>
      <c r="AN8" s="53"/>
      <c r="AO8" s="53"/>
      <c r="AP8" s="53"/>
    </row>
    <row r="9" spans="1:43" s="44" customFormat="1" ht="27" customHeight="1" x14ac:dyDescent="0.2"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6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60"/>
      <c r="AK9" s="60"/>
      <c r="AL9" s="60"/>
      <c r="AM9" s="60"/>
      <c r="AN9" s="53"/>
      <c r="AO9" s="53"/>
      <c r="AP9" s="53"/>
    </row>
    <row r="10" spans="1:43" s="44" customFormat="1" ht="27" customHeight="1" x14ac:dyDescent="0.2">
      <c r="A10" s="307" t="s">
        <v>26</v>
      </c>
      <c r="B10" s="307"/>
      <c r="C10" s="307"/>
      <c r="D10" s="307"/>
      <c r="E10" s="2" t="s">
        <v>27</v>
      </c>
      <c r="F10" s="46"/>
      <c r="G10" s="307" t="s">
        <v>28</v>
      </c>
      <c r="H10" s="307"/>
      <c r="I10" s="307"/>
      <c r="J10" s="46"/>
      <c r="K10" s="307" t="s">
        <v>29</v>
      </c>
      <c r="L10" s="307"/>
      <c r="M10" s="307"/>
      <c r="N10" s="307"/>
      <c r="O10" s="307"/>
      <c r="P10" s="46"/>
      <c r="Q10" s="50"/>
      <c r="R10" s="50"/>
      <c r="S10" s="50"/>
      <c r="T10" s="50"/>
      <c r="U10" s="50"/>
      <c r="V10" s="46"/>
      <c r="W10" s="307" t="s">
        <v>27</v>
      </c>
      <c r="X10" s="307"/>
      <c r="Y10" s="307"/>
      <c r="Z10" s="307"/>
      <c r="AA10" s="307"/>
      <c r="AB10" s="46"/>
      <c r="AC10" s="307" t="s">
        <v>28</v>
      </c>
      <c r="AD10" s="307"/>
      <c r="AE10" s="307"/>
      <c r="AF10" s="46"/>
      <c r="AG10" s="307" t="s">
        <v>29</v>
      </c>
      <c r="AH10" s="307"/>
      <c r="AI10" s="307"/>
      <c r="AJ10" s="46"/>
      <c r="AK10" s="43"/>
      <c r="AL10" s="43"/>
      <c r="AM10" s="43"/>
    </row>
    <row r="11" spans="1:43" s="44" customFormat="1" ht="27" customHeight="1" x14ac:dyDescent="0.2">
      <c r="A11" s="40" t="s">
        <v>30</v>
      </c>
      <c r="B11" s="40"/>
      <c r="C11" s="40"/>
      <c r="D11" s="40"/>
      <c r="E11" s="32">
        <v>564334087</v>
      </c>
      <c r="F11" s="46"/>
      <c r="G11" s="309">
        <v>2193</v>
      </c>
      <c r="H11" s="309"/>
      <c r="I11" s="309"/>
      <c r="J11" s="46"/>
      <c r="K11" s="310" t="s">
        <v>31</v>
      </c>
      <c r="L11" s="310"/>
      <c r="M11" s="310"/>
      <c r="N11" s="310"/>
      <c r="O11" s="310"/>
      <c r="P11" s="46"/>
      <c r="Q11" s="51"/>
      <c r="R11" s="51"/>
      <c r="S11" s="51"/>
      <c r="T11" s="51"/>
      <c r="U11" s="51"/>
      <c r="V11" s="46"/>
      <c r="W11" s="309">
        <v>564334087</v>
      </c>
      <c r="X11" s="309"/>
      <c r="Y11" s="309"/>
      <c r="Z11" s="309"/>
      <c r="AA11" s="309"/>
      <c r="AB11" s="46"/>
      <c r="AC11" s="309">
        <v>2193</v>
      </c>
      <c r="AD11" s="309"/>
      <c r="AE11" s="309"/>
      <c r="AF11" s="46"/>
      <c r="AG11" s="310" t="s">
        <v>31</v>
      </c>
      <c r="AH11" s="310"/>
      <c r="AI11" s="310"/>
      <c r="AJ11" s="46"/>
      <c r="AK11" s="52"/>
      <c r="AL11" s="52"/>
      <c r="AM11" s="52"/>
    </row>
    <row r="12" spans="1:43" s="44" customFormat="1" ht="27" customHeight="1" x14ac:dyDescent="0.2">
      <c r="A12" s="48"/>
      <c r="B12" s="48"/>
      <c r="C12" s="48"/>
      <c r="D12" s="48"/>
      <c r="E12" s="49"/>
      <c r="F12" s="46"/>
      <c r="G12" s="49"/>
      <c r="H12" s="49"/>
      <c r="I12" s="49"/>
      <c r="J12" s="46"/>
      <c r="K12" s="50"/>
      <c r="L12" s="50"/>
      <c r="M12" s="50"/>
      <c r="N12" s="50"/>
      <c r="O12" s="50"/>
      <c r="P12" s="46"/>
      <c r="Q12" s="51"/>
      <c r="R12" s="51"/>
      <c r="S12" s="51"/>
      <c r="T12" s="51"/>
      <c r="U12" s="51"/>
      <c r="V12" s="46"/>
      <c r="W12" s="49"/>
      <c r="X12" s="49"/>
      <c r="Y12" s="49"/>
      <c r="Z12" s="49"/>
      <c r="AA12" s="49"/>
      <c r="AB12" s="46"/>
      <c r="AC12" s="49"/>
      <c r="AD12" s="49"/>
      <c r="AE12" s="49"/>
      <c r="AF12" s="46"/>
      <c r="AG12" s="50"/>
      <c r="AH12" s="50"/>
      <c r="AI12" s="50"/>
      <c r="AJ12" s="46"/>
      <c r="AK12" s="51"/>
      <c r="AL12" s="51"/>
      <c r="AM12" s="51"/>
    </row>
    <row r="13" spans="1:43" s="44" customFormat="1" ht="27" customHeight="1" x14ac:dyDescent="0.2">
      <c r="A13" s="48"/>
      <c r="B13" s="48"/>
      <c r="C13" s="48"/>
      <c r="D13" s="48"/>
      <c r="E13" s="49"/>
      <c r="F13" s="46"/>
      <c r="G13" s="49"/>
      <c r="H13" s="49"/>
      <c r="I13" s="49"/>
      <c r="J13" s="46"/>
      <c r="K13" s="50"/>
      <c r="L13" s="50"/>
      <c r="M13" s="50"/>
      <c r="N13" s="50"/>
      <c r="O13" s="50"/>
      <c r="P13" s="46"/>
      <c r="Q13" s="51"/>
      <c r="R13" s="51"/>
      <c r="S13" s="51"/>
      <c r="T13" s="51"/>
      <c r="U13" s="51"/>
      <c r="V13" s="46"/>
      <c r="W13" s="49"/>
      <c r="X13" s="49"/>
      <c r="Y13" s="49"/>
      <c r="Z13" s="49"/>
      <c r="AA13" s="49"/>
      <c r="AB13" s="46"/>
      <c r="AC13" s="49"/>
      <c r="AD13" s="49"/>
      <c r="AE13" s="49"/>
      <c r="AF13" s="46"/>
      <c r="AG13" s="50"/>
      <c r="AH13" s="50"/>
      <c r="AI13" s="50"/>
      <c r="AJ13" s="46"/>
      <c r="AK13" s="51"/>
      <c r="AL13" s="51"/>
      <c r="AM13" s="51"/>
    </row>
    <row r="14" spans="1:43" s="44" customFormat="1" ht="27" customHeight="1" x14ac:dyDescent="0.2">
      <c r="A14" s="304" t="s">
        <v>32</v>
      </c>
      <c r="B14" s="304"/>
      <c r="C14" s="304"/>
      <c r="D14" s="304"/>
      <c r="E14" s="304"/>
      <c r="F14" s="304"/>
      <c r="G14" s="304"/>
      <c r="H14" s="304"/>
      <c r="I14" s="304"/>
      <c r="J14" s="304"/>
      <c r="K14" s="304"/>
      <c r="L14" s="304"/>
      <c r="M14" s="304"/>
      <c r="N14" s="304"/>
      <c r="O14" s="304"/>
      <c r="P14" s="304"/>
      <c r="Q14" s="304"/>
      <c r="R14" s="304"/>
      <c r="S14" s="304"/>
      <c r="T14" s="304"/>
      <c r="U14" s="304"/>
      <c r="V14" s="304"/>
      <c r="W14" s="304"/>
      <c r="X14" s="304"/>
      <c r="Y14" s="304"/>
      <c r="Z14" s="304"/>
      <c r="AA14" s="304"/>
      <c r="AB14" s="304"/>
      <c r="AC14" s="304"/>
      <c r="AD14" s="304"/>
      <c r="AE14" s="304"/>
      <c r="AF14" s="304"/>
      <c r="AG14" s="304"/>
      <c r="AH14" s="304"/>
      <c r="AI14" s="304"/>
      <c r="AJ14" s="304"/>
      <c r="AK14" s="304"/>
      <c r="AL14" s="304"/>
      <c r="AM14" s="304"/>
      <c r="AN14" s="304"/>
      <c r="AO14" s="304"/>
      <c r="AP14" s="304"/>
      <c r="AQ14" s="304"/>
    </row>
    <row r="15" spans="1:43" s="44" customFormat="1" ht="27" customHeight="1" x14ac:dyDescent="0.2">
      <c r="C15" s="307" t="s">
        <v>7</v>
      </c>
      <c r="D15" s="307"/>
      <c r="E15" s="307"/>
      <c r="F15" s="307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54"/>
      <c r="S15" s="307" t="s">
        <v>9</v>
      </c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307"/>
      <c r="AH15" s="307"/>
      <c r="AI15" s="307"/>
      <c r="AJ15" s="307"/>
      <c r="AK15" s="307"/>
      <c r="AL15" s="307"/>
      <c r="AM15" s="307"/>
      <c r="AN15" s="307"/>
      <c r="AO15" s="307"/>
      <c r="AP15" s="307"/>
    </row>
    <row r="16" spans="1:43" s="44" customFormat="1" ht="27" customHeight="1" x14ac:dyDescent="0.2">
      <c r="A16" s="2" t="s">
        <v>26</v>
      </c>
      <c r="C16" s="4" t="s">
        <v>33</v>
      </c>
      <c r="D16" s="55"/>
      <c r="E16" s="308" t="s">
        <v>35</v>
      </c>
      <c r="F16" s="308"/>
      <c r="G16" s="308"/>
      <c r="H16" s="55"/>
      <c r="I16" s="308" t="s">
        <v>28</v>
      </c>
      <c r="J16" s="308"/>
      <c r="K16" s="308"/>
      <c r="L16" s="55"/>
      <c r="M16" s="308" t="s">
        <v>29</v>
      </c>
      <c r="N16" s="308"/>
      <c r="O16" s="308"/>
      <c r="P16" s="308"/>
      <c r="Q16" s="308"/>
      <c r="R16" s="54"/>
      <c r="S16" s="308" t="s">
        <v>33</v>
      </c>
      <c r="T16" s="308"/>
      <c r="U16" s="308"/>
      <c r="V16" s="308"/>
      <c r="W16" s="308"/>
      <c r="X16" s="55"/>
      <c r="Y16" s="308" t="s">
        <v>34</v>
      </c>
      <c r="Z16" s="308"/>
      <c r="AA16" s="308"/>
      <c r="AB16" s="308"/>
      <c r="AC16" s="308"/>
      <c r="AD16" s="55"/>
      <c r="AE16" s="308"/>
      <c r="AF16" s="308"/>
      <c r="AG16" s="308"/>
      <c r="AH16" s="55"/>
      <c r="AI16" s="308" t="s">
        <v>35</v>
      </c>
      <c r="AJ16" s="308"/>
      <c r="AK16" s="308"/>
      <c r="AL16" s="55"/>
      <c r="AM16" s="308" t="s">
        <v>28</v>
      </c>
      <c r="AN16" s="308"/>
      <c r="AO16" s="55"/>
      <c r="AP16" s="4" t="s">
        <v>29</v>
      </c>
    </row>
    <row r="17" spans="1:42" s="44" customFormat="1" ht="27" customHeight="1" x14ac:dyDescent="0.2">
      <c r="A17" s="36" t="s">
        <v>36</v>
      </c>
      <c r="C17" s="57" t="s">
        <v>37</v>
      </c>
      <c r="D17" s="54"/>
      <c r="E17" s="306">
        <v>564334087</v>
      </c>
      <c r="F17" s="306"/>
      <c r="G17" s="306"/>
      <c r="H17" s="54"/>
      <c r="I17" s="306">
        <v>2243</v>
      </c>
      <c r="J17" s="306"/>
      <c r="K17" s="306"/>
      <c r="L17" s="54"/>
      <c r="M17" s="305" t="s">
        <v>39</v>
      </c>
      <c r="N17" s="305"/>
      <c r="O17" s="305"/>
      <c r="P17" s="305"/>
      <c r="Q17" s="305"/>
      <c r="R17" s="54"/>
      <c r="S17" s="305" t="s">
        <v>37</v>
      </c>
      <c r="T17" s="305"/>
      <c r="U17" s="305"/>
      <c r="V17" s="305"/>
      <c r="W17" s="305"/>
      <c r="X17" s="54"/>
      <c r="Y17" s="305" t="s">
        <v>38</v>
      </c>
      <c r="Z17" s="305"/>
      <c r="AA17" s="305"/>
      <c r="AB17" s="305"/>
      <c r="AC17" s="305"/>
      <c r="AD17" s="54"/>
      <c r="AE17" s="305"/>
      <c r="AF17" s="305"/>
      <c r="AG17" s="305"/>
      <c r="AH17" s="54"/>
      <c r="AI17" s="306">
        <v>564334087</v>
      </c>
      <c r="AJ17" s="306"/>
      <c r="AK17" s="306"/>
      <c r="AL17" s="54"/>
      <c r="AM17" s="306">
        <v>2243</v>
      </c>
      <c r="AN17" s="306"/>
      <c r="AO17" s="54"/>
      <c r="AP17" s="57" t="s">
        <v>39</v>
      </c>
    </row>
    <row r="18" spans="1:42" x14ac:dyDescent="0.2"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</row>
  </sheetData>
  <mergeCells count="36">
    <mergeCell ref="A10:D10"/>
    <mergeCell ref="G10:I10"/>
    <mergeCell ref="K10:O10"/>
    <mergeCell ref="A1:AQ1"/>
    <mergeCell ref="A2:AQ2"/>
    <mergeCell ref="A3:AQ3"/>
    <mergeCell ref="A5:AQ5"/>
    <mergeCell ref="E8:U8"/>
    <mergeCell ref="W8:AI8"/>
    <mergeCell ref="W10:AA10"/>
    <mergeCell ref="AC10:AE10"/>
    <mergeCell ref="AG10:AI10"/>
    <mergeCell ref="G11:I11"/>
    <mergeCell ref="K11:O11"/>
    <mergeCell ref="W11:AA11"/>
    <mergeCell ref="AC11:AE11"/>
    <mergeCell ref="AG11:AI11"/>
    <mergeCell ref="A14:AQ14"/>
    <mergeCell ref="C15:Q15"/>
    <mergeCell ref="S15:AP15"/>
    <mergeCell ref="E16:G16"/>
    <mergeCell ref="I16:K16"/>
    <mergeCell ref="M16:Q16"/>
    <mergeCell ref="S16:W16"/>
    <mergeCell ref="Y16:AC16"/>
    <mergeCell ref="AE16:AG16"/>
    <mergeCell ref="AI16:AK16"/>
    <mergeCell ref="AM16:AN16"/>
    <mergeCell ref="Y17:AC17"/>
    <mergeCell ref="AE17:AG17"/>
    <mergeCell ref="AI17:AK17"/>
    <mergeCell ref="AM17:AN17"/>
    <mergeCell ref="E17:G17"/>
    <mergeCell ref="I17:K17"/>
    <mergeCell ref="M17:Q17"/>
    <mergeCell ref="S17:W17"/>
  </mergeCells>
  <pageMargins left="0.39" right="0.39" top="0.39" bottom="0.39" header="0" footer="0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27"/>
  <sheetViews>
    <sheetView rightToLeft="1" view="pageBreakPreview" zoomScale="55" zoomScaleNormal="80" zoomScaleSheetLayoutView="55" workbookViewId="0">
      <selection activeCell="B6" sqref="B6"/>
    </sheetView>
  </sheetViews>
  <sheetFormatPr defaultRowHeight="12.75" x14ac:dyDescent="0.2"/>
  <cols>
    <col min="1" max="1" width="5.140625" style="44" customWidth="1"/>
    <col min="2" max="2" width="36.7109375" style="44" customWidth="1"/>
    <col min="3" max="3" width="1.28515625" style="44" customWidth="1"/>
    <col min="4" max="4" width="2.5703125" style="44" customWidth="1"/>
    <col min="5" max="5" width="10.42578125" style="44" customWidth="1"/>
    <col min="6" max="6" width="1.28515625" style="44" customWidth="1"/>
    <col min="7" max="7" width="19.85546875" style="44" bestFit="1" customWidth="1"/>
    <col min="8" max="8" width="1.28515625" style="44" customWidth="1"/>
    <col min="9" max="9" width="19.7109375" style="44" bestFit="1" customWidth="1"/>
    <col min="10" max="10" width="1.28515625" style="44" customWidth="1"/>
    <col min="11" max="11" width="13" style="44" customWidth="1"/>
    <col min="12" max="12" width="1.28515625" style="44" customWidth="1"/>
    <col min="13" max="13" width="18.28515625" style="44" bestFit="1" customWidth="1"/>
    <col min="14" max="14" width="1.28515625" style="44" customWidth="1"/>
    <col min="15" max="15" width="14.7109375" style="44" bestFit="1" customWidth="1"/>
    <col min="16" max="16" width="1.28515625" style="44" customWidth="1"/>
    <col min="17" max="17" width="21.28515625" style="44" bestFit="1" customWidth="1"/>
    <col min="18" max="18" width="1.28515625" style="44" customWidth="1"/>
    <col min="19" max="19" width="15.5703125" style="44" customWidth="1"/>
    <col min="20" max="20" width="1.28515625" style="44" customWidth="1"/>
    <col min="21" max="21" width="22.42578125" style="44" bestFit="1" customWidth="1"/>
    <col min="22" max="22" width="1.28515625" style="44" customWidth="1"/>
    <col min="23" max="23" width="19.140625" style="44" bestFit="1" customWidth="1"/>
    <col min="24" max="24" width="1.28515625" style="44" customWidth="1"/>
    <col min="25" max="25" width="20.140625" style="44" bestFit="1" customWidth="1"/>
    <col min="26" max="26" width="1.28515625" style="44" customWidth="1"/>
    <col min="27" max="27" width="19.28515625" style="44" bestFit="1" customWidth="1"/>
    <col min="28" max="28" width="0.28515625" style="44" customWidth="1"/>
    <col min="29" max="29" width="26.5703125" style="44" customWidth="1"/>
    <col min="30" max="16384" width="9.140625" style="44"/>
  </cols>
  <sheetData>
    <row r="1" spans="1:29" ht="29.1" customHeight="1" x14ac:dyDescent="0.2">
      <c r="A1" s="295" t="s">
        <v>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</row>
    <row r="2" spans="1:29" ht="21.75" customHeight="1" x14ac:dyDescent="0.2">
      <c r="A2" s="295" t="s">
        <v>1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</row>
    <row r="3" spans="1:29" ht="21.75" customHeight="1" x14ac:dyDescent="0.2">
      <c r="A3" s="295" t="s">
        <v>2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</row>
    <row r="4" spans="1:29" ht="14.45" customHeight="1" x14ac:dyDescent="0.2"/>
    <row r="5" spans="1:29" ht="32.25" customHeight="1" x14ac:dyDescent="0.2">
      <c r="A5" s="1" t="s">
        <v>40</v>
      </c>
      <c r="B5" s="304" t="s">
        <v>41</v>
      </c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  <c r="W5" s="304"/>
      <c r="X5" s="304"/>
      <c r="Y5" s="304"/>
      <c r="Z5" s="304"/>
      <c r="AA5" s="304"/>
      <c r="AC5" s="246"/>
    </row>
    <row r="6" spans="1:29" ht="32.25" customHeight="1" x14ac:dyDescent="0.2">
      <c r="D6" s="46"/>
      <c r="E6" s="307" t="s">
        <v>7</v>
      </c>
      <c r="F6" s="307"/>
      <c r="G6" s="307"/>
      <c r="H6" s="307"/>
      <c r="I6" s="307"/>
      <c r="J6" s="46"/>
      <c r="K6" s="307" t="s">
        <v>8</v>
      </c>
      <c r="L6" s="307"/>
      <c r="M6" s="307"/>
      <c r="N6" s="307"/>
      <c r="O6" s="307"/>
      <c r="P6" s="307"/>
      <c r="Q6" s="307"/>
      <c r="R6" s="46"/>
      <c r="S6" s="307" t="s">
        <v>9</v>
      </c>
      <c r="T6" s="307"/>
      <c r="U6" s="307"/>
      <c r="V6" s="307"/>
      <c r="W6" s="307"/>
      <c r="X6" s="307"/>
      <c r="Y6" s="307"/>
      <c r="Z6" s="307"/>
      <c r="AA6" s="307"/>
      <c r="AC6" s="246"/>
    </row>
    <row r="7" spans="1:29" ht="32.25" customHeight="1" x14ac:dyDescent="0.2">
      <c r="D7" s="46"/>
      <c r="E7" s="47"/>
      <c r="F7" s="47"/>
      <c r="G7" s="47"/>
      <c r="H7" s="47"/>
      <c r="I7" s="47"/>
      <c r="J7" s="46"/>
      <c r="K7" s="308" t="s">
        <v>42</v>
      </c>
      <c r="L7" s="308"/>
      <c r="M7" s="308"/>
      <c r="N7" s="47"/>
      <c r="O7" s="308" t="s">
        <v>43</v>
      </c>
      <c r="P7" s="308"/>
      <c r="Q7" s="308"/>
      <c r="R7" s="46"/>
      <c r="S7" s="47"/>
      <c r="T7" s="47"/>
      <c r="U7" s="47"/>
      <c r="V7" s="47"/>
      <c r="W7" s="47"/>
      <c r="X7" s="47"/>
      <c r="Y7" s="47"/>
      <c r="Z7" s="47"/>
      <c r="AA7" s="47"/>
      <c r="AC7" s="247" t="str">
        <f>سهام!AC7</f>
        <v>جمع سرمایه‌گذاری‌ها و دارایی‌ها</v>
      </c>
    </row>
    <row r="8" spans="1:29" ht="32.25" customHeight="1" x14ac:dyDescent="0.2">
      <c r="A8" s="307" t="s">
        <v>44</v>
      </c>
      <c r="B8" s="307"/>
      <c r="D8" s="307" t="s">
        <v>45</v>
      </c>
      <c r="E8" s="307"/>
      <c r="F8" s="46"/>
      <c r="G8" s="2" t="s">
        <v>14</v>
      </c>
      <c r="H8" s="46"/>
      <c r="I8" s="2" t="s">
        <v>15</v>
      </c>
      <c r="J8" s="46"/>
      <c r="K8" s="4" t="s">
        <v>13</v>
      </c>
      <c r="L8" s="47"/>
      <c r="M8" s="4" t="s">
        <v>14</v>
      </c>
      <c r="N8" s="46"/>
      <c r="O8" s="4" t="s">
        <v>13</v>
      </c>
      <c r="P8" s="47"/>
      <c r="Q8" s="4" t="s">
        <v>16</v>
      </c>
      <c r="R8" s="46"/>
      <c r="S8" s="2" t="s">
        <v>13</v>
      </c>
      <c r="T8" s="46"/>
      <c r="U8" s="2" t="s">
        <v>46</v>
      </c>
      <c r="V8" s="46"/>
      <c r="W8" s="2" t="s">
        <v>14</v>
      </c>
      <c r="X8" s="46"/>
      <c r="Y8" s="2" t="s">
        <v>15</v>
      </c>
      <c r="Z8" s="46"/>
      <c r="AA8" s="2" t="s">
        <v>18</v>
      </c>
      <c r="AC8" s="247">
        <f>سهام!AC8</f>
        <v>116089181007091</v>
      </c>
    </row>
    <row r="9" spans="1:29" ht="21" x14ac:dyDescent="0.2">
      <c r="A9" s="302" t="s">
        <v>47</v>
      </c>
      <c r="B9" s="302"/>
      <c r="D9" s="309">
        <v>3340000</v>
      </c>
      <c r="E9" s="309"/>
      <c r="F9" s="46"/>
      <c r="G9" s="32">
        <v>70313319261</v>
      </c>
      <c r="H9" s="46"/>
      <c r="I9" s="32">
        <v>103635089800</v>
      </c>
      <c r="J9" s="46"/>
      <c r="K9" s="32">
        <v>0</v>
      </c>
      <c r="L9" s="46"/>
      <c r="M9" s="32">
        <v>0</v>
      </c>
      <c r="N9" s="46"/>
      <c r="O9" s="32">
        <v>0</v>
      </c>
      <c r="P9" s="46"/>
      <c r="Q9" s="32">
        <v>0</v>
      </c>
      <c r="R9" s="46"/>
      <c r="S9" s="32">
        <v>3340000</v>
      </c>
      <c r="T9" s="46"/>
      <c r="U9" s="32">
        <v>36250</v>
      </c>
      <c r="V9" s="46"/>
      <c r="W9" s="32">
        <v>70313319261</v>
      </c>
      <c r="X9" s="80"/>
      <c r="Y9" s="32">
        <v>120796527500</v>
      </c>
      <c r="Z9" s="46"/>
      <c r="AA9" s="81">
        <f t="shared" ref="AA9:AA20" si="0">Y9/$AC$8</f>
        <v>1.040549398764571E-3</v>
      </c>
      <c r="AC9" s="246"/>
    </row>
    <row r="10" spans="1:29" ht="21" x14ac:dyDescent="0.2">
      <c r="A10" s="299" t="s">
        <v>48</v>
      </c>
      <c r="B10" s="299"/>
      <c r="D10" s="298">
        <v>209860787</v>
      </c>
      <c r="E10" s="298"/>
      <c r="F10" s="46"/>
      <c r="G10" s="33">
        <v>2999999980734</v>
      </c>
      <c r="H10" s="46"/>
      <c r="I10" s="33">
        <v>3316717526239.1899</v>
      </c>
      <c r="J10" s="46"/>
      <c r="K10" s="33">
        <v>23694274</v>
      </c>
      <c r="L10" s="46"/>
      <c r="M10" s="33">
        <v>379999999530.62</v>
      </c>
      <c r="N10" s="46"/>
      <c r="O10" s="71">
        <v>-49373572</v>
      </c>
      <c r="P10" s="80"/>
      <c r="Q10" s="33">
        <v>800732197188.76001</v>
      </c>
      <c r="R10" s="46"/>
      <c r="S10" s="33">
        <v>184181489</v>
      </c>
      <c r="T10" s="46"/>
      <c r="U10" s="33">
        <v>16217.83</v>
      </c>
      <c r="V10" s="46"/>
      <c r="W10" s="33">
        <v>2665467519820</v>
      </c>
      <c r="X10" s="80"/>
      <c r="Y10" s="33">
        <v>2987024077748.8701</v>
      </c>
      <c r="Z10" s="46"/>
      <c r="AA10" s="81">
        <f t="shared" si="0"/>
        <v>2.5730425969379658E-2</v>
      </c>
    </row>
    <row r="11" spans="1:29" ht="21" x14ac:dyDescent="0.2">
      <c r="A11" s="299" t="s">
        <v>49</v>
      </c>
      <c r="B11" s="299"/>
      <c r="D11" s="298">
        <v>20000000</v>
      </c>
      <c r="E11" s="298"/>
      <c r="F11" s="46"/>
      <c r="G11" s="33">
        <v>499621020266</v>
      </c>
      <c r="H11" s="46"/>
      <c r="I11" s="33">
        <v>670352610000</v>
      </c>
      <c r="J11" s="46"/>
      <c r="K11" s="33">
        <v>0</v>
      </c>
      <c r="L11" s="46"/>
      <c r="M11" s="33">
        <v>0</v>
      </c>
      <c r="N11" s="46"/>
      <c r="O11" s="71">
        <v>-20000000</v>
      </c>
      <c r="P11" s="80"/>
      <c r="Q11" s="33">
        <v>672150337709</v>
      </c>
      <c r="R11" s="46"/>
      <c r="S11" s="33">
        <v>0</v>
      </c>
      <c r="T11" s="46"/>
      <c r="U11" s="33">
        <v>0</v>
      </c>
      <c r="V11" s="46"/>
      <c r="W11" s="33">
        <v>0</v>
      </c>
      <c r="X11" s="80"/>
      <c r="Y11" s="33">
        <v>0</v>
      </c>
      <c r="Z11" s="46"/>
      <c r="AA11" s="81">
        <f t="shared" si="0"/>
        <v>0</v>
      </c>
    </row>
    <row r="12" spans="1:29" ht="21" x14ac:dyDescent="0.2">
      <c r="A12" s="299" t="s">
        <v>50</v>
      </c>
      <c r="B12" s="299"/>
      <c r="D12" s="298">
        <v>1562699</v>
      </c>
      <c r="E12" s="298"/>
      <c r="F12" s="46"/>
      <c r="G12" s="33">
        <v>15645117308</v>
      </c>
      <c r="H12" s="46"/>
      <c r="I12" s="33">
        <v>19379672568.289001</v>
      </c>
      <c r="J12" s="46"/>
      <c r="K12" s="33">
        <v>0</v>
      </c>
      <c r="L12" s="46"/>
      <c r="M12" s="33">
        <v>0</v>
      </c>
      <c r="N12" s="46"/>
      <c r="O12" s="33">
        <v>0</v>
      </c>
      <c r="P12" s="80"/>
      <c r="Q12" s="33">
        <v>0</v>
      </c>
      <c r="R12" s="46"/>
      <c r="S12" s="33">
        <v>1562699</v>
      </c>
      <c r="T12" s="46"/>
      <c r="U12" s="33">
        <v>14260</v>
      </c>
      <c r="V12" s="46"/>
      <c r="W12" s="33">
        <v>15645117308</v>
      </c>
      <c r="X12" s="80"/>
      <c r="Y12" s="33">
        <v>22232834338.198002</v>
      </c>
      <c r="Z12" s="46"/>
      <c r="AA12" s="81">
        <f t="shared" si="0"/>
        <v>1.9151512781229776E-4</v>
      </c>
    </row>
    <row r="13" spans="1:29" ht="21" x14ac:dyDescent="0.2">
      <c r="A13" s="299" t="s">
        <v>51</v>
      </c>
      <c r="B13" s="299"/>
      <c r="D13" s="298">
        <v>22592606</v>
      </c>
      <c r="E13" s="298"/>
      <c r="F13" s="46"/>
      <c r="G13" s="33">
        <v>238922803184</v>
      </c>
      <c r="H13" s="46"/>
      <c r="I13" s="33">
        <v>275626982679.81403</v>
      </c>
      <c r="J13" s="46"/>
      <c r="K13" s="33">
        <v>0</v>
      </c>
      <c r="L13" s="46"/>
      <c r="M13" s="33">
        <v>0</v>
      </c>
      <c r="N13" s="46"/>
      <c r="O13" s="71">
        <v>-3588921</v>
      </c>
      <c r="P13" s="80"/>
      <c r="Q13" s="33">
        <v>43967003790</v>
      </c>
      <c r="R13" s="46"/>
      <c r="S13" s="33">
        <v>19003685</v>
      </c>
      <c r="T13" s="46"/>
      <c r="U13" s="33">
        <v>12493</v>
      </c>
      <c r="V13" s="46"/>
      <c r="W13" s="33">
        <v>200969011326</v>
      </c>
      <c r="X13" s="80"/>
      <c r="Y13" s="33">
        <v>236866986720.57901</v>
      </c>
      <c r="Z13" s="46"/>
      <c r="AA13" s="81">
        <f t="shared" si="0"/>
        <v>2.0403881280384828E-3</v>
      </c>
    </row>
    <row r="14" spans="1:29" ht="21" x14ac:dyDescent="0.2">
      <c r="A14" s="299" t="s">
        <v>52</v>
      </c>
      <c r="B14" s="299"/>
      <c r="D14" s="298">
        <v>30000000</v>
      </c>
      <c r="E14" s="298"/>
      <c r="F14" s="46"/>
      <c r="G14" s="33">
        <v>300360000000</v>
      </c>
      <c r="H14" s="46"/>
      <c r="I14" s="33">
        <v>505732392000</v>
      </c>
      <c r="J14" s="46"/>
      <c r="K14" s="33">
        <v>0</v>
      </c>
      <c r="L14" s="46"/>
      <c r="M14" s="33">
        <v>0</v>
      </c>
      <c r="N14" s="46"/>
      <c r="O14" s="71">
        <v>-15839233</v>
      </c>
      <c r="P14" s="80"/>
      <c r="Q14" s="33">
        <v>309621180803</v>
      </c>
      <c r="R14" s="46"/>
      <c r="S14" s="33">
        <v>14160767</v>
      </c>
      <c r="T14" s="46"/>
      <c r="U14" s="33">
        <v>19488</v>
      </c>
      <c r="V14" s="46"/>
      <c r="W14" s="33">
        <v>141777599204</v>
      </c>
      <c r="X14" s="80"/>
      <c r="Y14" s="33">
        <v>275633869263.245</v>
      </c>
      <c r="Z14" s="46"/>
      <c r="AA14" s="81">
        <f t="shared" si="0"/>
        <v>2.3743286572622873E-3</v>
      </c>
    </row>
    <row r="15" spans="1:29" ht="21" x14ac:dyDescent="0.2">
      <c r="A15" s="299" t="s">
        <v>53</v>
      </c>
      <c r="B15" s="299"/>
      <c r="D15" s="298">
        <v>2290556</v>
      </c>
      <c r="E15" s="298"/>
      <c r="F15" s="46"/>
      <c r="G15" s="33">
        <v>121275243043</v>
      </c>
      <c r="H15" s="46"/>
      <c r="I15" s="33">
        <v>244777082150.93799</v>
      </c>
      <c r="J15" s="46"/>
      <c r="K15" s="33">
        <v>0</v>
      </c>
      <c r="L15" s="46"/>
      <c r="M15" s="33">
        <v>0</v>
      </c>
      <c r="N15" s="46"/>
      <c r="O15" s="71">
        <v>-2290556</v>
      </c>
      <c r="P15" s="80"/>
      <c r="Q15" s="33">
        <v>249521937889</v>
      </c>
      <c r="R15" s="46"/>
      <c r="S15" s="33">
        <v>0</v>
      </c>
      <c r="T15" s="46"/>
      <c r="U15" s="33">
        <v>0</v>
      </c>
      <c r="V15" s="46"/>
      <c r="W15" s="33">
        <v>0</v>
      </c>
      <c r="X15" s="80"/>
      <c r="Y15" s="33">
        <v>0</v>
      </c>
      <c r="Z15" s="46"/>
      <c r="AA15" s="81">
        <f t="shared" si="0"/>
        <v>0</v>
      </c>
    </row>
    <row r="16" spans="1:29" ht="21" x14ac:dyDescent="0.2">
      <c r="A16" s="299" t="s">
        <v>54</v>
      </c>
      <c r="B16" s="299"/>
      <c r="D16" s="298">
        <v>12516970</v>
      </c>
      <c r="E16" s="298"/>
      <c r="F16" s="46"/>
      <c r="G16" s="33">
        <v>297622213506</v>
      </c>
      <c r="H16" s="46"/>
      <c r="I16" s="33">
        <v>303697360557.71198</v>
      </c>
      <c r="J16" s="46"/>
      <c r="K16" s="33">
        <v>0</v>
      </c>
      <c r="L16" s="46"/>
      <c r="M16" s="33">
        <v>0</v>
      </c>
      <c r="N16" s="46"/>
      <c r="O16" s="71">
        <v>-1666639</v>
      </c>
      <c r="P16" s="80"/>
      <c r="Q16" s="33">
        <v>45999833454</v>
      </c>
      <c r="R16" s="46"/>
      <c r="S16" s="33">
        <v>10850331</v>
      </c>
      <c r="T16" s="46"/>
      <c r="U16" s="33">
        <v>27751</v>
      </c>
      <c r="V16" s="46"/>
      <c r="W16" s="33">
        <v>257993710097</v>
      </c>
      <c r="X16" s="80"/>
      <c r="Y16" s="33">
        <v>300746206538.30298</v>
      </c>
      <c r="Z16" s="46"/>
      <c r="AA16" s="81">
        <f t="shared" si="0"/>
        <v>2.5906480167168437E-3</v>
      </c>
    </row>
    <row r="17" spans="1:27" ht="21" x14ac:dyDescent="0.2">
      <c r="A17" s="299" t="s">
        <v>55</v>
      </c>
      <c r="B17" s="299"/>
      <c r="D17" s="298">
        <v>48951146</v>
      </c>
      <c r="E17" s="298"/>
      <c r="F17" s="46"/>
      <c r="G17" s="230">
        <v>1038140266513</v>
      </c>
      <c r="H17" s="80"/>
      <c r="I17" s="230">
        <v>1212384957481.1699</v>
      </c>
      <c r="J17" s="80"/>
      <c r="K17" s="230">
        <v>0</v>
      </c>
      <c r="L17" s="80"/>
      <c r="M17" s="230">
        <v>0</v>
      </c>
      <c r="N17" s="80"/>
      <c r="O17" s="71">
        <v>-48951146</v>
      </c>
      <c r="P17" s="80"/>
      <c r="Q17" s="230">
        <v>1272621443681</v>
      </c>
      <c r="R17" s="80"/>
      <c r="S17" s="230">
        <v>0</v>
      </c>
      <c r="T17" s="80"/>
      <c r="U17" s="230">
        <v>0</v>
      </c>
      <c r="V17" s="80"/>
      <c r="W17" s="230">
        <v>0</v>
      </c>
      <c r="X17" s="80"/>
      <c r="Y17" s="230">
        <v>0</v>
      </c>
      <c r="Z17" s="80"/>
      <c r="AA17" s="245">
        <f t="shared" si="0"/>
        <v>0</v>
      </c>
    </row>
    <row r="18" spans="1:27" ht="21" x14ac:dyDescent="0.2">
      <c r="A18" s="299" t="s">
        <v>56</v>
      </c>
      <c r="B18" s="299"/>
      <c r="D18" s="298">
        <v>9998500</v>
      </c>
      <c r="E18" s="298"/>
      <c r="F18" s="46"/>
      <c r="G18" s="230">
        <v>100104982000</v>
      </c>
      <c r="H18" s="80"/>
      <c r="I18" s="230">
        <v>135716559462</v>
      </c>
      <c r="J18" s="80"/>
      <c r="K18" s="230">
        <v>0</v>
      </c>
      <c r="L18" s="80"/>
      <c r="M18" s="230">
        <v>0</v>
      </c>
      <c r="N18" s="80"/>
      <c r="O18" s="71">
        <v>-9998500</v>
      </c>
      <c r="P18" s="80"/>
      <c r="Q18" s="230">
        <v>137836475394</v>
      </c>
      <c r="R18" s="80"/>
      <c r="S18" s="230">
        <v>0</v>
      </c>
      <c r="T18" s="80"/>
      <c r="U18" s="230">
        <v>0</v>
      </c>
      <c r="V18" s="80"/>
      <c r="W18" s="230">
        <v>0</v>
      </c>
      <c r="X18" s="80"/>
      <c r="Y18" s="230">
        <v>0</v>
      </c>
      <c r="Z18" s="80"/>
      <c r="AA18" s="245">
        <f t="shared" si="0"/>
        <v>0</v>
      </c>
    </row>
    <row r="19" spans="1:27" ht="21" x14ac:dyDescent="0.2">
      <c r="A19" s="299" t="s">
        <v>57</v>
      </c>
      <c r="B19" s="299"/>
      <c r="D19" s="298">
        <v>12400000</v>
      </c>
      <c r="E19" s="298"/>
      <c r="F19" s="46"/>
      <c r="G19" s="230">
        <v>130356239995</v>
      </c>
      <c r="H19" s="80"/>
      <c r="I19" s="230">
        <v>233496667360</v>
      </c>
      <c r="J19" s="80"/>
      <c r="K19" s="230">
        <v>0</v>
      </c>
      <c r="L19" s="80"/>
      <c r="M19" s="230">
        <v>0</v>
      </c>
      <c r="N19" s="80"/>
      <c r="O19" s="71">
        <v>-12400000</v>
      </c>
      <c r="P19" s="80"/>
      <c r="Q19" s="230">
        <v>276287866626</v>
      </c>
      <c r="R19" s="80"/>
      <c r="S19" s="230">
        <v>0</v>
      </c>
      <c r="T19" s="80"/>
      <c r="U19" s="230">
        <v>0</v>
      </c>
      <c r="V19" s="80"/>
      <c r="W19" s="230">
        <v>0</v>
      </c>
      <c r="X19" s="80"/>
      <c r="Y19" s="230">
        <v>0</v>
      </c>
      <c r="Z19" s="80"/>
      <c r="AA19" s="245">
        <f t="shared" si="0"/>
        <v>0</v>
      </c>
    </row>
    <row r="20" spans="1:27" ht="21" x14ac:dyDescent="0.2">
      <c r="A20" s="297" t="s">
        <v>58</v>
      </c>
      <c r="B20" s="297"/>
      <c r="D20" s="311">
        <v>0</v>
      </c>
      <c r="E20" s="311"/>
      <c r="F20" s="46"/>
      <c r="G20" s="88">
        <v>0</v>
      </c>
      <c r="H20" s="80"/>
      <c r="I20" s="88">
        <v>0</v>
      </c>
      <c r="J20" s="80"/>
      <c r="K20" s="88">
        <v>11721892</v>
      </c>
      <c r="L20" s="80"/>
      <c r="M20" s="88">
        <v>592231038884</v>
      </c>
      <c r="N20" s="80"/>
      <c r="O20" s="72">
        <v>-893216</v>
      </c>
      <c r="P20" s="80"/>
      <c r="Q20" s="88">
        <v>49999385900</v>
      </c>
      <c r="R20" s="80"/>
      <c r="S20" s="231">
        <v>10828676</v>
      </c>
      <c r="T20" s="80"/>
      <c r="U20" s="88">
        <v>56546</v>
      </c>
      <c r="V20" s="80"/>
      <c r="W20" s="88">
        <v>547102638143</v>
      </c>
      <c r="X20" s="80"/>
      <c r="Y20" s="88">
        <v>611583531120.28503</v>
      </c>
      <c r="Z20" s="80"/>
      <c r="AA20" s="245">
        <f t="shared" si="0"/>
        <v>5.2682216018297874E-3</v>
      </c>
    </row>
    <row r="21" spans="1:27" ht="21" x14ac:dyDescent="0.2">
      <c r="A21" s="312" t="s">
        <v>24</v>
      </c>
      <c r="B21" s="312"/>
      <c r="D21" s="311"/>
      <c r="E21" s="311"/>
      <c r="F21" s="46"/>
      <c r="G21" s="120">
        <f>SUM(G9:G20)</f>
        <v>5812361185810</v>
      </c>
      <c r="H21" s="80"/>
      <c r="I21" s="120">
        <f>SUM(I9:I20)</f>
        <v>7021516900299.1123</v>
      </c>
      <c r="J21" s="80"/>
      <c r="K21" s="120">
        <f>SUM(K9:K20)</f>
        <v>35416166</v>
      </c>
      <c r="L21" s="80"/>
      <c r="M21" s="120">
        <f>SUM(M9:M20)</f>
        <v>972231038414.62</v>
      </c>
      <c r="N21" s="80"/>
      <c r="O21" s="120">
        <f>SUM(O9:O20)</f>
        <v>-165001783</v>
      </c>
      <c r="P21" s="80"/>
      <c r="Q21" s="120">
        <f>SUM(Q9:Q20)</f>
        <v>3858737662434.7598</v>
      </c>
      <c r="R21" s="80"/>
      <c r="S21" s="231"/>
      <c r="T21" s="80"/>
      <c r="U21" s="120">
        <f>SUM(U9:U20)</f>
        <v>183005.83000000002</v>
      </c>
      <c r="V21" s="80"/>
      <c r="W21" s="120">
        <f>SUM(W9:W20)</f>
        <v>3899268915159</v>
      </c>
      <c r="X21" s="80"/>
      <c r="Y21" s="120">
        <f>SUM(Y9:Y20)</f>
        <v>4554884033229.4805</v>
      </c>
      <c r="Z21" s="80"/>
      <c r="AA21" s="239">
        <f>SUM(AA9:AA20)</f>
        <v>3.9236076899803934E-2</v>
      </c>
    </row>
    <row r="22" spans="1:27" x14ac:dyDescent="0.2"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</row>
    <row r="23" spans="1:27" x14ac:dyDescent="0.2"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</row>
    <row r="24" spans="1:27" x14ac:dyDescent="0.2"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</row>
    <row r="25" spans="1:27" x14ac:dyDescent="0.2"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</row>
    <row r="26" spans="1:27" x14ac:dyDescent="0.2"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</row>
    <row r="27" spans="1:27" x14ac:dyDescent="0.2"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</row>
  </sheetData>
  <mergeCells count="37"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9:B9"/>
    <mergeCell ref="D9:E9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</mergeCells>
  <pageMargins left="0.39" right="0.39" top="0.39" bottom="0.39" header="0" footer="0"/>
  <pageSetup paperSize="9" scale="5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K32"/>
  <sheetViews>
    <sheetView rightToLeft="1" view="pageBreakPreview" zoomScale="55" zoomScaleNormal="70" zoomScaleSheetLayoutView="55" workbookViewId="0">
      <selection activeCell="B8" sqref="B8"/>
    </sheetView>
  </sheetViews>
  <sheetFormatPr defaultRowHeight="12.75" x14ac:dyDescent="0.2"/>
  <cols>
    <col min="1" max="1" width="5.140625" customWidth="1"/>
    <col min="2" max="2" width="39.140625" customWidth="1"/>
    <col min="3" max="3" width="1.28515625" customWidth="1"/>
    <col min="4" max="4" width="11.85546875" customWidth="1"/>
    <col min="5" max="5" width="1.28515625" customWidth="1"/>
    <col min="6" max="6" width="14.5703125" customWidth="1"/>
    <col min="7" max="7" width="1.28515625" customWidth="1"/>
    <col min="8" max="8" width="16.28515625" bestFit="1" customWidth="1"/>
    <col min="9" max="9" width="1.28515625" customWidth="1"/>
    <col min="10" max="10" width="13" customWidth="1"/>
    <col min="11" max="11" width="1.28515625" customWidth="1"/>
    <col min="12" max="12" width="13" customWidth="1"/>
    <col min="13" max="13" width="1.28515625" customWidth="1"/>
    <col min="14" max="14" width="20.140625" bestFit="1" customWidth="1"/>
    <col min="15" max="15" width="1.28515625" customWidth="1"/>
    <col min="16" max="16" width="20.42578125" bestFit="1" customWidth="1"/>
    <col min="17" max="17" width="1.28515625" customWidth="1"/>
    <col min="18" max="18" width="13" customWidth="1"/>
    <col min="19" max="19" width="1.28515625" customWidth="1"/>
    <col min="20" max="20" width="19.7109375" bestFit="1" customWidth="1"/>
    <col min="21" max="21" width="1.28515625" customWidth="1"/>
    <col min="22" max="22" width="13" customWidth="1"/>
    <col min="23" max="23" width="1.28515625" customWidth="1"/>
    <col min="24" max="24" width="17.85546875" bestFit="1" customWidth="1"/>
    <col min="25" max="25" width="1.28515625" customWidth="1"/>
    <col min="26" max="26" width="15.5703125" customWidth="1"/>
    <col min="27" max="27" width="1.28515625" customWidth="1"/>
    <col min="28" max="28" width="15.5703125" customWidth="1"/>
    <col min="29" max="29" width="1.28515625" customWidth="1"/>
    <col min="30" max="30" width="19" bestFit="1" customWidth="1"/>
    <col min="31" max="31" width="1.28515625" customWidth="1"/>
    <col min="32" max="32" width="19.85546875" bestFit="1" customWidth="1"/>
    <col min="33" max="33" width="1.28515625" customWidth="1"/>
    <col min="34" max="34" width="18.28515625" bestFit="1" customWidth="1"/>
    <col min="35" max="35" width="0.28515625" customWidth="1"/>
    <col min="37" max="37" width="26.7109375" bestFit="1" customWidth="1"/>
  </cols>
  <sheetData>
    <row r="1" spans="1:37" ht="29.1" customHeight="1" x14ac:dyDescent="0.2">
      <c r="A1" s="295" t="s">
        <v>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5"/>
    </row>
    <row r="2" spans="1:37" ht="38.25" customHeight="1" x14ac:dyDescent="0.2">
      <c r="A2" s="295" t="s">
        <v>1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295"/>
      <c r="AD2" s="295"/>
      <c r="AE2" s="295"/>
      <c r="AF2" s="295"/>
      <c r="AG2" s="295"/>
      <c r="AH2" s="295"/>
    </row>
    <row r="3" spans="1:37" ht="38.25" customHeight="1" x14ac:dyDescent="0.2">
      <c r="A3" s="295" t="s">
        <v>2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  <c r="AB3" s="295"/>
      <c r="AC3" s="295"/>
      <c r="AD3" s="295"/>
      <c r="AE3" s="295"/>
      <c r="AF3" s="295"/>
      <c r="AG3" s="295"/>
      <c r="AH3" s="295"/>
    </row>
    <row r="4" spans="1:37" ht="14.45" customHeight="1" x14ac:dyDescent="0.2"/>
    <row r="5" spans="1:37" ht="14.45" customHeight="1" x14ac:dyDescent="0.2"/>
    <row r="6" spans="1:37" ht="45.75" customHeight="1" x14ac:dyDescent="0.2">
      <c r="A6" s="1" t="s">
        <v>59</v>
      </c>
      <c r="B6" s="304" t="s">
        <v>60</v>
      </c>
      <c r="C6" s="304"/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304"/>
      <c r="O6" s="304"/>
      <c r="P6" s="304"/>
      <c r="Q6" s="304"/>
      <c r="R6" s="304"/>
      <c r="S6" s="304"/>
      <c r="T6" s="304"/>
      <c r="U6" s="304"/>
      <c r="V6" s="304"/>
      <c r="W6" s="304"/>
      <c r="X6" s="304"/>
      <c r="Y6" s="304"/>
      <c r="Z6" s="304"/>
      <c r="AA6" s="304"/>
      <c r="AB6" s="304"/>
      <c r="AC6" s="304"/>
      <c r="AD6" s="304"/>
      <c r="AE6" s="304"/>
      <c r="AF6" s="304"/>
      <c r="AG6" s="304"/>
      <c r="AH6" s="304"/>
      <c r="AK6" s="249"/>
    </row>
    <row r="7" spans="1:37" s="44" customFormat="1" ht="45.75" customHeight="1" x14ac:dyDescent="0.2">
      <c r="A7" s="29" t="s">
        <v>61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307" t="s">
        <v>7</v>
      </c>
      <c r="M7" s="307"/>
      <c r="N7" s="307"/>
      <c r="O7" s="307"/>
      <c r="P7" s="307"/>
      <c r="R7" s="307" t="s">
        <v>8</v>
      </c>
      <c r="S7" s="307"/>
      <c r="T7" s="307"/>
      <c r="U7" s="307"/>
      <c r="V7" s="307"/>
      <c r="W7" s="307"/>
      <c r="X7" s="307"/>
      <c r="Z7" s="307" t="s">
        <v>9</v>
      </c>
      <c r="AA7" s="307"/>
      <c r="AB7" s="307"/>
      <c r="AC7" s="307"/>
      <c r="AD7" s="307"/>
      <c r="AE7" s="307"/>
      <c r="AF7" s="307"/>
      <c r="AG7" s="307"/>
      <c r="AH7" s="307"/>
      <c r="AK7" s="246"/>
    </row>
    <row r="8" spans="1:37" s="44" customFormat="1" ht="45.75" customHeight="1" x14ac:dyDescent="0.2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R8" s="308" t="s">
        <v>10</v>
      </c>
      <c r="S8" s="308"/>
      <c r="T8" s="308"/>
      <c r="U8" s="45"/>
      <c r="V8" s="308" t="s">
        <v>11</v>
      </c>
      <c r="W8" s="308"/>
      <c r="X8" s="308"/>
      <c r="Z8" s="45"/>
      <c r="AA8" s="45"/>
      <c r="AB8" s="45"/>
      <c r="AC8" s="45"/>
      <c r="AD8" s="45"/>
      <c r="AE8" s="45"/>
      <c r="AF8" s="45"/>
      <c r="AG8" s="45"/>
      <c r="AH8" s="45"/>
      <c r="AK8" s="250" t="str">
        <f>'واحدهای صندوق'!AC7</f>
        <v>جمع سرمایه‌گذاری‌ها و دارایی‌ها</v>
      </c>
    </row>
    <row r="9" spans="1:37" s="44" customFormat="1" ht="73.5" customHeight="1" x14ac:dyDescent="0.2">
      <c r="A9" s="307" t="s">
        <v>62</v>
      </c>
      <c r="B9" s="307"/>
      <c r="D9" s="17" t="s">
        <v>63</v>
      </c>
      <c r="E9" s="54"/>
      <c r="F9" s="17" t="s">
        <v>64</v>
      </c>
      <c r="G9" s="54"/>
      <c r="H9" s="2" t="s">
        <v>65</v>
      </c>
      <c r="I9" s="54"/>
      <c r="J9" s="2" t="s">
        <v>66</v>
      </c>
      <c r="K9" s="54"/>
      <c r="L9" s="2" t="s">
        <v>13</v>
      </c>
      <c r="M9" s="54"/>
      <c r="N9" s="2" t="s">
        <v>14</v>
      </c>
      <c r="O9" s="54"/>
      <c r="P9" s="2" t="s">
        <v>15</v>
      </c>
      <c r="Q9" s="54"/>
      <c r="R9" s="4" t="s">
        <v>13</v>
      </c>
      <c r="S9" s="55"/>
      <c r="T9" s="4" t="s">
        <v>14</v>
      </c>
      <c r="U9" s="54"/>
      <c r="V9" s="4" t="s">
        <v>13</v>
      </c>
      <c r="W9" s="55"/>
      <c r="X9" s="4" t="s">
        <v>16</v>
      </c>
      <c r="Y9" s="54"/>
      <c r="Z9" s="2" t="s">
        <v>13</v>
      </c>
      <c r="AA9" s="54"/>
      <c r="AB9" s="2" t="s">
        <v>17</v>
      </c>
      <c r="AC9" s="54"/>
      <c r="AD9" s="2" t="s">
        <v>14</v>
      </c>
      <c r="AE9" s="54"/>
      <c r="AF9" s="2" t="s">
        <v>15</v>
      </c>
      <c r="AG9" s="54"/>
      <c r="AH9" s="2" t="s">
        <v>18</v>
      </c>
      <c r="AI9" s="54"/>
      <c r="AJ9" s="54"/>
      <c r="AK9" s="250">
        <f>'واحدهای صندوق'!AC8</f>
        <v>116089181007091</v>
      </c>
    </row>
    <row r="10" spans="1:37" s="44" customFormat="1" ht="21" x14ac:dyDescent="0.2">
      <c r="A10" s="315" t="s">
        <v>67</v>
      </c>
      <c r="B10" s="315"/>
      <c r="D10" s="57" t="s">
        <v>68</v>
      </c>
      <c r="E10" s="54"/>
      <c r="F10" s="57" t="s">
        <v>68</v>
      </c>
      <c r="G10" s="54"/>
      <c r="H10" s="57" t="s">
        <v>69</v>
      </c>
      <c r="I10" s="54"/>
      <c r="J10" s="57" t="s">
        <v>70</v>
      </c>
      <c r="K10" s="54"/>
      <c r="L10" s="62">
        <v>2191189</v>
      </c>
      <c r="M10" s="54"/>
      <c r="N10" s="62">
        <v>14922802375090</v>
      </c>
      <c r="O10" s="54"/>
      <c r="P10" s="62">
        <v>16842123404680</v>
      </c>
      <c r="Q10" s="54"/>
      <c r="R10" s="62">
        <v>0</v>
      </c>
      <c r="S10" s="54"/>
      <c r="T10" s="62">
        <v>0</v>
      </c>
      <c r="U10" s="54"/>
      <c r="V10" s="62">
        <v>0</v>
      </c>
      <c r="W10" s="54"/>
      <c r="X10" s="62">
        <v>0</v>
      </c>
      <c r="Y10" s="54"/>
      <c r="Z10" s="62">
        <v>2191189</v>
      </c>
      <c r="AA10" s="54"/>
      <c r="AB10" s="62">
        <v>7691486</v>
      </c>
      <c r="AC10" s="54"/>
      <c r="AD10" s="62">
        <v>14922802375090</v>
      </c>
      <c r="AE10" s="54"/>
      <c r="AF10" s="62">
        <v>16842123404680</v>
      </c>
      <c r="AG10" s="54"/>
      <c r="AH10" s="84">
        <f t="shared" ref="AH10:AH23" si="0">AF10/$AK$9</f>
        <v>0.14507918187183388</v>
      </c>
      <c r="AI10" s="54"/>
      <c r="AJ10" s="54"/>
    </row>
    <row r="11" spans="1:37" s="44" customFormat="1" ht="21" x14ac:dyDescent="0.2">
      <c r="A11" s="313" t="s">
        <v>71</v>
      </c>
      <c r="B11" s="313"/>
      <c r="D11" s="63" t="s">
        <v>68</v>
      </c>
      <c r="E11" s="54"/>
      <c r="F11" s="63" t="s">
        <v>68</v>
      </c>
      <c r="G11" s="54"/>
      <c r="H11" s="63" t="s">
        <v>72</v>
      </c>
      <c r="I11" s="54"/>
      <c r="J11" s="63" t="s">
        <v>73</v>
      </c>
      <c r="K11" s="54"/>
      <c r="L11" s="64">
        <v>1335900</v>
      </c>
      <c r="M11" s="54"/>
      <c r="N11" s="64">
        <v>4999848883800</v>
      </c>
      <c r="O11" s="54"/>
      <c r="P11" s="64">
        <v>5664539539159</v>
      </c>
      <c r="Q11" s="54"/>
      <c r="R11" s="64">
        <v>0</v>
      </c>
      <c r="S11" s="54"/>
      <c r="T11" s="64">
        <v>0</v>
      </c>
      <c r="U11" s="54"/>
      <c r="V11" s="64">
        <v>0</v>
      </c>
      <c r="W11" s="54"/>
      <c r="X11" s="64">
        <v>0</v>
      </c>
      <c r="Y11" s="54"/>
      <c r="Z11" s="64">
        <v>1335900</v>
      </c>
      <c r="AA11" s="54"/>
      <c r="AB11" s="64">
        <v>4317426</v>
      </c>
      <c r="AC11" s="54"/>
      <c r="AD11" s="64">
        <v>4999848883800</v>
      </c>
      <c r="AE11" s="54"/>
      <c r="AF11" s="64">
        <v>5763757195663</v>
      </c>
      <c r="AG11" s="54"/>
      <c r="AH11" s="84">
        <f t="shared" si="0"/>
        <v>4.9649391490762057E-2</v>
      </c>
      <c r="AI11" s="54"/>
      <c r="AJ11" s="54"/>
    </row>
    <row r="12" spans="1:37" s="44" customFormat="1" ht="21" x14ac:dyDescent="0.2">
      <c r="A12" s="313" t="s">
        <v>74</v>
      </c>
      <c r="B12" s="313"/>
      <c r="D12" s="63" t="s">
        <v>68</v>
      </c>
      <c r="E12" s="54"/>
      <c r="F12" s="63" t="s">
        <v>68</v>
      </c>
      <c r="G12" s="54"/>
      <c r="H12" s="63" t="s">
        <v>75</v>
      </c>
      <c r="I12" s="54"/>
      <c r="J12" s="63" t="s">
        <v>31</v>
      </c>
      <c r="K12" s="54"/>
      <c r="L12" s="64">
        <v>9086</v>
      </c>
      <c r="M12" s="54"/>
      <c r="N12" s="64">
        <v>5082255524</v>
      </c>
      <c r="O12" s="54"/>
      <c r="P12" s="64">
        <v>6883443091</v>
      </c>
      <c r="Q12" s="54"/>
      <c r="R12" s="64">
        <v>0</v>
      </c>
      <c r="S12" s="54"/>
      <c r="T12" s="64">
        <v>0</v>
      </c>
      <c r="U12" s="54"/>
      <c r="V12" s="64">
        <v>0</v>
      </c>
      <c r="W12" s="54"/>
      <c r="X12" s="64">
        <v>0</v>
      </c>
      <c r="Y12" s="54"/>
      <c r="Z12" s="64">
        <v>9086</v>
      </c>
      <c r="AA12" s="54"/>
      <c r="AB12" s="64">
        <v>789500</v>
      </c>
      <c r="AC12" s="54"/>
      <c r="AD12" s="64">
        <v>5082255524</v>
      </c>
      <c r="AE12" s="54"/>
      <c r="AF12" s="64">
        <v>7169496465</v>
      </c>
      <c r="AG12" s="54"/>
      <c r="AH12" s="84">
        <f t="shared" si="0"/>
        <v>6.1758523945156183E-5</v>
      </c>
      <c r="AI12" s="54"/>
      <c r="AJ12" s="54"/>
    </row>
    <row r="13" spans="1:37" s="44" customFormat="1" ht="21" x14ac:dyDescent="0.2">
      <c r="A13" s="313" t="s">
        <v>76</v>
      </c>
      <c r="B13" s="313"/>
      <c r="D13" s="63" t="s">
        <v>68</v>
      </c>
      <c r="E13" s="54"/>
      <c r="F13" s="63" t="s">
        <v>68</v>
      </c>
      <c r="G13" s="54"/>
      <c r="H13" s="63" t="s">
        <v>77</v>
      </c>
      <c r="I13" s="54"/>
      <c r="J13" s="63" t="s">
        <v>78</v>
      </c>
      <c r="K13" s="54"/>
      <c r="L13" s="64">
        <v>1500000</v>
      </c>
      <c r="M13" s="54"/>
      <c r="N13" s="64">
        <v>1500000000000</v>
      </c>
      <c r="O13" s="54"/>
      <c r="P13" s="64">
        <v>1499184375000</v>
      </c>
      <c r="Q13" s="54"/>
      <c r="R13" s="64">
        <v>0</v>
      </c>
      <c r="S13" s="54"/>
      <c r="T13" s="64">
        <v>0</v>
      </c>
      <c r="U13" s="54"/>
      <c r="V13" s="64">
        <v>0</v>
      </c>
      <c r="W13" s="54"/>
      <c r="X13" s="64">
        <v>0</v>
      </c>
      <c r="Y13" s="54"/>
      <c r="Z13" s="64">
        <v>1500000</v>
      </c>
      <c r="AA13" s="54"/>
      <c r="AB13" s="64">
        <v>1000000</v>
      </c>
      <c r="AC13" s="54"/>
      <c r="AD13" s="64">
        <v>1500000000000</v>
      </c>
      <c r="AE13" s="54"/>
      <c r="AF13" s="64">
        <v>1499184375000</v>
      </c>
      <c r="AG13" s="54"/>
      <c r="AH13" s="84">
        <f t="shared" si="0"/>
        <v>1.2914074868944301E-2</v>
      </c>
      <c r="AI13" s="54"/>
      <c r="AJ13" s="54"/>
    </row>
    <row r="14" spans="1:37" s="44" customFormat="1" ht="21" x14ac:dyDescent="0.2">
      <c r="A14" s="313" t="s">
        <v>79</v>
      </c>
      <c r="B14" s="313"/>
      <c r="D14" s="63" t="s">
        <v>68</v>
      </c>
      <c r="E14" s="54"/>
      <c r="F14" s="63" t="s">
        <v>68</v>
      </c>
      <c r="G14" s="54"/>
      <c r="H14" s="63" t="s">
        <v>80</v>
      </c>
      <c r="I14" s="54"/>
      <c r="J14" s="63" t="s">
        <v>81</v>
      </c>
      <c r="K14" s="54"/>
      <c r="L14" s="64">
        <v>2500000</v>
      </c>
      <c r="M14" s="54"/>
      <c r="N14" s="64">
        <v>2500000000000</v>
      </c>
      <c r="O14" s="54"/>
      <c r="P14" s="64">
        <v>2498640625000</v>
      </c>
      <c r="Q14" s="54"/>
      <c r="R14" s="64">
        <v>0</v>
      </c>
      <c r="S14" s="82"/>
      <c r="T14" s="64">
        <v>0</v>
      </c>
      <c r="U14" s="82"/>
      <c r="V14" s="64">
        <v>0</v>
      </c>
      <c r="W14" s="82"/>
      <c r="X14" s="64">
        <v>0</v>
      </c>
      <c r="Y14" s="54"/>
      <c r="Z14" s="64">
        <v>2500000</v>
      </c>
      <c r="AA14" s="54"/>
      <c r="AB14" s="64">
        <v>1000000</v>
      </c>
      <c r="AC14" s="54"/>
      <c r="AD14" s="64">
        <v>2500000000000</v>
      </c>
      <c r="AE14" s="54"/>
      <c r="AF14" s="64">
        <v>2498640625000</v>
      </c>
      <c r="AG14" s="54"/>
      <c r="AH14" s="84">
        <f t="shared" si="0"/>
        <v>2.1523458114907169E-2</v>
      </c>
      <c r="AI14" s="54"/>
      <c r="AJ14" s="54"/>
    </row>
    <row r="15" spans="1:37" s="44" customFormat="1" ht="21" x14ac:dyDescent="0.2">
      <c r="A15" s="313" t="s">
        <v>82</v>
      </c>
      <c r="B15" s="313"/>
      <c r="D15" s="63" t="s">
        <v>68</v>
      </c>
      <c r="E15" s="54"/>
      <c r="F15" s="63" t="s">
        <v>68</v>
      </c>
      <c r="G15" s="54"/>
      <c r="H15" s="63" t="s">
        <v>83</v>
      </c>
      <c r="I15" s="54"/>
      <c r="J15" s="63" t="s">
        <v>84</v>
      </c>
      <c r="K15" s="54"/>
      <c r="L15" s="64">
        <v>750000</v>
      </c>
      <c r="M15" s="54"/>
      <c r="N15" s="64">
        <v>750000000000</v>
      </c>
      <c r="O15" s="54"/>
      <c r="P15" s="64">
        <v>749592187500</v>
      </c>
      <c r="Q15" s="54"/>
      <c r="R15" s="64">
        <v>0</v>
      </c>
      <c r="S15" s="82"/>
      <c r="T15" s="64">
        <v>0</v>
      </c>
      <c r="U15" s="82"/>
      <c r="V15" s="64">
        <v>0</v>
      </c>
      <c r="W15" s="82"/>
      <c r="X15" s="64">
        <v>0</v>
      </c>
      <c r="Y15" s="54"/>
      <c r="Z15" s="64">
        <v>750000</v>
      </c>
      <c r="AA15" s="54"/>
      <c r="AB15" s="64">
        <v>1000000</v>
      </c>
      <c r="AC15" s="54"/>
      <c r="AD15" s="64">
        <v>750000000000</v>
      </c>
      <c r="AE15" s="54"/>
      <c r="AF15" s="64">
        <v>749592187500</v>
      </c>
      <c r="AG15" s="54"/>
      <c r="AH15" s="84">
        <f t="shared" si="0"/>
        <v>6.4570374344721506E-3</v>
      </c>
      <c r="AI15" s="54"/>
      <c r="AJ15" s="54"/>
    </row>
    <row r="16" spans="1:37" s="44" customFormat="1" ht="21" x14ac:dyDescent="0.2">
      <c r="A16" s="313" t="s">
        <v>85</v>
      </c>
      <c r="B16" s="313"/>
      <c r="D16" s="63" t="s">
        <v>68</v>
      </c>
      <c r="E16" s="54"/>
      <c r="F16" s="63" t="s">
        <v>68</v>
      </c>
      <c r="G16" s="54"/>
      <c r="H16" s="63" t="s">
        <v>86</v>
      </c>
      <c r="I16" s="54"/>
      <c r="J16" s="63" t="s">
        <v>87</v>
      </c>
      <c r="K16" s="54"/>
      <c r="L16" s="64">
        <v>5000000</v>
      </c>
      <c r="M16" s="54"/>
      <c r="N16" s="64">
        <v>4882000000000</v>
      </c>
      <c r="O16" s="54"/>
      <c r="P16" s="64">
        <v>4949807078125</v>
      </c>
      <c r="Q16" s="54"/>
      <c r="R16" s="64">
        <v>0</v>
      </c>
      <c r="S16" s="82"/>
      <c r="T16" s="64">
        <v>0</v>
      </c>
      <c r="U16" s="82"/>
      <c r="V16" s="64">
        <v>5000000</v>
      </c>
      <c r="W16" s="82"/>
      <c r="X16" s="64">
        <v>5000000000000</v>
      </c>
      <c r="Y16" s="54"/>
      <c r="Z16" s="64">
        <v>0</v>
      </c>
      <c r="AA16" s="54"/>
      <c r="AB16" s="64">
        <v>0</v>
      </c>
      <c r="AC16" s="54"/>
      <c r="AD16" s="64">
        <v>0</v>
      </c>
      <c r="AE16" s="54"/>
      <c r="AF16" s="64">
        <v>0</v>
      </c>
      <c r="AG16" s="54"/>
      <c r="AH16" s="84">
        <f t="shared" si="0"/>
        <v>0</v>
      </c>
      <c r="AI16" s="54"/>
      <c r="AJ16" s="54"/>
    </row>
    <row r="17" spans="1:37" s="44" customFormat="1" ht="21" x14ac:dyDescent="0.2">
      <c r="A17" s="313" t="s">
        <v>88</v>
      </c>
      <c r="B17" s="313"/>
      <c r="D17" s="63" t="s">
        <v>68</v>
      </c>
      <c r="E17" s="54"/>
      <c r="F17" s="63" t="s">
        <v>68</v>
      </c>
      <c r="G17" s="54"/>
      <c r="H17" s="63" t="s">
        <v>86</v>
      </c>
      <c r="I17" s="54"/>
      <c r="J17" s="63" t="s">
        <v>89</v>
      </c>
      <c r="K17" s="54"/>
      <c r="L17" s="64">
        <v>150000</v>
      </c>
      <c r="M17" s="54"/>
      <c r="N17" s="64">
        <v>146100000000</v>
      </c>
      <c r="O17" s="54"/>
      <c r="P17" s="64">
        <v>147924522281</v>
      </c>
      <c r="Q17" s="54"/>
      <c r="R17" s="64">
        <v>0</v>
      </c>
      <c r="S17" s="82"/>
      <c r="T17" s="64">
        <v>0</v>
      </c>
      <c r="U17" s="82"/>
      <c r="V17" s="64">
        <v>0</v>
      </c>
      <c r="W17" s="82"/>
      <c r="X17" s="64">
        <v>0</v>
      </c>
      <c r="Y17" s="54"/>
      <c r="Z17" s="64">
        <v>150000</v>
      </c>
      <c r="AA17" s="54"/>
      <c r="AB17" s="64">
        <v>986700</v>
      </c>
      <c r="AC17" s="54"/>
      <c r="AD17" s="64">
        <v>146100000000</v>
      </c>
      <c r="AE17" s="54"/>
      <c r="AF17" s="64">
        <v>147924522281</v>
      </c>
      <c r="AG17" s="54"/>
      <c r="AH17" s="84">
        <f t="shared" si="0"/>
        <v>1.2742317673165807E-3</v>
      </c>
      <c r="AI17" s="54"/>
      <c r="AJ17" s="54"/>
    </row>
    <row r="18" spans="1:37" s="44" customFormat="1" ht="21" x14ac:dyDescent="0.2">
      <c r="A18" s="313" t="s">
        <v>90</v>
      </c>
      <c r="B18" s="313"/>
      <c r="D18" s="63" t="s">
        <v>68</v>
      </c>
      <c r="E18" s="54"/>
      <c r="F18" s="63" t="s">
        <v>68</v>
      </c>
      <c r="G18" s="54"/>
      <c r="H18" s="63" t="s">
        <v>91</v>
      </c>
      <c r="I18" s="54"/>
      <c r="J18" s="63" t="s">
        <v>92</v>
      </c>
      <c r="K18" s="54"/>
      <c r="L18" s="64">
        <v>2474661</v>
      </c>
      <c r="M18" s="54"/>
      <c r="N18" s="64">
        <v>1941289124284</v>
      </c>
      <c r="O18" s="54"/>
      <c r="P18" s="64">
        <v>1986072268674</v>
      </c>
      <c r="Q18" s="54"/>
      <c r="R18" s="64">
        <v>0</v>
      </c>
      <c r="S18" s="82"/>
      <c r="T18" s="64">
        <v>0</v>
      </c>
      <c r="U18" s="82"/>
      <c r="V18" s="64">
        <v>0</v>
      </c>
      <c r="W18" s="82"/>
      <c r="X18" s="64">
        <v>0</v>
      </c>
      <c r="Y18" s="54"/>
      <c r="Z18" s="64">
        <v>2474661</v>
      </c>
      <c r="AA18" s="54"/>
      <c r="AB18" s="64">
        <v>847970</v>
      </c>
      <c r="AC18" s="54"/>
      <c r="AD18" s="64">
        <v>1941289124284</v>
      </c>
      <c r="AE18" s="54"/>
      <c r="AF18" s="64">
        <v>2097297262350</v>
      </c>
      <c r="AG18" s="54"/>
      <c r="AH18" s="84">
        <f t="shared" si="0"/>
        <v>1.8066259440850843E-2</v>
      </c>
      <c r="AI18" s="54"/>
      <c r="AJ18" s="54"/>
    </row>
    <row r="19" spans="1:37" s="44" customFormat="1" ht="21" x14ac:dyDescent="0.2">
      <c r="A19" s="313" t="s">
        <v>93</v>
      </c>
      <c r="B19" s="313"/>
      <c r="D19" s="63" t="s">
        <v>68</v>
      </c>
      <c r="E19" s="54"/>
      <c r="F19" s="63" t="s">
        <v>68</v>
      </c>
      <c r="G19" s="54"/>
      <c r="H19" s="63" t="s">
        <v>91</v>
      </c>
      <c r="I19" s="54"/>
      <c r="J19" s="63" t="s">
        <v>94</v>
      </c>
      <c r="K19" s="54"/>
      <c r="L19" s="64">
        <v>379157</v>
      </c>
      <c r="M19" s="54"/>
      <c r="N19" s="64">
        <v>349999826700</v>
      </c>
      <c r="O19" s="54"/>
      <c r="P19" s="64">
        <v>301455387954</v>
      </c>
      <c r="Q19" s="54"/>
      <c r="R19" s="64">
        <v>245260</v>
      </c>
      <c r="S19" s="82"/>
      <c r="T19" s="64">
        <v>193197949220</v>
      </c>
      <c r="U19" s="82"/>
      <c r="V19" s="64">
        <v>0</v>
      </c>
      <c r="W19" s="82"/>
      <c r="X19" s="64">
        <v>0</v>
      </c>
      <c r="Y19" s="54"/>
      <c r="Z19" s="64">
        <v>624417</v>
      </c>
      <c r="AA19" s="54"/>
      <c r="AB19" s="64">
        <v>794500</v>
      </c>
      <c r="AC19" s="54"/>
      <c r="AD19" s="64">
        <v>543197775920</v>
      </c>
      <c r="AE19" s="54"/>
      <c r="AF19" s="64">
        <v>495829552502</v>
      </c>
      <c r="AG19" s="54"/>
      <c r="AH19" s="84">
        <f t="shared" si="0"/>
        <v>4.2711090577141168E-3</v>
      </c>
      <c r="AI19" s="54"/>
      <c r="AJ19" s="54"/>
    </row>
    <row r="20" spans="1:37" s="44" customFormat="1" ht="21" x14ac:dyDescent="0.2">
      <c r="A20" s="313" t="s">
        <v>95</v>
      </c>
      <c r="B20" s="313"/>
      <c r="D20" s="63" t="s">
        <v>68</v>
      </c>
      <c r="E20" s="54"/>
      <c r="F20" s="63" t="s">
        <v>68</v>
      </c>
      <c r="G20" s="54"/>
      <c r="H20" s="63" t="s">
        <v>96</v>
      </c>
      <c r="I20" s="54"/>
      <c r="J20" s="63" t="s">
        <v>97</v>
      </c>
      <c r="K20" s="54"/>
      <c r="L20" s="64">
        <v>2997908</v>
      </c>
      <c r="M20" s="82"/>
      <c r="N20" s="64">
        <v>2997908000000</v>
      </c>
      <c r="O20" s="82"/>
      <c r="P20" s="64">
        <v>3056203445275</v>
      </c>
      <c r="Q20" s="82"/>
      <c r="R20" s="64">
        <v>0</v>
      </c>
      <c r="S20" s="82"/>
      <c r="T20" s="64">
        <v>0</v>
      </c>
      <c r="U20" s="82"/>
      <c r="V20" s="64">
        <v>5</v>
      </c>
      <c r="W20" s="82"/>
      <c r="X20" s="64">
        <v>5146689</v>
      </c>
      <c r="Y20" s="82"/>
      <c r="Z20" s="64">
        <v>2997903</v>
      </c>
      <c r="AA20" s="82"/>
      <c r="AB20" s="64">
        <v>1029897</v>
      </c>
      <c r="AC20" s="82"/>
      <c r="AD20" s="64">
        <v>2997903000000</v>
      </c>
      <c r="AE20" s="82"/>
      <c r="AF20" s="64">
        <v>3085852460843</v>
      </c>
      <c r="AG20" s="82"/>
      <c r="AH20" s="84">
        <f t="shared" si="0"/>
        <v>2.6581740297181602E-2</v>
      </c>
      <c r="AI20" s="82"/>
      <c r="AJ20" s="82"/>
      <c r="AK20" s="136"/>
    </row>
    <row r="21" spans="1:37" s="44" customFormat="1" ht="21" x14ac:dyDescent="0.2">
      <c r="A21" s="313" t="s">
        <v>98</v>
      </c>
      <c r="B21" s="313"/>
      <c r="D21" s="63" t="s">
        <v>68</v>
      </c>
      <c r="E21" s="54"/>
      <c r="F21" s="63" t="s">
        <v>68</v>
      </c>
      <c r="G21" s="54"/>
      <c r="H21" s="63" t="s">
        <v>9</v>
      </c>
      <c r="I21" s="54"/>
      <c r="J21" s="63" t="s">
        <v>99</v>
      </c>
      <c r="K21" s="54"/>
      <c r="L21" s="64">
        <v>0</v>
      </c>
      <c r="M21" s="82"/>
      <c r="N21" s="64">
        <v>0</v>
      </c>
      <c r="O21" s="82"/>
      <c r="P21" s="64">
        <v>0</v>
      </c>
      <c r="Q21" s="82"/>
      <c r="R21" s="64">
        <v>10691200</v>
      </c>
      <c r="S21" s="82"/>
      <c r="T21" s="64">
        <v>10000013920000</v>
      </c>
      <c r="U21" s="82"/>
      <c r="V21" s="64">
        <v>0</v>
      </c>
      <c r="W21" s="82"/>
      <c r="X21" s="64">
        <v>0</v>
      </c>
      <c r="Y21" s="82"/>
      <c r="Z21" s="64">
        <v>10691200</v>
      </c>
      <c r="AA21" s="82"/>
      <c r="AB21" s="64">
        <v>906840</v>
      </c>
      <c r="AC21" s="82"/>
      <c r="AD21" s="64">
        <v>10000013920000</v>
      </c>
      <c r="AE21" s="82"/>
      <c r="AF21" s="64">
        <v>9689936038754</v>
      </c>
      <c r="AG21" s="82"/>
      <c r="AH21" s="84">
        <f t="shared" si="0"/>
        <v>8.346975966832014E-2</v>
      </c>
      <c r="AI21" s="82"/>
      <c r="AJ21" s="82"/>
      <c r="AK21" s="136"/>
    </row>
    <row r="22" spans="1:37" s="44" customFormat="1" ht="21" x14ac:dyDescent="0.2">
      <c r="A22" s="313" t="s">
        <v>100</v>
      </c>
      <c r="B22" s="313"/>
      <c r="D22" s="63" t="s">
        <v>68</v>
      </c>
      <c r="E22" s="54"/>
      <c r="F22" s="63" t="s">
        <v>68</v>
      </c>
      <c r="G22" s="54"/>
      <c r="H22" s="63" t="s">
        <v>101</v>
      </c>
      <c r="I22" s="54"/>
      <c r="J22" s="63" t="s">
        <v>102</v>
      </c>
      <c r="K22" s="54"/>
      <c r="L22" s="64">
        <v>0</v>
      </c>
      <c r="M22" s="82"/>
      <c r="N22" s="64">
        <v>0</v>
      </c>
      <c r="O22" s="82"/>
      <c r="P22" s="64">
        <v>0</v>
      </c>
      <c r="Q22" s="82"/>
      <c r="R22" s="64">
        <v>12300000</v>
      </c>
      <c r="S22" s="82"/>
      <c r="T22" s="64">
        <v>9826073986500</v>
      </c>
      <c r="U22" s="82"/>
      <c r="V22" s="64">
        <v>0</v>
      </c>
      <c r="W22" s="82"/>
      <c r="X22" s="64">
        <v>0</v>
      </c>
      <c r="Y22" s="82"/>
      <c r="Z22" s="64">
        <v>12300000</v>
      </c>
      <c r="AA22" s="82"/>
      <c r="AB22" s="64">
        <v>800000</v>
      </c>
      <c r="AC22" s="82"/>
      <c r="AD22" s="64">
        <v>9826073986500</v>
      </c>
      <c r="AE22" s="82"/>
      <c r="AF22" s="64">
        <v>9834649500000</v>
      </c>
      <c r="AG22" s="82"/>
      <c r="AH22" s="84">
        <f t="shared" si="0"/>
        <v>8.4716331140274617E-2</v>
      </c>
      <c r="AI22" s="82"/>
      <c r="AJ22" s="82"/>
      <c r="AK22" s="136"/>
    </row>
    <row r="23" spans="1:37" s="44" customFormat="1" ht="21" x14ac:dyDescent="0.2">
      <c r="A23" s="314" t="s">
        <v>103</v>
      </c>
      <c r="B23" s="314"/>
      <c r="D23" s="58" t="s">
        <v>68</v>
      </c>
      <c r="E23" s="54"/>
      <c r="F23" s="58" t="s">
        <v>68</v>
      </c>
      <c r="G23" s="54"/>
      <c r="H23" s="58" t="s">
        <v>104</v>
      </c>
      <c r="I23" s="54"/>
      <c r="J23" s="58" t="s">
        <v>105</v>
      </c>
      <c r="K23" s="54"/>
      <c r="L23" s="67">
        <v>0</v>
      </c>
      <c r="M23" s="82"/>
      <c r="N23" s="65">
        <v>0</v>
      </c>
      <c r="O23" s="82"/>
      <c r="P23" s="65">
        <v>0</v>
      </c>
      <c r="Q23" s="82"/>
      <c r="R23" s="67">
        <v>1900000</v>
      </c>
      <c r="S23" s="82"/>
      <c r="T23" s="65">
        <v>1492190000000</v>
      </c>
      <c r="U23" s="82"/>
      <c r="V23" s="65">
        <v>0</v>
      </c>
      <c r="W23" s="82"/>
      <c r="X23" s="65">
        <v>0</v>
      </c>
      <c r="Y23" s="82"/>
      <c r="Z23" s="67">
        <v>1900000</v>
      </c>
      <c r="AA23" s="82"/>
      <c r="AB23" s="67">
        <v>789200</v>
      </c>
      <c r="AC23" s="82"/>
      <c r="AD23" s="65">
        <v>1492190000000</v>
      </c>
      <c r="AE23" s="82"/>
      <c r="AF23" s="65">
        <v>1498664657750</v>
      </c>
      <c r="AG23" s="82"/>
      <c r="AH23" s="84">
        <f t="shared" si="0"/>
        <v>1.29095979896564E-2</v>
      </c>
      <c r="AI23" s="82"/>
      <c r="AJ23" s="82"/>
      <c r="AK23" s="136"/>
    </row>
    <row r="24" spans="1:37" s="54" customFormat="1" ht="21.75" thickBot="1" x14ac:dyDescent="0.25">
      <c r="A24" s="312" t="s">
        <v>24</v>
      </c>
      <c r="B24" s="312"/>
      <c r="D24" s="67"/>
      <c r="F24" s="67"/>
      <c r="H24" s="73"/>
      <c r="I24" s="56"/>
      <c r="J24" s="73"/>
      <c r="K24" s="56"/>
      <c r="L24" s="67"/>
      <c r="M24" s="82"/>
      <c r="N24" s="66">
        <f>SUM(N10:N23)</f>
        <v>34995030465398</v>
      </c>
      <c r="O24" s="82"/>
      <c r="P24" s="66">
        <f>SUM(P10:P23)</f>
        <v>37702426276739</v>
      </c>
      <c r="Q24" s="82"/>
      <c r="R24" s="67"/>
      <c r="S24" s="82"/>
      <c r="T24" s="66">
        <f>SUM(T10:T23)</f>
        <v>21511475855720</v>
      </c>
      <c r="U24" s="82"/>
      <c r="V24" s="66">
        <f>SUM(V10:V23)</f>
        <v>5000005</v>
      </c>
      <c r="W24" s="82"/>
      <c r="X24" s="66">
        <f>SUM(X10:X23)</f>
        <v>5000005146689</v>
      </c>
      <c r="Y24" s="82"/>
      <c r="Z24" s="67"/>
      <c r="AA24" s="82"/>
      <c r="AB24" s="67"/>
      <c r="AC24" s="82"/>
      <c r="AD24" s="66">
        <f>SUM(AD10:AD23)</f>
        <v>51624501321118</v>
      </c>
      <c r="AE24" s="82"/>
      <c r="AF24" s="66">
        <f>SUM(AF10:AF23)</f>
        <v>54210621278788</v>
      </c>
      <c r="AG24" s="82"/>
      <c r="AH24" s="248">
        <f>SUM(AH10:AH23)</f>
        <v>0.46697393166617901</v>
      </c>
      <c r="AI24" s="82"/>
      <c r="AJ24" s="82"/>
      <c r="AK24" s="82"/>
    </row>
    <row r="25" spans="1:37" s="44" customFormat="1" ht="13.5" thickTop="1" x14ac:dyDescent="0.2">
      <c r="D25" s="54"/>
      <c r="E25" s="54"/>
      <c r="F25" s="54"/>
      <c r="G25" s="54"/>
      <c r="H25" s="54"/>
      <c r="I25" s="54"/>
      <c r="J25" s="54"/>
      <c r="K25" s="54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136"/>
    </row>
    <row r="26" spans="1:37" x14ac:dyDescent="0.2"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</row>
    <row r="27" spans="1:37" x14ac:dyDescent="0.2"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</row>
    <row r="28" spans="1:37" x14ac:dyDescent="0.2"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</row>
    <row r="29" spans="1:37" x14ac:dyDescent="0.2"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</row>
    <row r="30" spans="1:37" x14ac:dyDescent="0.2"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</row>
    <row r="31" spans="1:37" x14ac:dyDescent="0.2"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</row>
    <row r="32" spans="1:37" x14ac:dyDescent="0.2"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</row>
  </sheetData>
  <mergeCells count="25">
    <mergeCell ref="A1:AH1"/>
    <mergeCell ref="A2:AH2"/>
    <mergeCell ref="A3:AH3"/>
    <mergeCell ref="B6:AH6"/>
    <mergeCell ref="L7:P7"/>
    <mergeCell ref="R7:X7"/>
    <mergeCell ref="Z7:AH7"/>
    <mergeCell ref="R8:T8"/>
    <mergeCell ref="V8:X8"/>
    <mergeCell ref="A9:B9"/>
    <mergeCell ref="A10:B10"/>
    <mergeCell ref="A11:B11"/>
    <mergeCell ref="A12:B12"/>
    <mergeCell ref="A13:B13"/>
    <mergeCell ref="A14:B14"/>
    <mergeCell ref="A15:B15"/>
    <mergeCell ref="A16:B16"/>
    <mergeCell ref="A22:B22"/>
    <mergeCell ref="A23:B23"/>
    <mergeCell ref="A24:B24"/>
    <mergeCell ref="A17:B17"/>
    <mergeCell ref="A18:B18"/>
    <mergeCell ref="A19:B19"/>
    <mergeCell ref="A20:B20"/>
    <mergeCell ref="A21:B21"/>
  </mergeCells>
  <pageMargins left="0.39" right="0.39" top="0.39" bottom="0.39" header="0" footer="0"/>
  <pageSetup paperSize="9" scale="4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295" t="s">
        <v>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</row>
    <row r="2" spans="1:13" ht="21.75" customHeight="1" x14ac:dyDescent="0.2">
      <c r="A2" s="295" t="s">
        <v>1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</row>
    <row r="3" spans="1:13" ht="21.75" customHeight="1" x14ac:dyDescent="0.2">
      <c r="A3" s="295" t="s">
        <v>2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</row>
    <row r="4" spans="1:13" ht="14.45" customHeight="1" x14ac:dyDescent="0.2">
      <c r="A4" s="304" t="s">
        <v>106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</row>
    <row r="5" spans="1:13" ht="14.45" customHeight="1" x14ac:dyDescent="0.2">
      <c r="A5" s="304" t="s">
        <v>107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</row>
    <row r="6" spans="1:13" ht="14.45" customHeight="1" x14ac:dyDescent="0.2"/>
    <row r="7" spans="1:13" ht="14.45" customHeight="1" x14ac:dyDescent="0.2">
      <c r="C7" s="307" t="s">
        <v>9</v>
      </c>
      <c r="D7" s="307"/>
      <c r="E7" s="307"/>
      <c r="F7" s="307"/>
      <c r="G7" s="307"/>
      <c r="H7" s="307"/>
      <c r="I7" s="307"/>
      <c r="J7" s="307"/>
      <c r="K7" s="307"/>
      <c r="L7" s="307"/>
      <c r="M7" s="307"/>
    </row>
    <row r="8" spans="1:13" ht="14.45" customHeight="1" x14ac:dyDescent="0.2">
      <c r="A8" s="2" t="s">
        <v>108</v>
      </c>
      <c r="C8" s="4" t="s">
        <v>13</v>
      </c>
      <c r="D8" s="3"/>
      <c r="E8" s="4" t="s">
        <v>109</v>
      </c>
      <c r="F8" s="3"/>
      <c r="G8" s="4" t="s">
        <v>110</v>
      </c>
      <c r="H8" s="3"/>
      <c r="I8" s="4" t="s">
        <v>111</v>
      </c>
      <c r="J8" s="3"/>
      <c r="K8" s="4" t="s">
        <v>112</v>
      </c>
      <c r="L8" s="3"/>
      <c r="M8" s="4" t="s">
        <v>113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>
    <pageSetUpPr fitToPage="1"/>
  </sheetPr>
  <dimension ref="A1:G99"/>
  <sheetViews>
    <sheetView rightToLeft="1" topLeftCell="A81" zoomScale="115" zoomScaleNormal="115" workbookViewId="0">
      <selection activeCell="C98" sqref="C98:G98"/>
    </sheetView>
  </sheetViews>
  <sheetFormatPr defaultRowHeight="12.75" x14ac:dyDescent="0.2"/>
  <cols>
    <col min="1" max="1" width="5.140625" customWidth="1"/>
    <col min="2" max="2" width="62" customWidth="1"/>
    <col min="3" max="3" width="20.5703125" style="61" customWidth="1"/>
    <col min="4" max="4" width="1.28515625" style="61" customWidth="1"/>
    <col min="5" max="5" width="19.85546875" style="61" bestFit="1" customWidth="1"/>
    <col min="6" max="6" width="1.28515625" style="61" customWidth="1"/>
    <col min="7" max="7" width="17.140625" style="61" customWidth="1"/>
  </cols>
  <sheetData>
    <row r="1" spans="1:7" ht="14.45" customHeight="1" x14ac:dyDescent="0.2">
      <c r="A1" s="1" t="s">
        <v>114</v>
      </c>
      <c r="B1" s="304" t="s">
        <v>115</v>
      </c>
      <c r="C1" s="304"/>
      <c r="D1" s="304"/>
      <c r="E1" s="304"/>
      <c r="F1" s="304"/>
      <c r="G1" s="304"/>
    </row>
    <row r="2" spans="1:7" ht="14.45" customHeight="1" x14ac:dyDescent="0.2">
      <c r="C2" s="307" t="s">
        <v>8</v>
      </c>
      <c r="D2" s="307"/>
      <c r="E2" s="307"/>
      <c r="G2" s="86" t="s">
        <v>9</v>
      </c>
    </row>
    <row r="3" spans="1:7" ht="14.45" customHeight="1" x14ac:dyDescent="0.2">
      <c r="C3" s="95"/>
      <c r="D3" s="95"/>
      <c r="E3" s="95"/>
      <c r="G3" s="95"/>
    </row>
    <row r="4" spans="1:7" ht="14.45" customHeight="1" x14ac:dyDescent="0.2">
      <c r="A4" s="307" t="s">
        <v>116</v>
      </c>
      <c r="B4" s="307"/>
      <c r="C4" s="86" t="s">
        <v>118</v>
      </c>
      <c r="E4" s="86" t="s">
        <v>119</v>
      </c>
      <c r="G4" s="86" t="s">
        <v>117</v>
      </c>
    </row>
    <row r="5" spans="1:7" ht="21.75" hidden="1" customHeight="1" x14ac:dyDescent="0.2">
      <c r="A5" s="319" t="s">
        <v>120</v>
      </c>
      <c r="B5" s="319"/>
      <c r="C5" s="99">
        <v>8241525524091</v>
      </c>
      <c r="D5" s="100"/>
      <c r="E5" s="99">
        <v>8240884375000</v>
      </c>
      <c r="F5" s="100"/>
      <c r="G5" s="99">
        <v>733769502</v>
      </c>
    </row>
    <row r="6" spans="1:7" ht="21.75" hidden="1" customHeight="1" x14ac:dyDescent="0.2">
      <c r="A6" s="318" t="s">
        <v>121</v>
      </c>
      <c r="B6" s="318"/>
      <c r="C6" s="101">
        <v>43819952105903</v>
      </c>
      <c r="D6" s="100"/>
      <c r="E6" s="101">
        <v>43819990885000</v>
      </c>
      <c r="F6" s="100"/>
      <c r="G6" s="101">
        <v>3597698</v>
      </c>
    </row>
    <row r="7" spans="1:7" ht="21.75" hidden="1" customHeight="1" x14ac:dyDescent="0.2">
      <c r="A7" s="318" t="s">
        <v>122</v>
      </c>
      <c r="B7" s="318"/>
      <c r="C7" s="101">
        <v>38019</v>
      </c>
      <c r="D7" s="100"/>
      <c r="E7" s="101">
        <v>0</v>
      </c>
      <c r="F7" s="100"/>
      <c r="G7" s="101">
        <v>9289342</v>
      </c>
    </row>
    <row r="8" spans="1:7" ht="21.75" hidden="1" customHeight="1" x14ac:dyDescent="0.2">
      <c r="A8" s="318" t="s">
        <v>123</v>
      </c>
      <c r="B8" s="318"/>
      <c r="C8" s="101">
        <v>143554302431</v>
      </c>
      <c r="D8" s="100"/>
      <c r="E8" s="101">
        <v>156552139839</v>
      </c>
      <c r="F8" s="100"/>
      <c r="G8" s="101">
        <v>598485</v>
      </c>
    </row>
    <row r="9" spans="1:7" ht="21.75" hidden="1" customHeight="1" x14ac:dyDescent="0.2">
      <c r="A9" s="318" t="s">
        <v>124</v>
      </c>
      <c r="B9" s="318"/>
      <c r="C9" s="101">
        <v>36725598599301</v>
      </c>
      <c r="D9" s="100"/>
      <c r="E9" s="101">
        <v>36731599643480</v>
      </c>
      <c r="F9" s="100"/>
      <c r="G9" s="101">
        <v>538648098</v>
      </c>
    </row>
    <row r="10" spans="1:7" ht="21.75" hidden="1" customHeight="1" x14ac:dyDescent="0.2">
      <c r="A10" s="318" t="s">
        <v>125</v>
      </c>
      <c r="B10" s="318"/>
      <c r="C10" s="101">
        <v>0</v>
      </c>
      <c r="D10" s="100"/>
      <c r="E10" s="101">
        <v>4164</v>
      </c>
      <c r="F10" s="100"/>
      <c r="G10" s="101">
        <v>398207</v>
      </c>
    </row>
    <row r="11" spans="1:7" ht="21.75" hidden="1" customHeight="1" x14ac:dyDescent="0.2">
      <c r="A11" s="318" t="s">
        <v>126</v>
      </c>
      <c r="B11" s="318"/>
      <c r="C11" s="101">
        <v>0</v>
      </c>
      <c r="D11" s="100"/>
      <c r="E11" s="101">
        <v>0</v>
      </c>
      <c r="F11" s="100"/>
      <c r="G11" s="101">
        <v>18396444</v>
      </c>
    </row>
    <row r="12" spans="1:7" ht="21.75" hidden="1" customHeight="1" x14ac:dyDescent="0.2">
      <c r="A12" s="318" t="s">
        <v>127</v>
      </c>
      <c r="B12" s="318"/>
      <c r="C12" s="101">
        <v>0</v>
      </c>
      <c r="D12" s="100"/>
      <c r="E12" s="101">
        <v>0</v>
      </c>
      <c r="F12" s="100"/>
      <c r="G12" s="101">
        <v>156699</v>
      </c>
    </row>
    <row r="13" spans="1:7" ht="21.75" hidden="1" customHeight="1" x14ac:dyDescent="0.2">
      <c r="A13" s="318" t="s">
        <v>128</v>
      </c>
      <c r="B13" s="318"/>
      <c r="C13" s="101">
        <v>0</v>
      </c>
      <c r="D13" s="100"/>
      <c r="E13" s="101">
        <v>0</v>
      </c>
      <c r="F13" s="100"/>
      <c r="G13" s="101">
        <v>242630</v>
      </c>
    </row>
    <row r="14" spans="1:7" ht="21.75" hidden="1" customHeight="1" x14ac:dyDescent="0.2">
      <c r="A14" s="318" t="s">
        <v>129</v>
      </c>
      <c r="B14" s="318"/>
      <c r="C14" s="101">
        <v>0</v>
      </c>
      <c r="D14" s="100"/>
      <c r="E14" s="101">
        <v>0</v>
      </c>
      <c r="F14" s="100"/>
      <c r="G14" s="101">
        <v>125970</v>
      </c>
    </row>
    <row r="15" spans="1:7" ht="21.75" hidden="1" customHeight="1" x14ac:dyDescent="0.2">
      <c r="A15" s="318" t="s">
        <v>130</v>
      </c>
      <c r="B15" s="318"/>
      <c r="C15" s="101">
        <v>0</v>
      </c>
      <c r="D15" s="100"/>
      <c r="E15" s="101">
        <v>0</v>
      </c>
      <c r="F15" s="100"/>
      <c r="G15" s="101">
        <v>8234971</v>
      </c>
    </row>
    <row r="16" spans="1:7" ht="21.75" hidden="1" customHeight="1" x14ac:dyDescent="0.2">
      <c r="A16" s="318" t="s">
        <v>131</v>
      </c>
      <c r="B16" s="318"/>
      <c r="C16" s="101">
        <v>0</v>
      </c>
      <c r="D16" s="100"/>
      <c r="E16" s="101">
        <v>0</v>
      </c>
      <c r="F16" s="100"/>
      <c r="G16" s="101">
        <v>28321171</v>
      </c>
    </row>
    <row r="17" spans="1:7" ht="21.75" hidden="1" customHeight="1" x14ac:dyDescent="0.2">
      <c r="A17" s="318" t="s">
        <v>132</v>
      </c>
      <c r="B17" s="318"/>
      <c r="C17" s="101">
        <v>0</v>
      </c>
      <c r="D17" s="100"/>
      <c r="E17" s="101">
        <v>0</v>
      </c>
      <c r="F17" s="100"/>
      <c r="G17" s="101">
        <v>1748439</v>
      </c>
    </row>
    <row r="18" spans="1:7" ht="21.75" hidden="1" customHeight="1" x14ac:dyDescent="0.2">
      <c r="A18" s="318" t="s">
        <v>133</v>
      </c>
      <c r="B18" s="318"/>
      <c r="C18" s="101">
        <v>3967</v>
      </c>
      <c r="D18" s="100"/>
      <c r="E18" s="101">
        <v>0</v>
      </c>
      <c r="F18" s="100"/>
      <c r="G18" s="101">
        <v>48272900</v>
      </c>
    </row>
    <row r="19" spans="1:7" ht="21.75" hidden="1" customHeight="1" x14ac:dyDescent="0.2">
      <c r="A19" s="318" t="s">
        <v>134</v>
      </c>
      <c r="B19" s="318"/>
      <c r="C19" s="101">
        <v>38805</v>
      </c>
      <c r="D19" s="100"/>
      <c r="E19" s="101">
        <v>0</v>
      </c>
      <c r="F19" s="100"/>
      <c r="G19" s="101">
        <v>9470432</v>
      </c>
    </row>
    <row r="20" spans="1:7" ht="21.75" hidden="1" customHeight="1" x14ac:dyDescent="0.2">
      <c r="A20" s="318" t="s">
        <v>135</v>
      </c>
      <c r="B20" s="318"/>
      <c r="C20" s="101">
        <v>9205223124552</v>
      </c>
      <c r="D20" s="100"/>
      <c r="E20" s="101">
        <v>9251336562265</v>
      </c>
      <c r="F20" s="100"/>
      <c r="G20" s="101">
        <v>22708109339</v>
      </c>
    </row>
    <row r="21" spans="1:7" ht="21.75" customHeight="1" x14ac:dyDescent="0.2">
      <c r="A21" s="316" t="s">
        <v>136</v>
      </c>
      <c r="B21" s="316"/>
      <c r="C21" s="96">
        <v>0</v>
      </c>
      <c r="E21" s="96">
        <v>0</v>
      </c>
      <c r="G21" s="96">
        <v>1000000000000</v>
      </c>
    </row>
    <row r="22" spans="1:7" ht="21.75" customHeight="1" x14ac:dyDescent="0.2">
      <c r="A22" s="316" t="s">
        <v>136</v>
      </c>
      <c r="B22" s="316"/>
      <c r="C22" s="96">
        <v>0</v>
      </c>
      <c r="E22" s="96">
        <v>0</v>
      </c>
      <c r="G22" s="96">
        <v>110000000000</v>
      </c>
    </row>
    <row r="23" spans="1:7" ht="21.75" customHeight="1" x14ac:dyDescent="0.2">
      <c r="A23" s="316" t="s">
        <v>137</v>
      </c>
      <c r="B23" s="316"/>
      <c r="C23" s="96">
        <v>0</v>
      </c>
      <c r="E23" s="96">
        <v>375000000000</v>
      </c>
      <c r="G23" s="96">
        <v>125000000000</v>
      </c>
    </row>
    <row r="24" spans="1:7" ht="21.75" customHeight="1" x14ac:dyDescent="0.2">
      <c r="A24" s="316" t="s">
        <v>136</v>
      </c>
      <c r="B24" s="316"/>
      <c r="C24" s="96">
        <v>0</v>
      </c>
      <c r="E24" s="96">
        <v>0</v>
      </c>
      <c r="G24" s="96">
        <v>818000000000</v>
      </c>
    </row>
    <row r="25" spans="1:7" ht="21.75" customHeight="1" x14ac:dyDescent="0.2">
      <c r="A25" s="316" t="s">
        <v>138</v>
      </c>
      <c r="B25" s="316"/>
      <c r="C25" s="96">
        <v>0</v>
      </c>
      <c r="E25" s="96">
        <v>0</v>
      </c>
      <c r="G25" s="96">
        <v>1000000000000</v>
      </c>
    </row>
    <row r="26" spans="1:7" ht="21.75" customHeight="1" x14ac:dyDescent="0.2">
      <c r="A26" s="316" t="s">
        <v>139</v>
      </c>
      <c r="B26" s="316"/>
      <c r="C26" s="96">
        <v>0</v>
      </c>
      <c r="E26" s="96">
        <v>708472000000</v>
      </c>
      <c r="G26" s="96">
        <v>0</v>
      </c>
    </row>
    <row r="27" spans="1:7" ht="21.75" customHeight="1" x14ac:dyDescent="0.2">
      <c r="A27" s="316" t="s">
        <v>140</v>
      </c>
      <c r="B27" s="316"/>
      <c r="C27" s="96">
        <v>0</v>
      </c>
      <c r="E27" s="96">
        <v>0</v>
      </c>
      <c r="G27" s="96">
        <v>404512000000</v>
      </c>
    </row>
    <row r="28" spans="1:7" ht="21.75" customHeight="1" x14ac:dyDescent="0.2">
      <c r="A28" s="316" t="s">
        <v>140</v>
      </c>
      <c r="B28" s="316"/>
      <c r="C28" s="96">
        <v>0</v>
      </c>
      <c r="E28" s="96">
        <v>0</v>
      </c>
      <c r="G28" s="96">
        <v>2356567000000</v>
      </c>
    </row>
    <row r="29" spans="1:7" ht="21.75" customHeight="1" x14ac:dyDescent="0.2">
      <c r="A29" s="316" t="s">
        <v>141</v>
      </c>
      <c r="B29" s="316"/>
      <c r="C29" s="96">
        <v>0</v>
      </c>
      <c r="E29" s="96">
        <v>0</v>
      </c>
      <c r="G29" s="96">
        <v>959400000000</v>
      </c>
    </row>
    <row r="30" spans="1:7" ht="21.75" customHeight="1" x14ac:dyDescent="0.2">
      <c r="A30" s="316" t="s">
        <v>141</v>
      </c>
      <c r="B30" s="316"/>
      <c r="C30" s="96">
        <v>0</v>
      </c>
      <c r="E30" s="96">
        <v>0</v>
      </c>
      <c r="G30" s="96">
        <v>1094000000000</v>
      </c>
    </row>
    <row r="31" spans="1:7" ht="21.75" customHeight="1" x14ac:dyDescent="0.2">
      <c r="A31" s="316" t="s">
        <v>141</v>
      </c>
      <c r="B31" s="316"/>
      <c r="C31" s="96">
        <v>0</v>
      </c>
      <c r="E31" s="96">
        <v>0</v>
      </c>
      <c r="G31" s="96">
        <v>1300000000000</v>
      </c>
    </row>
    <row r="32" spans="1:7" ht="21.75" customHeight="1" x14ac:dyDescent="0.2">
      <c r="A32" s="316" t="s">
        <v>142</v>
      </c>
      <c r="B32" s="316"/>
      <c r="C32" s="96">
        <v>0</v>
      </c>
      <c r="E32" s="96">
        <v>0</v>
      </c>
      <c r="G32" s="96">
        <v>300000000000</v>
      </c>
    </row>
    <row r="33" spans="1:7" ht="21.75" customHeight="1" x14ac:dyDescent="0.2">
      <c r="A33" s="316" t="s">
        <v>143</v>
      </c>
      <c r="B33" s="316"/>
      <c r="C33" s="96">
        <v>0</v>
      </c>
      <c r="E33" s="96">
        <v>0</v>
      </c>
      <c r="G33" s="96">
        <v>1000000000000</v>
      </c>
    </row>
    <row r="34" spans="1:7" ht="21.75" customHeight="1" x14ac:dyDescent="0.2">
      <c r="A34" s="316" t="s">
        <v>144</v>
      </c>
      <c r="B34" s="316"/>
      <c r="C34" s="96">
        <v>0</v>
      </c>
      <c r="E34" s="96">
        <v>0</v>
      </c>
      <c r="G34" s="96">
        <v>1000000000000</v>
      </c>
    </row>
    <row r="35" spans="1:7" ht="21.75" customHeight="1" x14ac:dyDescent="0.2">
      <c r="A35" s="316" t="s">
        <v>145</v>
      </c>
      <c r="B35" s="316"/>
      <c r="C35" s="96">
        <v>0</v>
      </c>
      <c r="E35" s="96">
        <v>0</v>
      </c>
      <c r="G35" s="96">
        <v>1124700000000</v>
      </c>
    </row>
    <row r="36" spans="1:7" ht="21.75" customHeight="1" x14ac:dyDescent="0.2">
      <c r="A36" s="316" t="s">
        <v>146</v>
      </c>
      <c r="B36" s="316"/>
      <c r="C36" s="96">
        <v>0</v>
      </c>
      <c r="E36" s="96">
        <v>0</v>
      </c>
      <c r="G36" s="96">
        <v>1211500000000</v>
      </c>
    </row>
    <row r="37" spans="1:7" ht="21.75" customHeight="1" x14ac:dyDescent="0.2">
      <c r="A37" s="316" t="s">
        <v>147</v>
      </c>
      <c r="B37" s="316"/>
      <c r="C37" s="96">
        <v>0</v>
      </c>
      <c r="E37" s="96">
        <v>910000000000</v>
      </c>
      <c r="G37" s="96">
        <v>1267983000000</v>
      </c>
    </row>
    <row r="38" spans="1:7" ht="21.75" customHeight="1" x14ac:dyDescent="0.2">
      <c r="A38" s="316" t="s">
        <v>148</v>
      </c>
      <c r="B38" s="316"/>
      <c r="C38" s="96">
        <v>0</v>
      </c>
      <c r="E38" s="96">
        <v>200000000000</v>
      </c>
      <c r="G38" s="96">
        <v>203909000000</v>
      </c>
    </row>
    <row r="39" spans="1:7" ht="21.75" customHeight="1" x14ac:dyDescent="0.2">
      <c r="A39" s="316" t="s">
        <v>149</v>
      </c>
      <c r="B39" s="316"/>
      <c r="C39" s="96">
        <v>0</v>
      </c>
      <c r="E39" s="96">
        <v>189000000000</v>
      </c>
      <c r="G39" s="96">
        <v>0</v>
      </c>
    </row>
    <row r="40" spans="1:7" ht="21.75" customHeight="1" x14ac:dyDescent="0.2">
      <c r="A40" s="316" t="s">
        <v>136</v>
      </c>
      <c r="B40" s="316"/>
      <c r="C40" s="96">
        <v>0</v>
      </c>
      <c r="E40" s="96">
        <v>0</v>
      </c>
      <c r="G40" s="96">
        <v>830000000000</v>
      </c>
    </row>
    <row r="41" spans="1:7" ht="21.75" customHeight="1" x14ac:dyDescent="0.2">
      <c r="A41" s="316" t="s">
        <v>136</v>
      </c>
      <c r="B41" s="316"/>
      <c r="C41" s="96">
        <v>0</v>
      </c>
      <c r="E41" s="96">
        <v>0</v>
      </c>
      <c r="G41" s="96">
        <v>56400000000</v>
      </c>
    </row>
    <row r="42" spans="1:7" ht="21.75" customHeight="1" x14ac:dyDescent="0.2">
      <c r="A42" s="316" t="s">
        <v>136</v>
      </c>
      <c r="B42" s="316"/>
      <c r="C42" s="96">
        <v>0</v>
      </c>
      <c r="E42" s="96">
        <v>0</v>
      </c>
      <c r="G42" s="96">
        <v>2099610000000</v>
      </c>
    </row>
    <row r="43" spans="1:7" ht="21.75" customHeight="1" x14ac:dyDescent="0.2">
      <c r="A43" s="316" t="s">
        <v>136</v>
      </c>
      <c r="B43" s="316"/>
      <c r="C43" s="96">
        <v>0</v>
      </c>
      <c r="E43" s="96">
        <v>0</v>
      </c>
      <c r="G43" s="96">
        <v>1093800000000</v>
      </c>
    </row>
    <row r="44" spans="1:7" ht="21.75" customHeight="1" x14ac:dyDescent="0.2">
      <c r="A44" s="316" t="s">
        <v>136</v>
      </c>
      <c r="B44" s="316"/>
      <c r="C44" s="96">
        <v>0</v>
      </c>
      <c r="E44" s="96">
        <v>0</v>
      </c>
      <c r="G44" s="96">
        <v>886886000000</v>
      </c>
    </row>
    <row r="45" spans="1:7" ht="21.75" customHeight="1" x14ac:dyDescent="0.2">
      <c r="A45" s="316" t="s">
        <v>147</v>
      </c>
      <c r="B45" s="316"/>
      <c r="C45" s="96">
        <v>0</v>
      </c>
      <c r="E45" s="96">
        <v>100000000000</v>
      </c>
      <c r="G45" s="96">
        <v>0</v>
      </c>
    </row>
    <row r="46" spans="1:7" ht="21.75" customHeight="1" x14ac:dyDescent="0.2">
      <c r="A46" s="316" t="s">
        <v>150</v>
      </c>
      <c r="B46" s="316"/>
      <c r="C46" s="96">
        <v>0</v>
      </c>
      <c r="E46" s="96">
        <v>224937000000</v>
      </c>
      <c r="G46" s="96">
        <v>0</v>
      </c>
    </row>
    <row r="47" spans="1:7" ht="21.75" customHeight="1" x14ac:dyDescent="0.2">
      <c r="A47" s="316" t="s">
        <v>139</v>
      </c>
      <c r="B47" s="316"/>
      <c r="C47" s="96">
        <v>0</v>
      </c>
      <c r="E47" s="96">
        <v>1893229000000</v>
      </c>
      <c r="G47" s="96">
        <v>0</v>
      </c>
    </row>
    <row r="48" spans="1:7" ht="21.75" customHeight="1" x14ac:dyDescent="0.2">
      <c r="A48" s="316" t="s">
        <v>139</v>
      </c>
      <c r="B48" s="316"/>
      <c r="C48" s="96">
        <v>0</v>
      </c>
      <c r="E48" s="96">
        <v>2607700000000</v>
      </c>
      <c r="G48" s="96">
        <v>0</v>
      </c>
    </row>
    <row r="49" spans="1:7" ht="21.75" customHeight="1" x14ac:dyDescent="0.2">
      <c r="A49" s="316" t="s">
        <v>139</v>
      </c>
      <c r="B49" s="316"/>
      <c r="C49" s="96">
        <v>0</v>
      </c>
      <c r="E49" s="96">
        <v>1489800000000</v>
      </c>
      <c r="G49" s="96">
        <v>0</v>
      </c>
    </row>
    <row r="50" spans="1:7" ht="21.75" customHeight="1" x14ac:dyDescent="0.2">
      <c r="A50" s="316" t="s">
        <v>139</v>
      </c>
      <c r="B50" s="316"/>
      <c r="C50" s="96">
        <v>0</v>
      </c>
      <c r="E50" s="96">
        <v>1925000000000</v>
      </c>
      <c r="G50" s="96">
        <v>0</v>
      </c>
    </row>
    <row r="51" spans="1:7" ht="21.75" customHeight="1" x14ac:dyDescent="0.2">
      <c r="A51" s="316" t="s">
        <v>139</v>
      </c>
      <c r="B51" s="316"/>
      <c r="C51" s="96">
        <v>0</v>
      </c>
      <c r="E51" s="96">
        <v>2734000000000</v>
      </c>
      <c r="G51" s="96">
        <v>0</v>
      </c>
    </row>
    <row r="52" spans="1:7" ht="21.75" customHeight="1" x14ac:dyDescent="0.2">
      <c r="A52" s="316" t="s">
        <v>136</v>
      </c>
      <c r="B52" s="316"/>
      <c r="C52" s="96">
        <v>0</v>
      </c>
      <c r="E52" s="96">
        <v>2872000000000</v>
      </c>
      <c r="G52" s="96">
        <v>0</v>
      </c>
    </row>
    <row r="53" spans="1:7" ht="21.75" customHeight="1" x14ac:dyDescent="0.2">
      <c r="A53" s="316" t="s">
        <v>139</v>
      </c>
      <c r="B53" s="316"/>
      <c r="C53" s="96">
        <v>0</v>
      </c>
      <c r="E53" s="96">
        <v>0</v>
      </c>
      <c r="G53" s="96">
        <v>1756118000000</v>
      </c>
    </row>
    <row r="54" spans="1:7" ht="21.75" customHeight="1" x14ac:dyDescent="0.2">
      <c r="A54" s="316" t="s">
        <v>151</v>
      </c>
      <c r="B54" s="316"/>
      <c r="C54" s="96">
        <v>0</v>
      </c>
      <c r="E54" s="96">
        <v>0</v>
      </c>
      <c r="G54" s="96">
        <v>1944180000000</v>
      </c>
    </row>
    <row r="55" spans="1:7" ht="21.75" customHeight="1" x14ac:dyDescent="0.2">
      <c r="A55" s="316" t="s">
        <v>139</v>
      </c>
      <c r="B55" s="316"/>
      <c r="C55" s="96">
        <v>0</v>
      </c>
      <c r="E55" s="96">
        <v>1591350000000</v>
      </c>
      <c r="G55" s="96">
        <v>0</v>
      </c>
    </row>
    <row r="56" spans="1:7" ht="21.75" customHeight="1" x14ac:dyDescent="0.2">
      <c r="A56" s="316" t="s">
        <v>136</v>
      </c>
      <c r="B56" s="316"/>
      <c r="C56" s="96">
        <v>0</v>
      </c>
      <c r="E56" s="96">
        <v>1600000000000</v>
      </c>
      <c r="G56" s="96">
        <v>314000000000</v>
      </c>
    </row>
    <row r="57" spans="1:7" ht="21.75" customHeight="1" x14ac:dyDescent="0.2">
      <c r="A57" s="316" t="s">
        <v>139</v>
      </c>
      <c r="B57" s="316"/>
      <c r="C57" s="96">
        <v>0</v>
      </c>
      <c r="E57" s="96">
        <v>943000000000</v>
      </c>
      <c r="G57" s="96">
        <v>0</v>
      </c>
    </row>
    <row r="58" spans="1:7" ht="21.75" customHeight="1" x14ac:dyDescent="0.2">
      <c r="A58" s="316" t="s">
        <v>136</v>
      </c>
      <c r="B58" s="316"/>
      <c r="C58" s="96">
        <v>0</v>
      </c>
      <c r="E58" s="96">
        <v>399000000000</v>
      </c>
      <c r="G58" s="96">
        <v>0</v>
      </c>
    </row>
    <row r="59" spans="1:7" ht="21.75" customHeight="1" x14ac:dyDescent="0.2">
      <c r="A59" s="316" t="s">
        <v>136</v>
      </c>
      <c r="B59" s="316"/>
      <c r="C59" s="96">
        <v>0</v>
      </c>
      <c r="E59" s="96">
        <v>0</v>
      </c>
      <c r="G59" s="96">
        <v>1350000000000</v>
      </c>
    </row>
    <row r="60" spans="1:7" ht="21.75" customHeight="1" x14ac:dyDescent="0.2">
      <c r="A60" s="316" t="s">
        <v>139</v>
      </c>
      <c r="B60" s="316"/>
      <c r="C60" s="96">
        <v>0</v>
      </c>
      <c r="E60" s="96">
        <v>3845640000000</v>
      </c>
      <c r="G60" s="96">
        <v>0</v>
      </c>
    </row>
    <row r="61" spans="1:7" ht="21.75" customHeight="1" x14ac:dyDescent="0.2">
      <c r="A61" s="316" t="s">
        <v>139</v>
      </c>
      <c r="B61" s="316"/>
      <c r="C61" s="96">
        <v>0</v>
      </c>
      <c r="E61" s="96">
        <v>357013000000</v>
      </c>
      <c r="G61" s="96">
        <v>0</v>
      </c>
    </row>
    <row r="62" spans="1:7" ht="21.75" customHeight="1" x14ac:dyDescent="0.2">
      <c r="A62" s="316" t="s">
        <v>139</v>
      </c>
      <c r="B62" s="316"/>
      <c r="C62" s="96">
        <v>0</v>
      </c>
      <c r="E62" s="96">
        <v>0</v>
      </c>
      <c r="G62" s="96">
        <v>258000000000</v>
      </c>
    </row>
    <row r="63" spans="1:7" ht="21.75" customHeight="1" x14ac:dyDescent="0.2">
      <c r="A63" s="316" t="s">
        <v>139</v>
      </c>
      <c r="B63" s="316"/>
      <c r="C63" s="96">
        <v>1687850000000</v>
      </c>
      <c r="E63" s="96">
        <v>0</v>
      </c>
      <c r="G63" s="96">
        <v>1687850000000</v>
      </c>
    </row>
    <row r="64" spans="1:7" ht="21.75" customHeight="1" x14ac:dyDescent="0.2">
      <c r="A64" s="316" t="s">
        <v>139</v>
      </c>
      <c r="B64" s="316"/>
      <c r="C64" s="96">
        <v>2084070000000</v>
      </c>
      <c r="E64" s="96">
        <v>0</v>
      </c>
      <c r="G64" s="96">
        <v>2084070000000</v>
      </c>
    </row>
    <row r="65" spans="1:7" ht="21.75" customHeight="1" x14ac:dyDescent="0.2">
      <c r="A65" s="316" t="s">
        <v>139</v>
      </c>
      <c r="B65" s="316"/>
      <c r="C65" s="96">
        <v>1019604000000</v>
      </c>
      <c r="E65" s="96">
        <v>0</v>
      </c>
      <c r="G65" s="96">
        <v>1019604000000</v>
      </c>
    </row>
    <row r="66" spans="1:7" ht="21.75" customHeight="1" x14ac:dyDescent="0.2">
      <c r="A66" s="316" t="s">
        <v>139</v>
      </c>
      <c r="B66" s="316"/>
      <c r="C66" s="96">
        <v>1000000000000</v>
      </c>
      <c r="E66" s="96">
        <v>0</v>
      </c>
      <c r="G66" s="96">
        <v>1000000000000</v>
      </c>
    </row>
    <row r="67" spans="1:7" ht="21.75" customHeight="1" x14ac:dyDescent="0.2">
      <c r="A67" s="316" t="s">
        <v>139</v>
      </c>
      <c r="B67" s="316"/>
      <c r="C67" s="96">
        <v>1000000000000</v>
      </c>
      <c r="E67" s="96">
        <v>0</v>
      </c>
      <c r="G67" s="96">
        <v>1000000000000</v>
      </c>
    </row>
    <row r="68" spans="1:7" ht="21.75" customHeight="1" x14ac:dyDescent="0.2">
      <c r="A68" s="316" t="s">
        <v>139</v>
      </c>
      <c r="B68" s="316"/>
      <c r="C68" s="96">
        <v>1000000000000</v>
      </c>
      <c r="E68" s="96">
        <v>0</v>
      </c>
      <c r="G68" s="96">
        <v>1000000000000</v>
      </c>
    </row>
    <row r="69" spans="1:7" ht="21.75" customHeight="1" x14ac:dyDescent="0.2">
      <c r="A69" s="316" t="s">
        <v>139</v>
      </c>
      <c r="B69" s="316"/>
      <c r="C69" s="96">
        <v>1000000000000</v>
      </c>
      <c r="E69" s="96">
        <v>0</v>
      </c>
      <c r="G69" s="96">
        <v>1000000000000</v>
      </c>
    </row>
    <row r="70" spans="1:7" ht="21.75" customHeight="1" x14ac:dyDescent="0.2">
      <c r="A70" s="316" t="s">
        <v>139</v>
      </c>
      <c r="B70" s="316"/>
      <c r="C70" s="96">
        <v>1000000000000</v>
      </c>
      <c r="E70" s="96">
        <v>0</v>
      </c>
      <c r="G70" s="96">
        <v>1000000000000</v>
      </c>
    </row>
    <row r="71" spans="1:7" ht="21.75" customHeight="1" x14ac:dyDescent="0.2">
      <c r="A71" s="316" t="s">
        <v>139</v>
      </c>
      <c r="B71" s="316"/>
      <c r="C71" s="96">
        <v>1000000000000</v>
      </c>
      <c r="E71" s="96">
        <v>0</v>
      </c>
      <c r="G71" s="96">
        <v>1000000000000</v>
      </c>
    </row>
    <row r="72" spans="1:7" ht="21.75" customHeight="1" x14ac:dyDescent="0.2">
      <c r="A72" s="316" t="s">
        <v>139</v>
      </c>
      <c r="B72" s="316"/>
      <c r="C72" s="96">
        <v>1000000000000</v>
      </c>
      <c r="E72" s="96">
        <v>0</v>
      </c>
      <c r="G72" s="96">
        <v>1000000000000</v>
      </c>
    </row>
    <row r="73" spans="1:7" ht="21.75" customHeight="1" x14ac:dyDescent="0.2">
      <c r="A73" s="316" t="s">
        <v>139</v>
      </c>
      <c r="B73" s="316"/>
      <c r="C73" s="96">
        <v>1000000000000</v>
      </c>
      <c r="E73" s="96">
        <v>0</v>
      </c>
      <c r="G73" s="96">
        <v>1000000000000</v>
      </c>
    </row>
    <row r="74" spans="1:7" ht="21.75" customHeight="1" x14ac:dyDescent="0.2">
      <c r="A74" s="316" t="s">
        <v>139</v>
      </c>
      <c r="B74" s="316"/>
      <c r="C74" s="96">
        <v>481422000000</v>
      </c>
      <c r="E74" s="96">
        <v>0</v>
      </c>
      <c r="G74" s="96">
        <v>481422000000</v>
      </c>
    </row>
    <row r="75" spans="1:7" ht="21.75" customHeight="1" x14ac:dyDescent="0.2">
      <c r="A75" s="316" t="s">
        <v>139</v>
      </c>
      <c r="B75" s="316"/>
      <c r="C75" s="96">
        <v>789850000000</v>
      </c>
      <c r="E75" s="96">
        <v>0</v>
      </c>
      <c r="G75" s="96">
        <v>789850000000</v>
      </c>
    </row>
    <row r="76" spans="1:7" ht="21.75" customHeight="1" x14ac:dyDescent="0.2">
      <c r="A76" s="316" t="s">
        <v>139</v>
      </c>
      <c r="B76" s="316"/>
      <c r="C76" s="96">
        <v>1000000000000</v>
      </c>
      <c r="E76" s="96">
        <v>0</v>
      </c>
      <c r="G76" s="96">
        <v>1000000000000</v>
      </c>
    </row>
    <row r="77" spans="1:7" ht="21.75" customHeight="1" x14ac:dyDescent="0.2">
      <c r="A77" s="316" t="s">
        <v>139</v>
      </c>
      <c r="B77" s="316"/>
      <c r="C77" s="96">
        <v>1000000000000</v>
      </c>
      <c r="E77" s="96">
        <v>0</v>
      </c>
      <c r="G77" s="96">
        <v>1000000000000</v>
      </c>
    </row>
    <row r="78" spans="1:7" ht="21.75" customHeight="1" x14ac:dyDescent="0.2">
      <c r="A78" s="316" t="s">
        <v>139</v>
      </c>
      <c r="B78" s="316"/>
      <c r="C78" s="96">
        <v>1000000000000</v>
      </c>
      <c r="E78" s="96">
        <v>0</v>
      </c>
      <c r="G78" s="96">
        <v>1000000000000</v>
      </c>
    </row>
    <row r="79" spans="1:7" ht="21.75" customHeight="1" x14ac:dyDescent="0.2">
      <c r="A79" s="316" t="s">
        <v>139</v>
      </c>
      <c r="B79" s="316"/>
      <c r="C79" s="96">
        <v>1000000000000</v>
      </c>
      <c r="E79" s="96">
        <v>0</v>
      </c>
      <c r="G79" s="96">
        <v>1000000000000</v>
      </c>
    </row>
    <row r="80" spans="1:7" ht="21.75" customHeight="1" x14ac:dyDescent="0.2">
      <c r="A80" s="316" t="s">
        <v>139</v>
      </c>
      <c r="B80" s="316"/>
      <c r="C80" s="96">
        <v>228000000000</v>
      </c>
      <c r="E80" s="96">
        <v>0</v>
      </c>
      <c r="G80" s="96">
        <v>228000000000</v>
      </c>
    </row>
    <row r="81" spans="1:7" ht="21.75" customHeight="1" x14ac:dyDescent="0.2">
      <c r="A81" s="316" t="s">
        <v>136</v>
      </c>
      <c r="B81" s="316"/>
      <c r="C81" s="96">
        <v>898000000000</v>
      </c>
      <c r="E81" s="96">
        <v>0</v>
      </c>
      <c r="G81" s="96">
        <v>898000000000</v>
      </c>
    </row>
    <row r="82" spans="1:7" ht="21.75" customHeight="1" x14ac:dyDescent="0.2">
      <c r="A82" s="316" t="s">
        <v>136</v>
      </c>
      <c r="B82" s="316"/>
      <c r="C82" s="96">
        <v>1000000000000</v>
      </c>
      <c r="E82" s="96">
        <v>0</v>
      </c>
      <c r="G82" s="96">
        <v>1000000000000</v>
      </c>
    </row>
    <row r="83" spans="1:7" ht="21.75" customHeight="1" x14ac:dyDescent="0.2">
      <c r="A83" s="316" t="s">
        <v>136</v>
      </c>
      <c r="B83" s="316"/>
      <c r="C83" s="96">
        <v>1000000000000</v>
      </c>
      <c r="E83" s="96">
        <v>0</v>
      </c>
      <c r="G83" s="96">
        <v>1000000000000</v>
      </c>
    </row>
    <row r="84" spans="1:7" ht="21.75" customHeight="1" x14ac:dyDescent="0.2">
      <c r="A84" s="316" t="s">
        <v>136</v>
      </c>
      <c r="B84" s="316"/>
      <c r="C84" s="96">
        <v>1000000000000</v>
      </c>
      <c r="E84" s="96">
        <v>0</v>
      </c>
      <c r="G84" s="96">
        <v>1000000000000</v>
      </c>
    </row>
    <row r="85" spans="1:7" ht="21.75" customHeight="1" x14ac:dyDescent="0.2">
      <c r="A85" s="316" t="s">
        <v>139</v>
      </c>
      <c r="B85" s="316"/>
      <c r="C85" s="96">
        <v>548430000000</v>
      </c>
      <c r="E85" s="96">
        <v>0</v>
      </c>
      <c r="G85" s="96">
        <v>548430000000</v>
      </c>
    </row>
    <row r="86" spans="1:7" ht="21.75" customHeight="1" x14ac:dyDescent="0.2">
      <c r="A86" s="317" t="s">
        <v>139</v>
      </c>
      <c r="B86" s="317"/>
      <c r="C86" s="97">
        <v>6128390000000</v>
      </c>
      <c r="E86" s="97">
        <v>0</v>
      </c>
      <c r="G86" s="97">
        <v>6128390000000</v>
      </c>
    </row>
    <row r="87" spans="1:7" ht="21.75" customHeight="1" thickBot="1" x14ac:dyDescent="0.25">
      <c r="A87" s="312" t="s">
        <v>24</v>
      </c>
      <c r="B87" s="312"/>
      <c r="C87" s="98">
        <f>SUBTOTAL(9,C5:C86)</f>
        <v>28865616000000</v>
      </c>
      <c r="D87" s="98">
        <f t="shared" ref="D87:G87" si="0">SUBTOTAL(9,D5:D86)</f>
        <v>0</v>
      </c>
      <c r="E87" s="98">
        <f t="shared" si="0"/>
        <v>24965141000000</v>
      </c>
      <c r="F87" s="98">
        <f t="shared" si="0"/>
        <v>0</v>
      </c>
      <c r="G87" s="98">
        <f t="shared" si="0"/>
        <v>54730181000000</v>
      </c>
    </row>
    <row r="88" spans="1:7" ht="13.5" thickTop="1" x14ac:dyDescent="0.2"/>
    <row r="98" spans="3:7" ht="19.5" thickBot="1" x14ac:dyDescent="0.25">
      <c r="C98" s="98">
        <v>127001469737069</v>
      </c>
      <c r="D98" s="98"/>
      <c r="E98" s="98">
        <v>123165504609748</v>
      </c>
      <c r="F98" s="98"/>
      <c r="G98" s="98">
        <v>54754290380327</v>
      </c>
    </row>
    <row r="99" spans="3:7" ht="13.5" thickTop="1" x14ac:dyDescent="0.2"/>
  </sheetData>
  <autoFilter ref="A4:L87" xr:uid="{00000000-0001-0000-0600-000000000000}">
    <filterColumn colId="0" showButton="0">
      <colorFilter dxfId="3"/>
    </filterColumn>
  </autoFilter>
  <mergeCells count="86">
    <mergeCell ref="B1:G1"/>
    <mergeCell ref="C2:E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84:B84"/>
    <mergeCell ref="A85:B85"/>
    <mergeCell ref="A86:B86"/>
    <mergeCell ref="A87:B87"/>
    <mergeCell ref="A79:B79"/>
    <mergeCell ref="A80:B80"/>
    <mergeCell ref="A81:B81"/>
    <mergeCell ref="A82:B82"/>
    <mergeCell ref="A83:B83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59FA2-5B45-4518-94EC-D4114B4E909E}">
  <sheetPr>
    <pageSetUpPr fitToPage="1"/>
  </sheetPr>
  <dimension ref="A1:P34"/>
  <sheetViews>
    <sheetView rightToLeft="1" view="pageBreakPreview" zoomScale="70" zoomScaleNormal="100" zoomScaleSheetLayoutView="70" workbookViewId="0">
      <selection activeCell="B6" sqref="B6"/>
    </sheetView>
  </sheetViews>
  <sheetFormatPr defaultRowHeight="15" x14ac:dyDescent="0.2"/>
  <cols>
    <col min="1" max="1" width="5.140625" style="89" customWidth="1"/>
    <col min="2" max="2" width="35" style="89" customWidth="1"/>
    <col min="3" max="3" width="1.28515625" style="89" customWidth="1"/>
    <col min="4" max="4" width="23.140625" style="89" customWidth="1"/>
    <col min="5" max="5" width="1.28515625" style="89" customWidth="1"/>
    <col min="6" max="6" width="27.5703125" style="89" customWidth="1"/>
    <col min="7" max="7" width="1.28515625" style="89" customWidth="1"/>
    <col min="8" max="8" width="26.7109375" style="89" customWidth="1"/>
    <col min="9" max="9" width="1.28515625" style="89" customWidth="1"/>
    <col min="10" max="10" width="24.140625" style="89" customWidth="1"/>
    <col min="11" max="11" width="1.28515625" style="89" customWidth="1"/>
    <col min="12" max="12" width="22.42578125" style="89" customWidth="1"/>
    <col min="13" max="13" width="3.42578125" style="89" customWidth="1"/>
    <col min="14" max="14" width="9.140625" style="89"/>
    <col min="15" max="15" width="18.140625" style="89" bestFit="1" customWidth="1"/>
    <col min="16" max="16" width="30.85546875" style="89" customWidth="1"/>
    <col min="17" max="16384" width="9.140625" style="89"/>
  </cols>
  <sheetData>
    <row r="1" spans="1:16" ht="29.1" customHeight="1" x14ac:dyDescent="0.2">
      <c r="A1" s="324" t="s">
        <v>0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</row>
    <row r="2" spans="1:16" ht="21.75" customHeight="1" x14ac:dyDescent="0.2">
      <c r="A2" s="324" t="s">
        <v>1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</row>
    <row r="3" spans="1:16" ht="21.75" customHeight="1" x14ac:dyDescent="0.2">
      <c r="A3" s="324" t="s">
        <v>2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</row>
    <row r="4" spans="1:16" ht="14.45" customHeight="1" x14ac:dyDescent="0.2"/>
    <row r="5" spans="1:16" ht="21" x14ac:dyDescent="0.2">
      <c r="A5" s="90" t="s">
        <v>114</v>
      </c>
      <c r="B5" s="325" t="s">
        <v>115</v>
      </c>
      <c r="C5" s="325"/>
      <c r="D5" s="325"/>
      <c r="E5" s="325"/>
      <c r="F5" s="325"/>
      <c r="G5" s="325"/>
      <c r="H5" s="325"/>
      <c r="I5" s="325"/>
      <c r="J5" s="325"/>
      <c r="K5" s="325"/>
      <c r="L5" s="325"/>
      <c r="P5" s="251"/>
    </row>
    <row r="6" spans="1:16" ht="32.25" customHeight="1" x14ac:dyDescent="0.2">
      <c r="D6" s="78" t="s">
        <v>7</v>
      </c>
      <c r="E6" s="102"/>
      <c r="F6" s="323" t="s">
        <v>8</v>
      </c>
      <c r="G6" s="323"/>
      <c r="H6" s="323"/>
      <c r="I6" s="102"/>
      <c r="J6" s="323" t="s">
        <v>9</v>
      </c>
      <c r="K6" s="323"/>
      <c r="L6" s="323"/>
      <c r="P6" s="243" t="s">
        <v>297</v>
      </c>
    </row>
    <row r="7" spans="1:16" ht="32.25" customHeight="1" x14ac:dyDescent="0.2">
      <c r="A7" s="323" t="s">
        <v>116</v>
      </c>
      <c r="B7" s="323"/>
      <c r="D7" s="78" t="s">
        <v>117</v>
      </c>
      <c r="E7" s="102"/>
      <c r="F7" s="78" t="s">
        <v>118</v>
      </c>
      <c r="G7" s="102"/>
      <c r="H7" s="78" t="s">
        <v>119</v>
      </c>
      <c r="I7" s="102"/>
      <c r="J7" s="78" t="s">
        <v>117</v>
      </c>
      <c r="K7" s="102"/>
      <c r="L7" s="78" t="s">
        <v>18</v>
      </c>
      <c r="P7" s="252">
        <f>اوراق!AK9</f>
        <v>116089181007091</v>
      </c>
    </row>
    <row r="8" spans="1:16" ht="32.25" customHeight="1" x14ac:dyDescent="0.2">
      <c r="A8" s="320" t="s">
        <v>116</v>
      </c>
      <c r="B8" s="320"/>
      <c r="C8" s="91"/>
      <c r="D8" s="230">
        <v>88619253006</v>
      </c>
      <c r="E8" s="253"/>
      <c r="F8" s="230">
        <v>98135853737069</v>
      </c>
      <c r="G8" s="230">
        <v>0</v>
      </c>
      <c r="H8" s="230">
        <v>98200363609748</v>
      </c>
      <c r="I8" s="230">
        <v>0</v>
      </c>
      <c r="J8" s="230">
        <f>D8+F8-H8</f>
        <v>24109380327</v>
      </c>
      <c r="K8" s="254">
        <v>0</v>
      </c>
      <c r="L8" s="128">
        <f>J8/P7</f>
        <v>2.0767982096046782E-4</v>
      </c>
      <c r="M8" s="255"/>
      <c r="N8" s="255"/>
      <c r="O8" s="93"/>
      <c r="P8" s="251"/>
    </row>
    <row r="9" spans="1:16" ht="32.25" customHeight="1" x14ac:dyDescent="0.2">
      <c r="A9" s="321" t="s">
        <v>298</v>
      </c>
      <c r="B9" s="321"/>
      <c r="C9" s="91"/>
      <c r="D9" s="230">
        <v>50829706000000</v>
      </c>
      <c r="E9" s="253"/>
      <c r="F9" s="230">
        <v>28865616000000</v>
      </c>
      <c r="G9" s="230">
        <v>0</v>
      </c>
      <c r="H9" s="230">
        <v>24965141000000</v>
      </c>
      <c r="I9" s="253">
        <v>0</v>
      </c>
      <c r="J9" s="230">
        <f>D9+F9-H9</f>
        <v>54730181000000</v>
      </c>
      <c r="K9" s="253">
        <v>0</v>
      </c>
      <c r="L9" s="128">
        <f>J9/P7</f>
        <v>0.47144945399052263</v>
      </c>
      <c r="M9" s="255"/>
      <c r="N9" s="255"/>
      <c r="P9" s="251"/>
    </row>
    <row r="10" spans="1:16" ht="32.25" customHeight="1" thickBot="1" x14ac:dyDescent="0.25">
      <c r="A10" s="92"/>
      <c r="B10" s="92"/>
      <c r="D10" s="120">
        <f>SUM(D8:D9)</f>
        <v>50918325253006</v>
      </c>
      <c r="E10" s="253"/>
      <c r="F10" s="120">
        <f>SUM(F8:F9)</f>
        <v>127001469737069</v>
      </c>
      <c r="G10" s="230">
        <f>SUM(G8:G9)</f>
        <v>0</v>
      </c>
      <c r="H10" s="120">
        <f>SUM(H8:H9)</f>
        <v>123165504609748</v>
      </c>
      <c r="I10" s="230">
        <f>SUM(I8:I9)</f>
        <v>0</v>
      </c>
      <c r="J10" s="120">
        <f>SUM(J8:J9)</f>
        <v>54754290380327</v>
      </c>
      <c r="K10" s="253"/>
      <c r="L10" s="132">
        <f>L8+L9</f>
        <v>0.47165713381148311</v>
      </c>
      <c r="M10" s="255"/>
      <c r="N10" s="255"/>
    </row>
    <row r="11" spans="1:16" ht="20.25" customHeight="1" thickTop="1" x14ac:dyDescent="0.2">
      <c r="A11" s="92"/>
      <c r="B11" s="92"/>
      <c r="D11" s="68"/>
      <c r="E11" s="253"/>
      <c r="F11" s="256"/>
      <c r="G11" s="256"/>
      <c r="H11" s="256"/>
      <c r="I11" s="256"/>
      <c r="J11" s="256"/>
      <c r="K11" s="253"/>
      <c r="L11" s="68"/>
      <c r="M11" s="255"/>
      <c r="N11" s="255"/>
      <c r="P11" s="93"/>
    </row>
    <row r="12" spans="1:16" ht="20.25" customHeight="1" x14ac:dyDescent="0.2">
      <c r="A12" s="92"/>
      <c r="B12" s="92"/>
      <c r="D12" s="68"/>
      <c r="E12" s="253"/>
      <c r="F12" s="68"/>
      <c r="G12" s="256"/>
      <c r="H12" s="68"/>
      <c r="I12" s="256"/>
      <c r="J12" s="256"/>
      <c r="K12" s="253"/>
      <c r="L12" s="68"/>
      <c r="M12" s="255"/>
      <c r="N12" s="255"/>
      <c r="P12" s="93"/>
    </row>
    <row r="13" spans="1:16" ht="18.75" customHeight="1" x14ac:dyDescent="0.2">
      <c r="A13" s="92"/>
      <c r="B13" s="92"/>
      <c r="D13" s="68"/>
      <c r="E13" s="255"/>
      <c r="F13" s="68"/>
      <c r="G13" s="68"/>
      <c r="H13" s="68"/>
      <c r="I13" s="68"/>
      <c r="J13" s="68"/>
      <c r="K13" s="255"/>
      <c r="L13" s="68"/>
      <c r="M13" s="255"/>
      <c r="N13" s="255"/>
    </row>
    <row r="14" spans="1:16" ht="14.45" customHeight="1" x14ac:dyDescent="0.2">
      <c r="A14" s="92"/>
      <c r="B14" s="92"/>
      <c r="D14" s="68"/>
      <c r="E14" s="255"/>
      <c r="F14" s="255"/>
      <c r="G14" s="257"/>
      <c r="H14" s="257"/>
      <c r="I14" s="257"/>
      <c r="J14" s="257"/>
      <c r="K14" s="255"/>
      <c r="L14" s="68"/>
      <c r="M14" s="255"/>
      <c r="N14" s="255"/>
      <c r="P14" s="93"/>
    </row>
    <row r="15" spans="1:16" ht="14.45" customHeight="1" x14ac:dyDescent="0.2">
      <c r="A15" s="92"/>
      <c r="B15" s="92"/>
      <c r="D15" s="68"/>
      <c r="E15" s="255"/>
      <c r="F15" s="258"/>
      <c r="G15" s="230"/>
      <c r="H15" s="230"/>
      <c r="I15" s="257"/>
      <c r="J15" s="322"/>
      <c r="K15" s="255"/>
      <c r="L15" s="68"/>
      <c r="M15" s="255"/>
      <c r="N15" s="255"/>
    </row>
    <row r="16" spans="1:16" ht="14.45" customHeight="1" x14ac:dyDescent="0.2">
      <c r="A16" s="92"/>
      <c r="B16" s="92"/>
      <c r="D16" s="68"/>
      <c r="E16" s="255"/>
      <c r="F16" s="230"/>
      <c r="G16" s="230"/>
      <c r="H16" s="230"/>
      <c r="I16" s="257"/>
      <c r="J16" s="322"/>
      <c r="K16" s="255"/>
      <c r="L16" s="68"/>
      <c r="M16" s="255"/>
      <c r="N16" s="255"/>
    </row>
    <row r="17" spans="1:14" ht="14.45" customHeight="1" x14ac:dyDescent="0.2">
      <c r="A17" s="92"/>
      <c r="B17" s="92"/>
      <c r="D17" s="68"/>
      <c r="E17" s="255"/>
      <c r="F17" s="230"/>
      <c r="G17" s="230"/>
      <c r="H17" s="230"/>
      <c r="I17" s="257"/>
      <c r="J17" s="322"/>
      <c r="K17" s="255"/>
      <c r="L17" s="68"/>
      <c r="M17" s="255"/>
      <c r="N17" s="255"/>
    </row>
    <row r="18" spans="1:14" ht="14.45" customHeight="1" x14ac:dyDescent="0.2">
      <c r="A18" s="92"/>
      <c r="B18" s="92"/>
      <c r="D18" s="68"/>
      <c r="E18" s="255"/>
      <c r="F18" s="230"/>
      <c r="G18" s="230"/>
      <c r="H18" s="230"/>
      <c r="I18" s="257"/>
      <c r="J18" s="322"/>
      <c r="K18" s="255"/>
      <c r="L18" s="68"/>
      <c r="M18" s="255"/>
      <c r="N18" s="255"/>
    </row>
    <row r="19" spans="1:14" ht="14.45" customHeight="1" x14ac:dyDescent="0.2">
      <c r="A19" s="92"/>
      <c r="B19" s="92"/>
      <c r="D19" s="68"/>
      <c r="E19" s="255"/>
      <c r="F19" s="257"/>
      <c r="G19" s="257"/>
      <c r="H19" s="257"/>
      <c r="I19" s="257"/>
      <c r="J19" s="322"/>
      <c r="K19" s="255"/>
      <c r="L19" s="68"/>
      <c r="M19" s="255"/>
      <c r="N19" s="255"/>
    </row>
    <row r="20" spans="1:14" ht="14.45" customHeight="1" x14ac:dyDescent="0.2">
      <c r="A20" s="92"/>
      <c r="B20" s="92"/>
      <c r="D20" s="68"/>
      <c r="E20" s="255"/>
      <c r="F20" s="68"/>
      <c r="G20" s="255"/>
      <c r="H20" s="68"/>
      <c r="I20" s="255"/>
      <c r="J20" s="322"/>
      <c r="K20" s="255"/>
      <c r="L20" s="68"/>
      <c r="M20" s="255"/>
      <c r="N20" s="255"/>
    </row>
    <row r="21" spans="1:14" ht="14.45" customHeight="1" x14ac:dyDescent="0.2">
      <c r="A21" s="92"/>
      <c r="B21" s="92"/>
      <c r="D21" s="68"/>
      <c r="E21" s="255"/>
      <c r="F21" s="68"/>
      <c r="G21" s="255"/>
      <c r="H21" s="68"/>
      <c r="I21" s="255"/>
      <c r="J21" s="322"/>
      <c r="K21" s="255"/>
      <c r="L21" s="68"/>
      <c r="M21" s="255"/>
      <c r="N21" s="255"/>
    </row>
    <row r="22" spans="1:14" ht="14.45" customHeight="1" x14ac:dyDescent="0.2">
      <c r="A22" s="92"/>
      <c r="B22" s="92"/>
      <c r="D22" s="92"/>
      <c r="F22" s="92"/>
      <c r="H22" s="92"/>
      <c r="J22" s="92"/>
      <c r="L22" s="92"/>
    </row>
    <row r="23" spans="1:14" ht="14.45" customHeight="1" x14ac:dyDescent="0.2">
      <c r="A23" s="92"/>
      <c r="B23" s="92"/>
      <c r="D23" s="92"/>
      <c r="F23" s="92"/>
      <c r="H23" s="92"/>
      <c r="J23" s="92"/>
      <c r="L23" s="92"/>
    </row>
    <row r="24" spans="1:14" ht="14.45" customHeight="1" x14ac:dyDescent="0.2">
      <c r="A24" s="92"/>
      <c r="B24" s="92"/>
      <c r="D24" s="92"/>
      <c r="F24" s="94"/>
      <c r="G24" s="94"/>
      <c r="H24" s="94"/>
      <c r="I24" s="94"/>
      <c r="J24" s="94"/>
      <c r="L24" s="92"/>
    </row>
    <row r="25" spans="1:14" ht="23.25" customHeight="1" x14ac:dyDescent="0.2">
      <c r="A25" s="92"/>
      <c r="B25" s="92"/>
      <c r="F25" s="85"/>
      <c r="G25" s="85"/>
      <c r="H25" s="85"/>
      <c r="I25" s="85"/>
      <c r="J25" s="85"/>
      <c r="L25" s="92"/>
    </row>
    <row r="26" spans="1:14" ht="14.45" customHeight="1" x14ac:dyDescent="0.2">
      <c r="A26" s="92"/>
      <c r="B26" s="92"/>
      <c r="F26" s="85"/>
      <c r="G26" s="85"/>
      <c r="H26" s="85"/>
      <c r="I26" s="85"/>
      <c r="J26" s="85"/>
      <c r="L26" s="92"/>
    </row>
    <row r="27" spans="1:14" ht="14.45" customHeight="1" x14ac:dyDescent="0.2">
      <c r="A27" s="92"/>
      <c r="B27" s="92"/>
      <c r="F27" s="85"/>
      <c r="G27" s="85"/>
      <c r="H27" s="85"/>
      <c r="I27" s="85"/>
      <c r="J27" s="85"/>
      <c r="L27" s="92"/>
    </row>
    <row r="28" spans="1:14" ht="14.45" customHeight="1" x14ac:dyDescent="0.2">
      <c r="A28" s="92"/>
      <c r="B28" s="92"/>
      <c r="D28" s="85"/>
      <c r="E28" s="85"/>
      <c r="L28" s="92"/>
    </row>
    <row r="29" spans="1:14" x14ac:dyDescent="0.2">
      <c r="F29" s="93"/>
      <c r="G29" s="93"/>
      <c r="H29" s="93"/>
      <c r="I29" s="93"/>
      <c r="J29" s="93"/>
    </row>
    <row r="33" spans="4:10" ht="21" x14ac:dyDescent="0.2">
      <c r="D33" s="85"/>
      <c r="E33" s="85"/>
      <c r="F33" s="85"/>
      <c r="G33" s="85"/>
      <c r="H33" s="85"/>
      <c r="I33" s="85"/>
      <c r="J33" s="85"/>
    </row>
    <row r="34" spans="4:10" x14ac:dyDescent="0.2">
      <c r="D34" s="93"/>
      <c r="E34" s="93"/>
      <c r="F34" s="93"/>
      <c r="G34" s="93"/>
      <c r="H34" s="93"/>
      <c r="I34" s="93"/>
      <c r="J34" s="93"/>
    </row>
  </sheetData>
  <mergeCells count="10">
    <mergeCell ref="A8:B8"/>
    <mergeCell ref="A9:B9"/>
    <mergeCell ref="J15:J21"/>
    <mergeCell ref="J6:L6"/>
    <mergeCell ref="A1:L1"/>
    <mergeCell ref="A2:L2"/>
    <mergeCell ref="A3:L3"/>
    <mergeCell ref="B5:L5"/>
    <mergeCell ref="F6:H6"/>
    <mergeCell ref="A7:B7"/>
  </mergeCells>
  <pageMargins left="0.39" right="0.39" top="0.39" bottom="0.39" header="0" footer="0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28</vt:i4>
      </vt:variant>
    </vt:vector>
  </HeadingPairs>
  <TitlesOfParts>
    <vt:vector size="56" baseType="lpstr">
      <vt:lpstr>0 </vt:lpstr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سپرده..</vt:lpstr>
      <vt:lpstr>سپرده</vt:lpstr>
      <vt:lpstr>درآمد</vt:lpstr>
      <vt:lpstr>درآمد سرمایه گذاری در سهام</vt:lpstr>
      <vt:lpstr>درآمد ناشی از تغییر قیمت اوراق</vt:lpstr>
      <vt:lpstr>درآمد سرمایه گذاری در صندوق</vt:lpstr>
      <vt:lpstr>درآمد سرمایه گذاری در اوراق به</vt:lpstr>
      <vt:lpstr>.مبالغ تخصیصی اوراق</vt:lpstr>
      <vt:lpstr>مبالغ تخصیصی اوراق</vt:lpstr>
      <vt:lpstr>درآمد سپرده بانکی</vt:lpstr>
      <vt:lpstr>سایر درآمدها</vt:lpstr>
      <vt:lpstr>درآمد سود سهام</vt:lpstr>
      <vt:lpstr>درآمد سپرده بانکی...</vt:lpstr>
      <vt:lpstr>درآمد سپرده بانکی.</vt:lpstr>
      <vt:lpstr>درآمد سود صندوق</vt:lpstr>
      <vt:lpstr>سود اوراق بهادار</vt:lpstr>
      <vt:lpstr>سود سپرده بانکی </vt:lpstr>
      <vt:lpstr>درآمد ناشی از فروش</vt:lpstr>
      <vt:lpstr>سود سپرده بانکی (2)</vt:lpstr>
      <vt:lpstr>سود سپرده بانکی</vt:lpstr>
      <vt:lpstr>درآمد اعمال اختیار</vt:lpstr>
      <vt:lpstr>'.مبالغ تخصیصی اوراق'!Print_Area</vt:lpstr>
      <vt:lpstr>'0 '!Print_Area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سپرده بانکی.'!Print_Area</vt:lpstr>
      <vt:lpstr>'درآمد سپرده بانکی...'!Print_Area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سپرده..!Print_Area</vt:lpstr>
      <vt:lpstr>سهام!Print_Area</vt:lpstr>
      <vt:lpstr>'سود اوراق بهادار'!Print_Area</vt:lpstr>
      <vt:lpstr>'سود سپرده بانکی'!Print_Area</vt:lpstr>
      <vt:lpstr>'سود سپرده بانکی '!Print_Area</vt:lpstr>
      <vt:lpstr>'سود سپرده بانکی (2)'!Print_Area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Samira Helali</cp:lastModifiedBy>
  <dcterms:created xsi:type="dcterms:W3CDTF">2026-01-24T05:29:58Z</dcterms:created>
  <dcterms:modified xsi:type="dcterms:W3CDTF">2026-01-28T10:15:57Z</dcterms:modified>
</cp:coreProperties>
</file>