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ira\ماهور\گزارش پرتفوی\1404\1404.08.30\"/>
    </mc:Choice>
  </mc:AlternateContent>
  <xr:revisionPtr revIDLastSave="0" documentId="13_ncr:1_{4CDF8813-E582-486F-BB00-725BF1E201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 " sheetId="22" r:id="rId1"/>
    <sheet name="صورت وضعیت" sheetId="1" state="hidden" r:id="rId2"/>
    <sheet name="اوراق مشتقه" sheetId="3" state="hidden" r:id="rId3"/>
    <sheet name="سهام" sheetId="2" r:id="rId4"/>
    <sheet name="واحدهای صندوق" sheetId="4" r:id="rId5"/>
    <sheet name="اوراق" sheetId="5" r:id="rId6"/>
    <sheet name="تعدیل قیمت" sheetId="6" state="hidden" r:id="rId7"/>
    <sheet name="سپرده (2)" sheetId="25" state="hidden" r:id="rId8"/>
    <sheet name="سپرده" sheetId="7" state="hidden" r:id="rId9"/>
    <sheet name="سپرده." sheetId="24" r:id="rId10"/>
    <sheet name="درآمد" sheetId="8" r:id="rId11"/>
    <sheet name="درآمد سرمایه گذاری در سهام" sheetId="9" r:id="rId12"/>
    <sheet name="درآمد سرمایه گذاری در صندوق" sheetId="10" r:id="rId13"/>
    <sheet name="درآمد سرمایه گذاری در اوراق به" sheetId="11" r:id="rId14"/>
    <sheet name="مبالغ تخصیصی اوراق" sheetId="12" state="hidden" r:id="rId15"/>
    <sheet name=".مبالغ تخصیصی اوراق" sheetId="27" r:id="rId16"/>
    <sheet name="درآمد سپرده بانکی1" sheetId="13" state="hidden" r:id="rId17"/>
    <sheet name="درآمد سپرده بانکی1 (2)" sheetId="26" state="hidden" r:id="rId18"/>
    <sheet name="درآمد سپرده بانکی" sheetId="28" r:id="rId19"/>
    <sheet name="سایر درآمدها" sheetId="14" r:id="rId20"/>
    <sheet name="درآمد سود سهام" sheetId="15" r:id="rId21"/>
    <sheet name="درآمد سود صندوق" sheetId="16" state="hidden" r:id="rId22"/>
    <sheet name="سود اوراق بهادار" sheetId="17" r:id="rId23"/>
    <sheet name="سود سپرده بانکی " sheetId="29" r:id="rId24"/>
    <sheet name="سود سپرده بانکی" sheetId="18" state="hidden" r:id="rId25"/>
    <sheet name="درآمد ناشی از فروش" sheetId="19" r:id="rId26"/>
    <sheet name="درآمد ناشی از تغییر قیمت اوراق" sheetId="21" r:id="rId27"/>
    <sheet name="درآمد اعمال اختیار" sheetId="20" state="hidden" r:id="rId28"/>
  </sheets>
  <definedNames>
    <definedName name="_xlnm._FilterDatabase" localSheetId="17" hidden="1">'درآمد سپرده بانکی1 (2)'!$A$7:$P$151</definedName>
    <definedName name="_xlnm._FilterDatabase" localSheetId="12" hidden="1">'درآمد سرمایه گذاری در صندوق'!$A$9:$AB$9</definedName>
    <definedName name="_xlnm._FilterDatabase" localSheetId="7" hidden="1">'سپرده (2)'!$A$8:$J$99</definedName>
    <definedName name="_xlnm.Print_Area" localSheetId="15">'.مبالغ تخصیصی اوراق'!$A$1:$P$13</definedName>
    <definedName name="_xlnm.Print_Area" localSheetId="0">'0 '!$A$1:$E$22</definedName>
    <definedName name="_xlnm.Print_Area" localSheetId="5">اوراق!$A$1:$AI$19</definedName>
    <definedName name="_xlnm.Print_Area" localSheetId="2">'اوراق مشتقه'!$A$1:$AX$21</definedName>
    <definedName name="_xlnm.Print_Area" localSheetId="6">'تعدیل قیمت'!$A$1:$N$8</definedName>
    <definedName name="_xlnm.Print_Area" localSheetId="10">درآمد!$A$1:$K$13</definedName>
    <definedName name="_xlnm.Print_Area" localSheetId="27">'درآمد اعمال اختیار'!$A$1:$Z$10</definedName>
    <definedName name="_xlnm.Print_Area" localSheetId="18">'درآمد سپرده بانکی'!$A$1:$K$10</definedName>
    <definedName name="_xlnm.Print_Area" localSheetId="16">'درآمد سپرده بانکی1'!$A$1:$K$165</definedName>
    <definedName name="_xlnm.Print_Area" localSheetId="17">'درآمد سپرده بانکی1 (2)'!$A$1:$K$151</definedName>
    <definedName name="_xlnm.Print_Area" localSheetId="13">'درآمد سرمایه گذاری در اوراق به'!$A$1:$R$22</definedName>
    <definedName name="_xlnm.Print_Area" localSheetId="11">'درآمد سرمایه گذاری در سهام'!$A$1:$X$27</definedName>
    <definedName name="_xlnm.Print_Area" localSheetId="12">'درآمد سرمایه گذاری در صندوق'!$A$1:$X$29</definedName>
    <definedName name="_xlnm.Print_Area" localSheetId="20">'درآمد سود سهام'!$A$1:$T$12</definedName>
    <definedName name="_xlnm.Print_Area" localSheetId="21">'درآمد سود صندوق'!$A$1:$L$7</definedName>
    <definedName name="_xlnm.Print_Area" localSheetId="26">'درآمد ناشی از تغییر قیمت اوراق'!$A$1:$Q$35</definedName>
    <definedName name="_xlnm.Print_Area" localSheetId="25">'درآمد ناشی از فروش'!$A$1:$Q$41</definedName>
    <definedName name="_xlnm.Print_Area" localSheetId="19">'سایر درآمدها'!$A$1:$G$11</definedName>
    <definedName name="_xlnm.Print_Area" localSheetId="8">سپرده!$A$1:$M$100</definedName>
    <definedName name="_xlnm.Print_Area" localSheetId="7">'سپرده (2)'!$A$1:$K$100</definedName>
    <definedName name="_xlnm.Print_Area" localSheetId="9">سپرده.!$A$1:$M$10</definedName>
    <definedName name="_xlnm.Print_Area" localSheetId="3">سهام!$A$1:$AC$15</definedName>
    <definedName name="_xlnm.Print_Area" localSheetId="22">'سود اوراق بهادار'!$A$1:$P$20</definedName>
    <definedName name="_xlnm.Print_Area" localSheetId="24">'سود سپرده بانکی'!$A$1:$N$165</definedName>
    <definedName name="_xlnm.Print_Area" localSheetId="23">'سود سپرده بانکی '!$A$1:$N$17</definedName>
    <definedName name="_xlnm.Print_Area" localSheetId="1">'صورت وضعیت'!$A$1:$C$6</definedName>
    <definedName name="_xlnm.Print_Area" localSheetId="14">'مبالغ تخصیصی اوراق'!$A$1:$R$23</definedName>
    <definedName name="_xlnm.Print_Area" localSheetId="4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5" i="21" l="1"/>
  <c r="O35" i="21"/>
  <c r="M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E35" i="21"/>
  <c r="G35" i="21"/>
  <c r="Q41" i="19"/>
  <c r="O41" i="19"/>
  <c r="M41" i="19"/>
  <c r="I41" i="19"/>
  <c r="G41" i="19"/>
  <c r="E41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8" i="19"/>
  <c r="I8" i="19"/>
  <c r="M8" i="29"/>
  <c r="E17" i="29"/>
  <c r="I17" i="29"/>
  <c r="K17" i="29"/>
  <c r="M17" i="29"/>
  <c r="M16" i="29"/>
  <c r="M15" i="29"/>
  <c r="M14" i="29"/>
  <c r="M13" i="29"/>
  <c r="M12" i="29"/>
  <c r="M11" i="29"/>
  <c r="M10" i="29"/>
  <c r="M9" i="29"/>
  <c r="G17" i="29"/>
  <c r="C17" i="29"/>
  <c r="G14" i="29"/>
  <c r="G13" i="29"/>
  <c r="G11" i="29"/>
  <c r="G10" i="29"/>
  <c r="G9" i="29"/>
  <c r="G8" i="29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M20" i="17"/>
  <c r="K20" i="17"/>
  <c r="G20" i="17"/>
  <c r="E20" i="17"/>
  <c r="S11" i="15"/>
  <c r="S10" i="15"/>
  <c r="S9" i="15"/>
  <c r="S8" i="15"/>
  <c r="O12" i="15"/>
  <c r="S12" i="15"/>
  <c r="Q12" i="15"/>
  <c r="M12" i="15"/>
  <c r="K12" i="15"/>
  <c r="I12" i="15"/>
  <c r="H10" i="28"/>
  <c r="D10" i="28"/>
  <c r="F10" i="28"/>
  <c r="J10" i="28"/>
  <c r="J9" i="28"/>
  <c r="J8" i="28"/>
  <c r="N23" i="28"/>
  <c r="F9" i="28"/>
  <c r="F8" i="28"/>
  <c r="N17" i="28"/>
  <c r="R8" i="11" l="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J8" i="11"/>
  <c r="J18" i="11"/>
  <c r="J17" i="11"/>
  <c r="J16" i="11"/>
  <c r="J15" i="11"/>
  <c r="J14" i="11"/>
  <c r="J13" i="11"/>
  <c r="J12" i="11"/>
  <c r="J11" i="11"/>
  <c r="J10" i="11"/>
  <c r="J9" i="11"/>
  <c r="S29" i="10"/>
  <c r="AB12" i="10"/>
  <c r="AB11" i="10"/>
  <c r="U28" i="10"/>
  <c r="Q29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AB10" i="10" s="1"/>
  <c r="U9" i="10"/>
  <c r="AB9" i="10" s="1"/>
  <c r="N29" i="10"/>
  <c r="Z18" i="10"/>
  <c r="Z14" i="10"/>
  <c r="Z10" i="10"/>
  <c r="J10" i="10"/>
  <c r="J11" i="10"/>
  <c r="Z11" i="10" s="1"/>
  <c r="J12" i="10"/>
  <c r="Z12" i="10" s="1"/>
  <c r="J13" i="10"/>
  <c r="Z13" i="10" s="1"/>
  <c r="J14" i="10"/>
  <c r="J15" i="10"/>
  <c r="Z15" i="10" s="1"/>
  <c r="J16" i="10"/>
  <c r="Z16" i="10" s="1"/>
  <c r="J17" i="10"/>
  <c r="Z17" i="10" s="1"/>
  <c r="J18" i="10"/>
  <c r="J19" i="10"/>
  <c r="Z19" i="10" s="1"/>
  <c r="J20" i="10"/>
  <c r="Z20" i="10" s="1"/>
  <c r="J21" i="10"/>
  <c r="J22" i="10"/>
  <c r="J23" i="10"/>
  <c r="J24" i="10"/>
  <c r="J25" i="10"/>
  <c r="J26" i="10"/>
  <c r="J27" i="10"/>
  <c r="J28" i="10"/>
  <c r="W9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AA9" i="9"/>
  <c r="AA27" i="9" s="1"/>
  <c r="AA26" i="9"/>
  <c r="AA25" i="9"/>
  <c r="AA24" i="9"/>
  <c r="AA23" i="9"/>
  <c r="AA22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L9" i="9"/>
  <c r="J9" i="9"/>
  <c r="U27" i="9"/>
  <c r="S27" i="9"/>
  <c r="Q27" i="9"/>
  <c r="N27" i="9"/>
  <c r="L27" i="9"/>
  <c r="L13" i="9"/>
  <c r="L12" i="9"/>
  <c r="L11" i="9"/>
  <c r="L10" i="9"/>
  <c r="Y27" i="9"/>
  <c r="Y13" i="9"/>
  <c r="Y12" i="9"/>
  <c r="Y11" i="9"/>
  <c r="Y10" i="9"/>
  <c r="Y9" i="9"/>
  <c r="J27" i="9"/>
  <c r="F27" i="9"/>
  <c r="Y26" i="9"/>
  <c r="Y24" i="9"/>
  <c r="J14" i="9"/>
  <c r="J13" i="9"/>
  <c r="J12" i="9"/>
  <c r="J11" i="9"/>
  <c r="J10" i="9"/>
  <c r="H27" i="9"/>
  <c r="D27" i="9"/>
  <c r="J12" i="8"/>
  <c r="F12" i="8"/>
  <c r="F11" i="8"/>
  <c r="J11" i="8" s="1"/>
  <c r="L10" i="24"/>
  <c r="L9" i="24"/>
  <c r="L8" i="24"/>
  <c r="J10" i="24"/>
  <c r="H10" i="24"/>
  <c r="F10" i="24"/>
  <c r="D10" i="24"/>
  <c r="AH19" i="5"/>
  <c r="AF19" i="5"/>
  <c r="AD19" i="5"/>
  <c r="P19" i="5"/>
  <c r="N19" i="5"/>
  <c r="AH18" i="5"/>
  <c r="AH17" i="5"/>
  <c r="AH16" i="5"/>
  <c r="AH15" i="5"/>
  <c r="AH14" i="5"/>
  <c r="AH13" i="5"/>
  <c r="AH12" i="5"/>
  <c r="AH11" i="5"/>
  <c r="AH10" i="5"/>
  <c r="AH9" i="5"/>
  <c r="T19" i="5"/>
  <c r="S21" i="4"/>
  <c r="W21" i="4"/>
  <c r="Y21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U29" i="10" l="1"/>
  <c r="Q21" i="4" l="1"/>
  <c r="O21" i="4"/>
  <c r="M21" i="4"/>
  <c r="K21" i="4"/>
  <c r="I21" i="4"/>
  <c r="G21" i="4"/>
  <c r="AB15" i="2"/>
  <c r="Z15" i="2"/>
  <c r="AB14" i="2"/>
  <c r="AB13" i="2"/>
  <c r="AB12" i="2"/>
  <c r="AB11" i="2"/>
  <c r="AB10" i="2"/>
  <c r="X15" i="2"/>
  <c r="R15" i="2"/>
  <c r="P15" i="2"/>
  <c r="N15" i="2"/>
  <c r="L15" i="2"/>
  <c r="J15" i="2"/>
  <c r="H15" i="2"/>
  <c r="AL18" i="5"/>
  <c r="AD8" i="4"/>
  <c r="Q34" i="19"/>
  <c r="I34" i="19"/>
  <c r="Q22" i="19" l="1"/>
  <c r="Q23" i="19"/>
  <c r="Q35" i="19"/>
  <c r="Q24" i="19"/>
  <c r="Q25" i="19"/>
  <c r="Q26" i="19"/>
  <c r="Q27" i="19"/>
  <c r="Q28" i="19"/>
  <c r="Q29" i="19"/>
  <c r="Q30" i="19"/>
  <c r="Q31" i="19"/>
  <c r="Q32" i="19"/>
  <c r="Q33" i="19"/>
  <c r="Q36" i="19"/>
  <c r="Q37" i="19"/>
  <c r="Q38" i="19"/>
  <c r="Q39" i="19"/>
  <c r="Q40" i="19"/>
  <c r="I9" i="19"/>
  <c r="I10" i="19"/>
  <c r="I11" i="19"/>
  <c r="I12" i="19"/>
  <c r="I13" i="19"/>
  <c r="I14" i="19"/>
  <c r="I22" i="19"/>
  <c r="I15" i="19"/>
  <c r="I23" i="19"/>
  <c r="I35" i="19"/>
  <c r="I16" i="19"/>
  <c r="I24" i="19"/>
  <c r="I25" i="19"/>
  <c r="I21" i="19"/>
  <c r="I17" i="19"/>
  <c r="I18" i="19"/>
  <c r="I26" i="19"/>
  <c r="I27" i="19"/>
  <c r="I28" i="19"/>
  <c r="I29" i="19"/>
  <c r="I30" i="19"/>
  <c r="I19" i="19"/>
  <c r="I31" i="19"/>
  <c r="I32" i="19"/>
  <c r="I33" i="19"/>
  <c r="I36" i="19"/>
  <c r="I37" i="19"/>
  <c r="I38" i="19"/>
  <c r="I39" i="19"/>
  <c r="I40" i="19"/>
  <c r="I20" i="19"/>
  <c r="N7" i="8" l="1"/>
  <c r="Q22" i="28"/>
  <c r="Q23" i="28"/>
  <c r="Q17" i="28"/>
  <c r="Q16" i="28"/>
  <c r="N22" i="28"/>
  <c r="N16" i="28"/>
  <c r="N20" i="28"/>
  <c r="N14" i="28"/>
  <c r="R22" i="11" l="1"/>
  <c r="P22" i="11"/>
  <c r="N22" i="11"/>
  <c r="L22" i="11"/>
  <c r="H22" i="11"/>
  <c r="F22" i="11"/>
  <c r="D22" i="11"/>
  <c r="J15" i="9" l="1"/>
  <c r="J16" i="9"/>
  <c r="J17" i="9"/>
  <c r="J18" i="9"/>
  <c r="J19" i="9"/>
  <c r="J20" i="9"/>
  <c r="J21" i="9"/>
  <c r="J22" i="9"/>
  <c r="J23" i="9"/>
  <c r="J24" i="9"/>
  <c r="J25" i="9"/>
  <c r="J26" i="9"/>
  <c r="G12" i="29"/>
  <c r="G15" i="29"/>
  <c r="G16" i="29"/>
  <c r="C167" i="18"/>
  <c r="C168" i="18" s="1"/>
  <c r="D168" i="18"/>
  <c r="F168" i="18"/>
  <c r="H168" i="18"/>
  <c r="J168" i="18"/>
  <c r="L168" i="18"/>
  <c r="D167" i="18"/>
  <c r="F167" i="18"/>
  <c r="H167" i="18"/>
  <c r="I167" i="18"/>
  <c r="I168" i="18" s="1"/>
  <c r="J167" i="18"/>
  <c r="K167" i="18"/>
  <c r="K168" i="18" s="1"/>
  <c r="L167" i="18"/>
  <c r="F8" i="8" l="1"/>
  <c r="J8" i="8" l="1"/>
  <c r="L17" i="29"/>
  <c r="J17" i="29"/>
  <c r="H17" i="29"/>
  <c r="F17" i="29"/>
  <c r="E167" i="18"/>
  <c r="E168" i="18" s="1"/>
  <c r="D17" i="29"/>
  <c r="M167" i="18"/>
  <c r="M168" i="18" s="1"/>
  <c r="G167" i="18"/>
  <c r="G168" i="18" s="1"/>
  <c r="F11" i="14"/>
  <c r="D11" i="14"/>
  <c r="H151" i="26"/>
  <c r="D151" i="26"/>
  <c r="S20" i="28"/>
  <c r="J20" i="11"/>
  <c r="J19" i="11"/>
  <c r="AB22" i="10"/>
  <c r="AB24" i="10"/>
  <c r="AB25" i="10"/>
  <c r="AB26" i="10"/>
  <c r="AB27" i="10"/>
  <c r="AB28" i="10"/>
  <c r="AB18" i="10"/>
  <c r="AB19" i="10"/>
  <c r="AB20" i="10"/>
  <c r="AB21" i="10"/>
  <c r="AB23" i="10"/>
  <c r="AB14" i="10"/>
  <c r="AB15" i="10"/>
  <c r="AB16" i="10"/>
  <c r="AB17" i="10"/>
  <c r="AB13" i="10"/>
  <c r="J9" i="10"/>
  <c r="Z9" i="10" s="1"/>
  <c r="H29" i="10"/>
  <c r="F29" i="10"/>
  <c r="J22" i="11" l="1"/>
  <c r="F10" i="8" s="1"/>
  <c r="J10" i="8" s="1"/>
  <c r="Z29" i="10"/>
  <c r="L9" i="10"/>
  <c r="AB29" i="10"/>
  <c r="W21" i="10" s="1"/>
  <c r="J29" i="10"/>
  <c r="F9" i="8" s="1"/>
  <c r="J9" i="8" s="1"/>
  <c r="J13" i="8" s="1"/>
  <c r="L22" i="10" l="1"/>
  <c r="L26" i="10"/>
  <c r="L28" i="10"/>
  <c r="L21" i="10"/>
  <c r="L23" i="10"/>
  <c r="L27" i="10"/>
  <c r="L24" i="10"/>
  <c r="L25" i="10"/>
  <c r="L17" i="10"/>
  <c r="L12" i="10"/>
  <c r="L18" i="10"/>
  <c r="L11" i="10"/>
  <c r="L10" i="10"/>
  <c r="L29" i="10" s="1"/>
  <c r="L14" i="10"/>
  <c r="L19" i="10"/>
  <c r="L20" i="10"/>
  <c r="L15" i="10"/>
  <c r="L13" i="10"/>
  <c r="L16" i="10"/>
  <c r="W11" i="10"/>
  <c r="W9" i="10"/>
  <c r="W12" i="10"/>
  <c r="W10" i="10"/>
  <c r="W28" i="10"/>
  <c r="W13" i="10"/>
  <c r="W19" i="10"/>
  <c r="W25" i="10"/>
  <c r="W20" i="10"/>
  <c r="W18" i="10"/>
  <c r="W16" i="10"/>
  <c r="W22" i="10"/>
  <c r="W26" i="10"/>
  <c r="W27" i="10"/>
  <c r="W14" i="10"/>
  <c r="W17" i="10"/>
  <c r="W15" i="10"/>
  <c r="W24" i="10"/>
  <c r="W23" i="10"/>
  <c r="F13" i="8"/>
  <c r="Y25" i="9"/>
  <c r="W29" i="10" l="1"/>
  <c r="H8" i="8"/>
  <c r="H12" i="8"/>
  <c r="H10" i="8"/>
  <c r="H11" i="8"/>
  <c r="H9" i="8"/>
  <c r="D100" i="25"/>
  <c r="E100" i="25"/>
  <c r="F100" i="25"/>
  <c r="G100" i="25"/>
  <c r="H100" i="25"/>
  <c r="I101" i="25"/>
  <c r="G10" i="24"/>
  <c r="I10" i="24"/>
  <c r="H13" i="8" l="1"/>
  <c r="L24" i="9"/>
  <c r="L26" i="9"/>
  <c r="L25" i="9"/>
  <c r="AL8" i="5" l="1"/>
  <c r="P7" i="24" l="1"/>
  <c r="N8" i="8" l="1"/>
  <c r="J18" i="2" l="1"/>
  <c r="H18" i="2"/>
</calcChain>
</file>

<file path=xl/sharedStrings.xml><?xml version="1.0" encoding="utf-8"?>
<sst xmlns="http://schemas.openxmlformats.org/spreadsheetml/2006/main" count="1599" uniqueCount="380">
  <si>
    <t>صندوق قابل معامله با درآمد ثابت ماهور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</si>
  <si>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</si>
  <si>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</si>
  <si>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</si>
  <si>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</si>
  <si>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</si>
  <si>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</si>
  <si>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</si>
  <si>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</si>
  <si>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</si>
  <si>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</si>
  <si>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</si>
  <si>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</si>
  <si>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</si>
  <si>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</si>
  <si>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</si>
  <si>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</si>
  <si>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</si>
  <si>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</si>
  <si>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شرکت کیسون</t>
  </si>
  <si>
    <t>شمش طلا GoldBar</t>
  </si>
  <si>
    <t>گروه توسعه مالی مهرآیندگان</t>
  </si>
  <si>
    <t>کربن‌ ایران‌</t>
  </si>
  <si>
    <t>فولاد هرمزگان جنوب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</si>
  <si>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</si>
  <si>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</si>
  <si>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</si>
  <si>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</si>
  <si>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</si>
  <si>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</si>
  <si>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</si>
  <si>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اختیارف.ت.هرمز-2193-050818</t>
  </si>
  <si>
    <t>1405/08/18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</si>
  <si>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</si>
  <si>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</si>
  <si>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</si>
  <si>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</si>
  <si>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</si>
  <si>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اختیارخ.ت.هرمز-2243-050918</t>
  </si>
  <si>
    <t>اختیار خرید</t>
  </si>
  <si>
    <t>-</t>
  </si>
  <si>
    <t>موقعیت فروش</t>
  </si>
  <si>
    <t>1405/09/18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</si>
  <si>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</si>
  <si>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</si>
  <si>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</si>
  <si>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</si>
  <si>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</si>
  <si>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</si>
  <si>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</si>
  <si>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</si>
  <si>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</si>
  <si>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</si>
  <si>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زیتون نماد پایا- مختلط</t>
  </si>
  <si>
    <t>صندوق س شاخصی شفق رابین</t>
  </si>
  <si>
    <t>صندوق س.پشتوانه طلا زرگرکارآمد</t>
  </si>
  <si>
    <t>صندوق س.پشتوانه طلا زمرد بیدار</t>
  </si>
  <si>
    <t>صندوق س.پشتوانه طلای پاداش</t>
  </si>
  <si>
    <t>صندوق س.پشتوانه طلای رز</t>
  </si>
  <si>
    <t>صندوق س.پشتوانه طلای زرین آگاه</t>
  </si>
  <si>
    <t>صندوق س.پشتوانه طلای لیان</t>
  </si>
  <si>
    <t>صندوق س.مبتنی بر کالای فارابی</t>
  </si>
  <si>
    <t>صندوق س.بخشی صنایع معیار-ب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</si>
  <si>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</si>
  <si>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</si>
  <si>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</si>
  <si>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</si>
  <si>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</si>
  <si>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</si>
  <si>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</si>
  <si>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</si>
  <si>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سلف گندله سنگ آهن صبانور</t>
  </si>
  <si>
    <t>بله</t>
  </si>
  <si>
    <t>1404/01/20</t>
  </si>
  <si>
    <t>1406/01/20</t>
  </si>
  <si>
    <t>سلف موازی هیدروکربن آفتاب062</t>
  </si>
  <si>
    <t>1404/03/12</t>
  </si>
  <si>
    <t>1406/03/12</t>
  </si>
  <si>
    <t>اسنادخزانه-م3بودجه02-050818</t>
  </si>
  <si>
    <t>1402/08/15</t>
  </si>
  <si>
    <t>صکوک مرابحه سپید507-بدون ضامن</t>
  </si>
  <si>
    <t>1403/07/08</t>
  </si>
  <si>
    <t>1405/07/08</t>
  </si>
  <si>
    <t>مرابحه آرگون نورد ایران080714</t>
  </si>
  <si>
    <t>1404/07/14</t>
  </si>
  <si>
    <t>1408/07/14</t>
  </si>
  <si>
    <t>مرابحه تولید اصفهان مقدم050201</t>
  </si>
  <si>
    <t>1403/02/01</t>
  </si>
  <si>
    <t>1405/02/01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</si>
  <si>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</si>
  <si>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</si>
  <si>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</si>
  <si>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</si>
  <si>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</si>
  <si>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مشارکت ش تبریز062-3ماهه20.5%</t>
  </si>
  <si>
    <t>1402/12/28</t>
  </si>
  <si>
    <t>1406/12/28</t>
  </si>
  <si>
    <t>مرابحه عام دولت245-ش.خ070813</t>
  </si>
  <si>
    <t>1404/08/13</t>
  </si>
  <si>
    <t>1407/08/13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</si>
  <si>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</si>
  <si>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</si>
  <si>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</si>
  <si>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</si>
  <si>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</si>
  <si>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</si>
  <si>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</si>
  <si>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</si>
  <si>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</si>
  <si>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</si>
  <si>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</si>
  <si>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</si>
  <si>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</si>
  <si>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</si>
  <si>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</si>
  <si>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0.01%</t>
  </si>
  <si>
    <t>سپرده کوتاه مدت بانک گردشگری قیطریه(کوتاه مدت)</t>
  </si>
  <si>
    <t>0.00%</t>
  </si>
  <si>
    <t>سپرده کوتاه مدت بانک گردشگری مرکزی( کوتاه مدت)</t>
  </si>
  <si>
    <t>سپرده کوتاه مدت بانک صادرات شریعتی( کوتاه مدت)</t>
  </si>
  <si>
    <t>سپرده کوتاه مدت بانک خاورمیانه مهستان (کوتاه مدت)</t>
  </si>
  <si>
    <t>0.02%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</si>
  <si>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</si>
  <si>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</si>
  <si>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</si>
  <si>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</si>
  <si>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</si>
  <si>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پاسارگاد هفت تیر ( کوتاه مدت)</t>
  </si>
  <si>
    <t>سپرده کوتاه مدت بانک گردشگری قلهک (کوتاه مدت)</t>
  </si>
  <si>
    <t>سپرده کوتاه مدت بانک ملی 22 بهمن (کوتاه مدت)</t>
  </si>
  <si>
    <t>سپرده کوتاه مدت بانک شهر اطباء تبریز (کوتاه مدت)</t>
  </si>
  <si>
    <t>سپرده کوتاه مدت بانک تجارت سه راه آذری(کوتاه مدت)</t>
  </si>
  <si>
    <t>سپرده کوتاه مدت بانک تجارت مرکزی(کوتاه مدت)</t>
  </si>
  <si>
    <t>سپرده کوتاه مدت بانک صادرات بیست متری افسریه( کوتاه مدت)</t>
  </si>
  <si>
    <t>0.03%</t>
  </si>
  <si>
    <t>سپرده بلند مدت بانک گردشگری قیطریه</t>
  </si>
  <si>
    <t>0.73%</t>
  </si>
  <si>
    <t>1.01%</t>
  </si>
  <si>
    <t>سپرده بلند مدت بانک صادرات بیست متری افسریه</t>
  </si>
  <si>
    <t>0.11%</t>
  </si>
  <si>
    <t>0.35%</t>
  </si>
  <si>
    <t>1.31%</t>
  </si>
  <si>
    <t>سپرده بلند مدت موسسه اعتباری ملل شهید دادمان</t>
  </si>
  <si>
    <t>0.50%</t>
  </si>
  <si>
    <t>0.82%</t>
  </si>
  <si>
    <t>سپرده بلند مدت بانک صادرات قیطریه</t>
  </si>
  <si>
    <t>0.90%</t>
  </si>
  <si>
    <t>سپرده بلند مدت بانک صادرات شیخ بهایی</t>
  </si>
  <si>
    <t>0.41%</t>
  </si>
  <si>
    <t>2.37%</t>
  </si>
  <si>
    <t>سپرده بلند مدت موسسه اعتباری ملل بلوار دریا</t>
  </si>
  <si>
    <t>سپرده بلند مدت بانک صادرات زعفرانیه</t>
  </si>
  <si>
    <t>0.97%</t>
  </si>
  <si>
    <t>1.10%</t>
  </si>
  <si>
    <t>سپرده بلند مدت موسسه اعتباری ملل جنت آباد</t>
  </si>
  <si>
    <t>سپرده بلند مدت بانک صادرات شهید عامری</t>
  </si>
  <si>
    <t>سپرده بلند مدت بانک صادرات چهار راه بعثت</t>
  </si>
  <si>
    <t>سپرده بلند مدت بانک صادرات ﺩﻭﻟﺖ ﺁﺑﺎﺩ</t>
  </si>
  <si>
    <t>سپرده بلند مدت بانک صادرات ﻧﺒﺶ ﻣﻨﺼﻮﺭ</t>
  </si>
  <si>
    <t>سپرده بلند مدت بانک صادرات ﺷﻬﺮﺯﺍﺩ</t>
  </si>
  <si>
    <t>سپرده بلند مدت بانک صادرات شهید رجایی</t>
  </si>
  <si>
    <t>سپرده بلند مدت بانک صادرات نازی آباد</t>
  </si>
  <si>
    <t>سپرده بلند مدت بانک صادرات میدان خراسان</t>
  </si>
  <si>
    <t>1.13%</t>
  </si>
  <si>
    <t>سپرده بلند مدت بانک صادرات فرزانگان</t>
  </si>
  <si>
    <t>سپرده بلند مدت بانک صادرات بلوار آفریقا</t>
  </si>
  <si>
    <t>1.22%</t>
  </si>
  <si>
    <t>سپرده بلند مدت بانک صادرات خانی آباد نو</t>
  </si>
  <si>
    <t>0.09%</t>
  </si>
  <si>
    <t>3.69%</t>
  </si>
  <si>
    <t>سپرده بلند مدت بانک صادرات خیابان همايون شهر</t>
  </si>
  <si>
    <t>0.19%</t>
  </si>
  <si>
    <t>0.26%</t>
  </si>
  <si>
    <t>0.61%</t>
  </si>
  <si>
    <t>2.04%</t>
  </si>
  <si>
    <t>0.06%</t>
  </si>
  <si>
    <t>2.11%</t>
  </si>
  <si>
    <t>0.89%</t>
  </si>
  <si>
    <t>1.34%</t>
  </si>
  <si>
    <t>0.40%</t>
  </si>
  <si>
    <t>0.37%</t>
  </si>
  <si>
    <t>0.76%</t>
  </si>
  <si>
    <t>سپرده بلند مدت موسسه اعتباری ملل شریعتی</t>
  </si>
  <si>
    <t>0.23%</t>
  </si>
  <si>
    <t>1.06%</t>
  </si>
  <si>
    <t>1.91%</t>
  </si>
  <si>
    <t>2.62%</t>
  </si>
  <si>
    <t>1.50%</t>
  </si>
  <si>
    <t>1.94%</t>
  </si>
  <si>
    <t>5.03%</t>
  </si>
  <si>
    <t>0.20%</t>
  </si>
  <si>
    <t>2.75%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</si>
  <si>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</si>
  <si>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</si>
  <si>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</si>
  <si>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</si>
  <si>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</si>
  <si>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</si>
  <si>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</si>
  <si>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</si>
  <si>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</si>
  <si>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</si>
  <si>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</si>
  <si>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</si>
  <si>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</si>
  <si>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</si>
  <si>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</si>
  <si>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</si>
  <si>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</si>
  <si>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</si>
  <si>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</si>
  <si>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</si>
  <si>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</si>
  <si>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</si>
  <si>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</si>
  <si>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</si>
  <si>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</si>
  <si>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</si>
  <si>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پالایش نفت اصفهان</t>
  </si>
  <si>
    <t>سرمایه‌گذاری‌غدیر(هلدینگ‌</t>
  </si>
  <si>
    <t>بانک ملت</t>
  </si>
  <si>
    <t>ایران‌ خودرو</t>
  </si>
  <si>
    <t>صنایع پتروشیمی خلیج فارس</t>
  </si>
  <si>
    <t>فولاد مبارکه اصفهان</t>
  </si>
  <si>
    <t>س. نفت و گاز و پتروشیمی تأمین</t>
  </si>
  <si>
    <t>پتروشیمی پردیس</t>
  </si>
  <si>
    <t>سرمایه گذاری صدرتامین</t>
  </si>
  <si>
    <t>پالایش نفت تهران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</si>
  <si>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</si>
  <si>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</si>
  <si>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</si>
  <si>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</si>
  <si>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</si>
  <si>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</si>
  <si>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 سهامی بیدار-واحدهای عادی</t>
  </si>
  <si>
    <t>صندوق سرمایه گذاری برلیان-سهام</t>
  </si>
  <si>
    <t>صندوق شاخص30 شرکت فیروزه- سهام</t>
  </si>
  <si>
    <t>صندوق س صنایع اندیشه صبا2-بخشی</t>
  </si>
  <si>
    <t>صندوق س سروسودمند مدبران-سهام</t>
  </si>
  <si>
    <t>صندوق اهرمی شتاب آگاه-واحدهای عادی</t>
  </si>
  <si>
    <t>صندوق س.سهام آوای معیار-س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</si>
  <si>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</si>
  <si>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</si>
  <si>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</si>
  <si>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</si>
  <si>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</si>
  <si>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مرابحه عام دولت 165-ش.خ051212</t>
  </si>
  <si>
    <t>مرابحه عام دولت186-ش.خ051124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</si>
  <si>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</si>
  <si>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</si>
  <si>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</si>
  <si>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</si>
  <si>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</si>
  <si>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</si>
  <si>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</si>
  <si>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</si>
  <si>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</si>
  <si>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</si>
  <si>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</si>
  <si>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</si>
  <si>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</si>
  <si>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</si>
  <si>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</si>
  <si>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</si>
  <si>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</si>
  <si>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</si>
  <si>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</si>
  <si>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</si>
  <si>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</si>
  <si>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</si>
  <si>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</si>
  <si>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</si>
  <si>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</si>
  <si>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</si>
  <si>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</si>
  <si>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</si>
  <si>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</si>
  <si>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اقتصاد نوین مطهری(کوتاه مدت)</t>
  </si>
  <si>
    <t>سپرده بلند مدت بانک ملی 22 بهمن</t>
  </si>
  <si>
    <t>سپرده بلند مدت بانک تجارت مرکزی</t>
  </si>
  <si>
    <t>سپرده بلند مدت بانک صادرات وحدت اسلامی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</si>
  <si>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</si>
  <si>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</si>
  <si>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</si>
  <si>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</si>
  <si>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</si>
  <si>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</si>
  <si>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</si>
  <si>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</si>
  <si>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</si>
  <si>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</si>
  <si>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1404/05/04</t>
  </si>
  <si>
    <t>1404/06/23</t>
  </si>
  <si>
    <t>1404/04/21</t>
  </si>
  <si>
    <t>1404/04/31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</si>
  <si>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</si>
  <si>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</si>
  <si>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</si>
  <si>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</si>
  <si>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</si>
  <si>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</si>
  <si>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</si>
  <si>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</si>
  <si>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1405/11/24</t>
  </si>
  <si>
    <t>1405/12/12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</si>
  <si>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</si>
  <si>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</si>
  <si>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</si>
  <si>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</si>
  <si>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</si>
  <si>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</si>
  <si>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</si>
  <si>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</si>
  <si>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</si>
  <si>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</si>
  <si>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</si>
  <si>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</si>
  <si>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</si>
  <si>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</si>
  <si>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</si>
  <si>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</si>
  <si>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</si>
  <si>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</si>
  <si>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</si>
  <si>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صندوق سرمایه‌گذاری در اوراق بهادار بادرآمد ثابت ماهور</t>
  </si>
  <si>
    <t>‫صورت وضعیت پورتفوی</t>
  </si>
  <si>
    <t>برای ماه منتهی به 30 آبان ماه  1404</t>
  </si>
  <si>
    <t>از گزارش پرتفوی ماه گذشته</t>
  </si>
  <si>
    <t>لیست معاملات از  اول تا آخر برج 7</t>
  </si>
  <si>
    <t>15-40 معین</t>
  </si>
  <si>
    <t>عملکرد سبد</t>
  </si>
  <si>
    <t>15-65-320711</t>
  </si>
  <si>
    <t>گزارش پرتفوی</t>
  </si>
  <si>
    <t>جمع سرمایه‌گذاری‌ها و دارایی‌ها</t>
  </si>
  <si>
    <t>گواهی شمش</t>
  </si>
  <si>
    <t>از لیست معاملاتم چک  کنم</t>
  </si>
  <si>
    <t>بازه 1 فروردین تا 7.30</t>
  </si>
  <si>
    <t>15-35 معین</t>
  </si>
  <si>
    <t>معین</t>
  </si>
  <si>
    <t>15-80</t>
  </si>
  <si>
    <t>اینو قسمت از گزارش پرتفوی ماه قبل برمیداریم</t>
  </si>
  <si>
    <t>15-75</t>
  </si>
  <si>
    <t>لیست معاملات از  اول تا آخر برج8</t>
  </si>
  <si>
    <t xml:space="preserve">تو نرم افزار تدبیر تو قسمت عملکرد اوراق ثابت  برای  تاریخ 1404/08/30 میزاریم </t>
  </si>
  <si>
    <t>برای ماه منتهی به 1404/07/30</t>
  </si>
  <si>
    <t>گواهی سپرده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</si>
  <si>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</si>
  <si>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</si>
  <si>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</si>
  <si>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</si>
  <si>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</si>
  <si>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</si>
  <si>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</si>
  <si>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سلف موازی استاندارد هیروکربن سبک شرکت پالایش نفت آفتاب </t>
  </si>
  <si>
    <t>سهیدرو</t>
  </si>
  <si>
    <t>آرگون081</t>
  </si>
  <si>
    <t>سپرده بانکی</t>
  </si>
  <si>
    <t xml:space="preserve">گواهی ‫سپرده بانکی </t>
  </si>
  <si>
    <t>کوتاه مدت</t>
  </si>
  <si>
    <t>اول دوره</t>
  </si>
  <si>
    <t>1404/01/01 تا 1404/01/01</t>
  </si>
  <si>
    <t>1404/07/31</t>
  </si>
  <si>
    <t>انتها دوره</t>
  </si>
  <si>
    <t>میانگین</t>
  </si>
  <si>
    <t>گواهی سپردها</t>
  </si>
  <si>
    <t xml:space="preserve"> شرکت داروسازی امین</t>
  </si>
  <si>
    <t>1406/20/01</t>
  </si>
  <si>
    <t>1404/03/19</t>
  </si>
  <si>
    <t xml:space="preserve">سپرده موسسه اعتباری ملل 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</si>
  <si>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</si>
  <si>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</si>
  <si>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</si>
  <si>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</si>
  <si>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>سپرده بانک پاسارگاد</t>
  </si>
  <si>
    <t>سپرده بانک خاورمیانه</t>
  </si>
  <si>
    <t xml:space="preserve">سپرده کوتاه مدت بانک اقتصاد </t>
  </si>
  <si>
    <t xml:space="preserve">سپرده کوتاه مدت بانک ملت  </t>
  </si>
  <si>
    <t xml:space="preserve">شمش طلا GoldBar </t>
  </si>
  <si>
    <t>1404/08/31</t>
  </si>
  <si>
    <t>1-3-2مبالغ تخصیص یافته بابت خرید و نگهداری اوراق بهادار با درآمد ثابت (نرخ سود ترجیحی)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</si>
</sst>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0.0%"/>
    <numFmt numFmtId="166" formatCode="_(* #,##0_);_(* \(#,##0\);_(* &quot;-&quot;??_);_(@_)"/>
  </numFmts>
  <fonts count="4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Arial"/>
      <family val="2"/>
    </font>
    <font>
      <b/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1E90FF"/>
      <name val="B Nazanin"/>
      <charset val="178"/>
    </font>
    <font>
      <sz val="14"/>
      <color rgb="FF000000"/>
      <name val="B Nazanin"/>
      <charset val="178"/>
    </font>
    <font>
      <sz val="10"/>
      <color rgb="FF000000"/>
      <name val="B Nazanin"/>
      <charset val="178"/>
    </font>
    <font>
      <sz val="11"/>
      <color rgb="FF000000"/>
      <name val="B Nazanin"/>
      <charset val="178"/>
    </font>
    <font>
      <sz val="14"/>
      <color rgb="FF000000"/>
      <name val="Arial"/>
      <family val="2"/>
    </font>
    <font>
      <b/>
      <sz val="16"/>
      <color rgb="FF000000"/>
      <name val="B Nazanin"/>
      <charset val="178"/>
    </font>
    <font>
      <b/>
      <sz val="16"/>
      <color rgb="FF1E90FF"/>
      <name val="B Nazanin"/>
      <charset val="178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theme="0" tint="-0.34998626667073579"/>
      <name val="Arial"/>
      <family val="2"/>
    </font>
    <font>
      <b/>
      <sz val="12"/>
      <color theme="0" tint="-0.34998626667073579"/>
      <name val="B Nazanin"/>
      <charset val="178"/>
    </font>
    <font>
      <b/>
      <sz val="10"/>
      <color theme="0" tint="-0.34998626667073579"/>
      <name val="B Nazanin"/>
      <charset val="178"/>
    </font>
    <font>
      <sz val="12"/>
      <color theme="0" tint="-0.34998626667073579"/>
      <name val="B Nazanin"/>
      <charset val="178"/>
    </font>
    <font>
      <b/>
      <sz val="16"/>
      <color rgb="FF000000"/>
      <name val="Arial"/>
      <family val="2"/>
    </font>
    <font>
      <b/>
      <sz val="10"/>
      <color theme="0" tint="-0.34998626667073579"/>
      <name val="Arial"/>
      <family val="2"/>
    </font>
    <font>
      <b/>
      <sz val="16"/>
      <color theme="0" tint="-0.34998626667073579"/>
      <name val="Arial"/>
      <family val="2"/>
    </font>
    <font>
      <b/>
      <sz val="16"/>
      <color theme="0" tint="-0.34998626667073579"/>
      <name val="B Nazanin"/>
      <charset val="178"/>
    </font>
    <font>
      <b/>
      <sz val="14"/>
      <color theme="0" tint="-0.34998626667073579"/>
      <name val="Arial"/>
      <family val="2"/>
    </font>
    <font>
      <b/>
      <sz val="14"/>
      <color theme="0" tint="-0.34998626667073579"/>
      <name val="B Nazanin"/>
      <charset val="178"/>
    </font>
    <font>
      <sz val="11"/>
      <color theme="0" tint="-0.34998626667073579"/>
      <name val="B Nazanin"/>
      <charset val="178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8"/>
      <color rgb="FF000000"/>
      <name val="B Nazanin"/>
      <charset val="178"/>
    </font>
    <font>
      <b/>
      <sz val="18"/>
      <color rgb="FF000000"/>
      <name val="Arial"/>
      <family val="2"/>
    </font>
    <font>
      <b/>
      <sz val="20"/>
      <color rgb="FF000000"/>
      <name val="B Nazanin"/>
      <charset val="178"/>
    </font>
    <font>
      <sz val="20"/>
      <color rgb="FF000000"/>
      <name val="Arial"/>
      <family val="2"/>
    </font>
    <font>
      <b/>
      <sz val="20"/>
      <color rgb="FF1E90FF"/>
      <name val="B Nazanin"/>
      <charset val="178"/>
    </font>
    <font>
      <b/>
      <sz val="18"/>
      <color theme="0" tint="-0.34998626667073579"/>
      <name val="Arial"/>
      <family val="2"/>
    </font>
    <font>
      <b/>
      <sz val="18"/>
      <color theme="0" tint="-0.34998626667073579"/>
      <name val="B Nazanin"/>
      <charset val="178"/>
    </font>
    <font>
      <sz val="14"/>
      <color theme="0" tint="-0.34998626667073579"/>
      <name val="Arial"/>
      <family val="2"/>
    </font>
    <font>
      <sz val="14"/>
      <color theme="0" tint="-0.34998626667073579"/>
      <name val="B Nazanin"/>
      <charset val="178"/>
    </font>
    <font>
      <sz val="10"/>
      <color theme="0" tint="-0.34998626667073579"/>
      <name val="B Nazanin"/>
      <charset val="178"/>
    </font>
    <font>
      <b/>
      <sz val="11"/>
      <color theme="0" tint="-0.34998626667073579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7">
    <xf numFmtId="0" fontId="0" fillId="0" borderId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44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Fill="1" applyBorder="1" applyAlignment="1">
      <alignment horizontal="right" vertical="top"/>
    </xf>
    <xf numFmtId="0" fontId="7" fillId="0" borderId="0" xfId="1" applyFont="1" applyAlignment="1">
      <alignment vertical="center"/>
    </xf>
    <xf numFmtId="0" fontId="7" fillId="0" borderId="0" xfId="1" applyFont="1"/>
    <xf numFmtId="0" fontId="6" fillId="0" borderId="0" xfId="1"/>
    <xf numFmtId="0" fontId="8" fillId="0" borderId="0" xfId="1" applyFont="1" applyAlignment="1">
      <alignment vertical="center"/>
    </xf>
    <xf numFmtId="0" fontId="8" fillId="0" borderId="0" xfId="1" applyFont="1"/>
    <xf numFmtId="0" fontId="0" fillId="0" borderId="0" xfId="0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166" fontId="20" fillId="0" borderId="0" xfId="2" applyNumberFormat="1" applyFont="1" applyAlignment="1">
      <alignment horizontal="left"/>
    </xf>
    <xf numFmtId="166" fontId="20" fillId="0" borderId="0" xfId="2" applyNumberFormat="1" applyFont="1" applyAlignment="1">
      <alignment horizontal="center" vertical="center"/>
    </xf>
    <xf numFmtId="166" fontId="20" fillId="0" borderId="4" xfId="2" applyNumberFormat="1" applyFont="1" applyFill="1" applyBorder="1" applyAlignment="1">
      <alignment horizontal="right" vertical="center"/>
    </xf>
    <xf numFmtId="166" fontId="20" fillId="0" borderId="0" xfId="2" applyNumberFormat="1" applyFont="1" applyFill="1" applyBorder="1" applyAlignment="1">
      <alignment vertical="center"/>
    </xf>
    <xf numFmtId="166" fontId="20" fillId="0" borderId="4" xfId="2" applyNumberFormat="1" applyFont="1" applyFill="1" applyBorder="1" applyAlignment="1">
      <alignment horizontal="center" vertical="center"/>
    </xf>
    <xf numFmtId="166" fontId="20" fillId="0" borderId="0" xfId="2" applyNumberFormat="1" applyFont="1" applyBorder="1" applyAlignment="1">
      <alignment horizontal="left"/>
    </xf>
    <xf numFmtId="166" fontId="20" fillId="0" borderId="2" xfId="2" applyNumberFormat="1" applyFont="1" applyFill="1" applyBorder="1" applyAlignment="1">
      <alignment horizontal="right" vertical="center"/>
    </xf>
    <xf numFmtId="166" fontId="20" fillId="0" borderId="2" xfId="2" applyNumberFormat="1" applyFont="1" applyBorder="1" applyAlignment="1">
      <alignment horizontal="center" vertical="center"/>
    </xf>
    <xf numFmtId="3" fontId="20" fillId="0" borderId="0" xfId="3" applyNumberFormat="1" applyFont="1" applyAlignment="1">
      <alignment horizontal="center" vertical="center"/>
    </xf>
    <xf numFmtId="9" fontId="20" fillId="0" borderId="2" xfId="4" applyFont="1" applyBorder="1" applyAlignment="1">
      <alignment horizontal="center" vertical="center"/>
    </xf>
    <xf numFmtId="165" fontId="20" fillId="0" borderId="0" xfId="4" applyNumberFormat="1" applyFont="1" applyAlignment="1">
      <alignment horizontal="center" vertical="center" wrapText="1"/>
    </xf>
    <xf numFmtId="166" fontId="20" fillId="0" borderId="0" xfId="2" applyNumberFormat="1" applyFont="1" applyFill="1" applyBorder="1" applyAlignment="1">
      <alignment horizontal="center" vertical="center"/>
    </xf>
    <xf numFmtId="166" fontId="20" fillId="0" borderId="0" xfId="2" applyNumberFormat="1" applyFont="1" applyFill="1" applyBorder="1" applyAlignment="1">
      <alignment horizontal="right" vertical="center"/>
    </xf>
    <xf numFmtId="166" fontId="20" fillId="0" borderId="0" xfId="2" applyNumberFormat="1" applyFont="1" applyBorder="1" applyAlignment="1">
      <alignment horizontal="center" vertical="center"/>
    </xf>
    <xf numFmtId="9" fontId="20" fillId="0" borderId="0" xfId="4" applyFont="1" applyAlignment="1">
      <alignment horizontal="center" vertical="center"/>
    </xf>
    <xf numFmtId="166" fontId="20" fillId="0" borderId="0" xfId="2" applyNumberFormat="1" applyFont="1" applyFill="1" applyBorder="1" applyAlignment="1">
      <alignment horizontal="right" vertical="center" wrapText="1"/>
    </xf>
    <xf numFmtId="166" fontId="20" fillId="0" borderId="0" xfId="2" applyNumberFormat="1" applyFont="1" applyFill="1" applyBorder="1" applyAlignment="1">
      <alignment vertical="center" wrapText="1"/>
    </xf>
    <xf numFmtId="165" fontId="20" fillId="0" borderId="0" xfId="4" applyNumberFormat="1" applyFont="1" applyFill="1" applyAlignment="1">
      <alignment horizontal="center" vertical="center" wrapText="1"/>
    </xf>
    <xf numFmtId="166" fontId="20" fillId="0" borderId="0" xfId="2" applyNumberFormat="1" applyFont="1" applyAlignment="1">
      <alignment horizontal="right" vertical="center"/>
    </xf>
    <xf numFmtId="166" fontId="20" fillId="0" borderId="0" xfId="2" applyNumberFormat="1" applyFont="1" applyFill="1" applyAlignment="1">
      <alignment horizontal="center" vertical="center"/>
    </xf>
    <xf numFmtId="10" fontId="20" fillId="0" borderId="0" xfId="4" applyNumberFormat="1" applyFont="1" applyAlignment="1">
      <alignment horizontal="center" vertical="center" wrapText="1"/>
    </xf>
    <xf numFmtId="9" fontId="20" fillId="0" borderId="0" xfId="4" applyFont="1" applyBorder="1" applyAlignment="1">
      <alignment horizontal="center" vertical="center"/>
    </xf>
    <xf numFmtId="3" fontId="22" fillId="0" borderId="0" xfId="3" applyNumberFormat="1" applyFont="1"/>
    <xf numFmtId="166" fontId="20" fillId="0" borderId="0" xfId="2" applyNumberFormat="1" applyFont="1" applyFill="1" applyAlignment="1">
      <alignment horizontal="left"/>
    </xf>
    <xf numFmtId="166" fontId="17" fillId="0" borderId="0" xfId="2" applyNumberFormat="1" applyFont="1" applyAlignment="1">
      <alignment horizontal="center" vertical="center"/>
    </xf>
    <xf numFmtId="166" fontId="3" fillId="0" borderId="0" xfId="2" applyNumberFormat="1" applyFont="1" applyFill="1" applyAlignment="1">
      <alignment horizontal="center" vertical="center"/>
    </xf>
    <xf numFmtId="3" fontId="4" fillId="0" borderId="0" xfId="3" applyNumberFormat="1" applyFont="1" applyAlignment="1">
      <alignment horizontal="center" vertical="center"/>
    </xf>
    <xf numFmtId="3" fontId="18" fillId="0" borderId="0" xfId="3" applyNumberFormat="1" applyFont="1" applyAlignment="1">
      <alignment horizontal="center" vertical="center"/>
    </xf>
    <xf numFmtId="3" fontId="18" fillId="0" borderId="0" xfId="3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top"/>
    </xf>
    <xf numFmtId="2" fontId="17" fillId="0" borderId="0" xfId="2" applyNumberFormat="1" applyFont="1" applyAlignment="1">
      <alignment horizontal="left"/>
    </xf>
    <xf numFmtId="2" fontId="17" fillId="0" borderId="0" xfId="2" applyNumberFormat="1" applyFont="1" applyAlignment="1">
      <alignment horizontal="center" vertical="center"/>
    </xf>
    <xf numFmtId="2" fontId="4" fillId="0" borderId="6" xfId="2" applyNumberFormat="1" applyFont="1" applyFill="1" applyBorder="1" applyAlignment="1">
      <alignment horizontal="center" vertical="center" wrapText="1"/>
    </xf>
    <xf numFmtId="2" fontId="17" fillId="0" borderId="2" xfId="2" applyNumberFormat="1" applyFont="1" applyBorder="1" applyAlignment="1">
      <alignment horizontal="center" vertical="center"/>
    </xf>
    <xf numFmtId="2" fontId="11" fillId="0" borderId="2" xfId="2" applyNumberFormat="1" applyFont="1" applyBorder="1" applyAlignment="1">
      <alignment horizontal="right" vertical="center"/>
    </xf>
    <xf numFmtId="2" fontId="11" fillId="0" borderId="0" xfId="2" applyNumberFormat="1" applyFont="1" applyAlignment="1">
      <alignment horizontal="right" vertical="center"/>
    </xf>
    <xf numFmtId="37" fontId="4" fillId="0" borderId="0" xfId="3" applyNumberFormat="1" applyFont="1" applyAlignment="1">
      <alignment horizontal="center" vertical="center"/>
    </xf>
    <xf numFmtId="2" fontId="17" fillId="0" borderId="0" xfId="2" applyNumberFormat="1" applyFont="1" applyBorder="1" applyAlignment="1">
      <alignment horizontal="left"/>
    </xf>
    <xf numFmtId="2" fontId="17" fillId="0" borderId="0" xfId="2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2" fontId="4" fillId="0" borderId="0" xfId="2" applyNumberFormat="1" applyFont="1" applyFill="1" applyBorder="1" applyAlignment="1">
      <alignment horizontal="center" vertical="center" wrapText="1"/>
    </xf>
    <xf numFmtId="3" fontId="4" fillId="0" borderId="0" xfId="3" applyNumberFormat="1" applyFont="1" applyFill="1" applyAlignment="1">
      <alignment horizontal="center" vertical="center"/>
    </xf>
    <xf numFmtId="1" fontId="4" fillId="0" borderId="0" xfId="2" applyNumberFormat="1" applyFont="1" applyFill="1" applyBorder="1" applyAlignment="1">
      <alignment horizontal="center" vertical="center" wrapText="1"/>
    </xf>
    <xf numFmtId="2" fontId="17" fillId="0" borderId="0" xfId="2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66" fontId="20" fillId="0" borderId="0" xfId="2" applyNumberFormat="1" applyFont="1" applyFill="1" applyAlignment="1">
      <alignment horizontal="right" vertical="center"/>
    </xf>
    <xf numFmtId="10" fontId="20" fillId="0" borderId="0" xfId="4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" fontId="1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14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3" fontId="4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25" fillId="0" borderId="0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3" fontId="28" fillId="0" borderId="0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3" fontId="28" fillId="0" borderId="0" xfId="0" applyNumberFormat="1" applyFont="1" applyFill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5" fillId="0" borderId="0" xfId="0" applyFont="1" applyBorder="1" applyAlignment="1">
      <alignment horizontal="left"/>
    </xf>
    <xf numFmtId="3" fontId="25" fillId="0" borderId="0" xfId="0" applyNumberFormat="1" applyFont="1" applyBorder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3" fontId="26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3" fontId="20" fillId="0" borderId="4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3" fontId="20" fillId="0" borderId="5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10" fontId="4" fillId="0" borderId="5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3" fontId="32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0" fontId="20" fillId="0" borderId="0" xfId="0" applyNumberFormat="1" applyFont="1" applyFill="1" applyAlignment="1">
      <alignment horizontal="center" vertical="center"/>
    </xf>
    <xf numFmtId="10" fontId="20" fillId="0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3" fontId="3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10" fontId="11" fillId="0" borderId="0" xfId="0" applyNumberFormat="1" applyFont="1" applyFill="1" applyAlignment="1">
      <alignment horizontal="center" vertical="center"/>
    </xf>
    <xf numFmtId="0" fontId="33" fillId="0" borderId="0" xfId="0" applyFont="1" applyFill="1" applyBorder="1" applyAlignment="1">
      <alignment horizontal="left"/>
    </xf>
    <xf numFmtId="3" fontId="11" fillId="0" borderId="0" xfId="0" applyNumberFormat="1" applyFont="1" applyFill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10" fontId="11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37" fontId="4" fillId="0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left"/>
    </xf>
    <xf numFmtId="3" fontId="34" fillId="0" borderId="0" xfId="0" applyNumberFormat="1" applyFont="1" applyFill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3" fontId="12" fillId="0" borderId="0" xfId="0" applyNumberFormat="1" applyFont="1" applyFill="1" applyAlignment="1">
      <alignment horizontal="left"/>
    </xf>
    <xf numFmtId="37" fontId="11" fillId="0" borderId="0" xfId="0" applyNumberFormat="1" applyFont="1" applyFill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Alignment="1">
      <alignment horizontal="left"/>
    </xf>
    <xf numFmtId="0" fontId="38" fillId="0" borderId="1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3" fontId="38" fillId="0" borderId="0" xfId="0" applyNumberFormat="1" applyFont="1" applyFill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3" fontId="38" fillId="0" borderId="2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3" fontId="38" fillId="0" borderId="0" xfId="0" applyNumberFormat="1" applyFont="1" applyFill="1" applyBorder="1" applyAlignment="1">
      <alignment horizontal="center" vertical="center"/>
    </xf>
    <xf numFmtId="3" fontId="38" fillId="0" borderId="4" xfId="0" applyNumberFormat="1" applyFont="1" applyFill="1" applyBorder="1" applyAlignment="1">
      <alignment horizontal="center" vertical="center"/>
    </xf>
    <xf numFmtId="3" fontId="38" fillId="0" borderId="5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42" fillId="0" borderId="0" xfId="0" applyFont="1" applyFill="1" applyAlignment="1">
      <alignment horizontal="right" vertical="center"/>
    </xf>
    <xf numFmtId="0" fontId="39" fillId="0" borderId="2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0" fontId="39" fillId="0" borderId="0" xfId="0" applyFont="1" applyFill="1" applyAlignment="1">
      <alignment horizontal="left"/>
    </xf>
    <xf numFmtId="0" fontId="39" fillId="0" borderId="0" xfId="0" applyFont="1" applyFill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10" fontId="38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30" fillId="0" borderId="0" xfId="0" applyNumberFormat="1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/>
    </xf>
    <xf numFmtId="3" fontId="44" fillId="0" borderId="0" xfId="0" applyNumberFormat="1" applyFont="1" applyFill="1" applyBorder="1" applyAlignment="1">
      <alignment horizontal="center" vertical="center"/>
    </xf>
    <xf numFmtId="3" fontId="43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36" fillId="0" borderId="0" xfId="0" applyFont="1" applyFill="1" applyBorder="1" applyAlignment="1">
      <alignment horizontal="left"/>
    </xf>
    <xf numFmtId="10" fontId="20" fillId="0" borderId="0" xfId="0" applyNumberFormat="1" applyFont="1" applyAlignment="1">
      <alignment horizontal="center" vertical="center"/>
    </xf>
    <xf numFmtId="10" fontId="20" fillId="0" borderId="2" xfId="0" applyNumberFormat="1" applyFont="1" applyFill="1" applyBorder="1" applyAlignment="1">
      <alignment horizontal="center" vertical="center"/>
    </xf>
    <xf numFmtId="10" fontId="29" fillId="0" borderId="0" xfId="5" applyNumberFormat="1" applyFont="1" applyAlignment="1">
      <alignment horizontal="left"/>
    </xf>
    <xf numFmtId="0" fontId="20" fillId="0" borderId="4" xfId="0" applyFont="1" applyFill="1" applyBorder="1" applyAlignment="1">
      <alignment horizontal="center" vertical="center"/>
    </xf>
    <xf numFmtId="9" fontId="20" fillId="0" borderId="5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/>
    </xf>
    <xf numFmtId="3" fontId="32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4" fillId="0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horizontal="left"/>
    </xf>
    <xf numFmtId="3" fontId="20" fillId="0" borderId="0" xfId="0" applyNumberFormat="1" applyFont="1" applyBorder="1" applyAlignment="1">
      <alignment horizontal="center" vertical="center"/>
    </xf>
    <xf numFmtId="37" fontId="20" fillId="0" borderId="2" xfId="0" applyNumberFormat="1" applyFont="1" applyFill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7" fontId="20" fillId="0" borderId="2" xfId="0" applyNumberFormat="1" applyFont="1" applyBorder="1" applyAlignment="1">
      <alignment horizontal="center" vertical="center"/>
    </xf>
    <xf numFmtId="37" fontId="20" fillId="0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9" fontId="20" fillId="0" borderId="2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/>
    </xf>
    <xf numFmtId="166" fontId="32" fillId="0" borderId="0" xfId="6" applyNumberFormat="1" applyFont="1" applyBorder="1" applyAlignment="1">
      <alignment horizontal="center" vertical="center"/>
    </xf>
    <xf numFmtId="3" fontId="32" fillId="2" borderId="0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left"/>
    </xf>
    <xf numFmtId="3" fontId="46" fillId="0" borderId="0" xfId="0" applyNumberFormat="1" applyFont="1" applyFill="1" applyBorder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37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top"/>
    </xf>
    <xf numFmtId="3" fontId="11" fillId="0" borderId="7" xfId="0" applyNumberFormat="1" applyFont="1" applyFill="1" applyBorder="1" applyAlignment="1">
      <alignment horizontal="center" vertical="center"/>
    </xf>
    <xf numFmtId="37" fontId="11" fillId="0" borderId="7" xfId="0" applyNumberFormat="1" applyFont="1" applyFill="1" applyBorder="1" applyAlignment="1">
      <alignment horizontal="center" vertical="center"/>
    </xf>
    <xf numFmtId="3" fontId="11" fillId="0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166" fontId="16" fillId="0" borderId="0" xfId="2" applyNumberFormat="1" applyFont="1" applyAlignment="1">
      <alignment horizontal="center" vertical="center"/>
    </xf>
    <xf numFmtId="166" fontId="11" fillId="0" borderId="6" xfId="2" applyNumberFormat="1" applyFont="1" applyFill="1" applyBorder="1" applyAlignment="1">
      <alignment horizontal="center" vertical="center" wrapText="1"/>
    </xf>
    <xf numFmtId="166" fontId="16" fillId="0" borderId="2" xfId="2" applyNumberFormat="1" applyFont="1" applyBorder="1" applyAlignment="1">
      <alignment horizontal="center" vertical="center"/>
    </xf>
    <xf numFmtId="3" fontId="11" fillId="0" borderId="0" xfId="3" applyNumberFormat="1" applyFont="1" applyAlignment="1">
      <alignment horizontal="center" vertical="center"/>
    </xf>
    <xf numFmtId="166" fontId="16" fillId="0" borderId="0" xfId="2" applyNumberFormat="1" applyFont="1" applyBorder="1" applyAlignment="1">
      <alignment horizontal="center" vertical="center"/>
    </xf>
    <xf numFmtId="10" fontId="11" fillId="0" borderId="0" xfId="2" applyNumberFormat="1" applyFont="1" applyFill="1" applyBorder="1" applyAlignment="1">
      <alignment horizontal="center" vertical="center" wrapText="1"/>
    </xf>
    <xf numFmtId="3" fontId="11" fillId="0" borderId="5" xfId="3" applyNumberFormat="1" applyFont="1" applyBorder="1" applyAlignment="1">
      <alignment horizontal="center" vertical="center"/>
    </xf>
    <xf numFmtId="10" fontId="11" fillId="0" borderId="5" xfId="3" applyNumberFormat="1" applyFont="1" applyFill="1" applyBorder="1" applyAlignment="1">
      <alignment horizontal="center" vertical="center"/>
    </xf>
    <xf numFmtId="166" fontId="47" fillId="0" borderId="0" xfId="2" applyNumberFormat="1" applyFont="1" applyBorder="1" applyAlignment="1">
      <alignment horizontal="center" vertical="center"/>
    </xf>
    <xf numFmtId="0" fontId="25" fillId="0" borderId="0" xfId="3" applyFont="1" applyBorder="1" applyAlignment="1">
      <alignment horizontal="left"/>
    </xf>
    <xf numFmtId="0" fontId="35" fillId="0" borderId="0" xfId="3" applyFont="1" applyBorder="1" applyAlignment="1">
      <alignment horizontal="center" vertical="center"/>
    </xf>
    <xf numFmtId="3" fontId="35" fillId="0" borderId="0" xfId="3" applyNumberFormat="1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right" vertical="top"/>
    </xf>
    <xf numFmtId="0" fontId="20" fillId="0" borderId="0" xfId="0" applyFont="1" applyFill="1" applyAlignment="1">
      <alignment horizontal="right" vertical="top"/>
    </xf>
    <xf numFmtId="0" fontId="20" fillId="0" borderId="4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top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top"/>
    </xf>
    <xf numFmtId="2" fontId="17" fillId="0" borderId="0" xfId="2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20" fillId="0" borderId="0" xfId="0" applyFont="1" applyFill="1" applyAlignment="1">
      <alignment horizontal="left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right" vertical="center"/>
    </xf>
    <xf numFmtId="37" fontId="20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horizontal="right" vertical="center"/>
    </xf>
    <xf numFmtId="3" fontId="20" fillId="0" borderId="0" xfId="0" applyNumberFormat="1" applyFont="1" applyFill="1" applyBorder="1" applyAlignment="1">
      <alignment vertical="center"/>
    </xf>
    <xf numFmtId="3" fontId="20" fillId="0" borderId="0" xfId="0" applyNumberFormat="1" applyFont="1" applyAlignment="1">
      <alignment horizontal="left" vertical="center"/>
    </xf>
    <xf numFmtId="3" fontId="20" fillId="0" borderId="0" xfId="0" applyNumberFormat="1" applyFont="1" applyFill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3" fontId="20" fillId="0" borderId="0" xfId="0" applyNumberFormat="1" applyFont="1" applyFill="1" applyBorder="1" applyAlignment="1">
      <alignment horizontal="left" vertical="center"/>
    </xf>
    <xf numFmtId="37" fontId="20" fillId="0" borderId="0" xfId="0" applyNumberFormat="1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top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top"/>
    </xf>
    <xf numFmtId="3" fontId="2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0" fontId="11" fillId="0" borderId="4" xfId="0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right" vertical="top"/>
    </xf>
    <xf numFmtId="0" fontId="11" fillId="0" borderId="4" xfId="0" applyFont="1" applyFill="1" applyBorder="1" applyAlignment="1">
      <alignment horizontal="right" vertical="top"/>
    </xf>
    <xf numFmtId="0" fontId="11" fillId="0" borderId="2" xfId="0" applyFont="1" applyFill="1" applyBorder="1" applyAlignment="1">
      <alignment horizontal="right" vertical="top"/>
    </xf>
    <xf numFmtId="0" fontId="38" fillId="0" borderId="0" xfId="0" applyFont="1" applyFill="1" applyAlignment="1">
      <alignment horizontal="right" vertical="center"/>
    </xf>
    <xf numFmtId="0" fontId="38" fillId="0" borderId="4" xfId="0" applyFont="1" applyFill="1" applyBorder="1" applyAlignment="1">
      <alignment horizontal="right" vertical="center"/>
    </xf>
    <xf numFmtId="0" fontId="38" fillId="0" borderId="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right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right" vertical="top"/>
    </xf>
    <xf numFmtId="0" fontId="20" fillId="0" borderId="0" xfId="0" applyFont="1" applyFill="1" applyAlignment="1">
      <alignment horizontal="right" vertical="top"/>
    </xf>
    <xf numFmtId="0" fontId="20" fillId="0" borderId="4" xfId="0" applyFont="1" applyFill="1" applyBorder="1" applyAlignment="1">
      <alignment horizontal="right" vertical="top"/>
    </xf>
    <xf numFmtId="0" fontId="21" fillId="0" borderId="0" xfId="0" applyFont="1" applyFill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7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top"/>
    </xf>
    <xf numFmtId="3" fontId="20" fillId="0" borderId="0" xfId="0" applyNumberFormat="1" applyFont="1" applyFill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37" fontId="20" fillId="0" borderId="0" xfId="0" applyNumberFormat="1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37" fontId="2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6" fontId="20" fillId="0" borderId="0" xfId="2" applyNumberFormat="1" applyFont="1" applyFill="1" applyAlignment="1">
      <alignment horizontal="center" vertical="center"/>
    </xf>
    <xf numFmtId="166" fontId="20" fillId="0" borderId="0" xfId="2" applyNumberFormat="1" applyFont="1" applyFill="1" applyBorder="1" applyAlignment="1">
      <alignment horizontal="center" vertical="center" wrapText="1"/>
    </xf>
    <xf numFmtId="166" fontId="20" fillId="0" borderId="4" xfId="2" applyNumberFormat="1" applyFont="1" applyFill="1" applyBorder="1" applyAlignment="1">
      <alignment horizontal="center" vertical="center" wrapText="1"/>
    </xf>
    <xf numFmtId="166" fontId="21" fillId="0" borderId="0" xfId="2" applyNumberFormat="1" applyFont="1" applyFill="1" applyAlignment="1">
      <alignment horizontal="right" vertical="center"/>
    </xf>
    <xf numFmtId="0" fontId="35" fillId="0" borderId="0" xfId="3" applyFont="1" applyBorder="1" applyAlignment="1">
      <alignment horizontal="center" vertical="center"/>
    </xf>
    <xf numFmtId="166" fontId="11" fillId="0" borderId="4" xfId="2" applyNumberFormat="1" applyFont="1" applyFill="1" applyBorder="1" applyAlignment="1">
      <alignment horizontal="center" vertical="center"/>
    </xf>
    <xf numFmtId="166" fontId="7" fillId="0" borderId="0" xfId="2" applyNumberFormat="1" applyFont="1" applyAlignment="1">
      <alignment horizontal="center" vertical="center"/>
    </xf>
    <xf numFmtId="166" fontId="11" fillId="0" borderId="5" xfId="2" applyNumberFormat="1" applyFont="1" applyBorder="1" applyAlignment="1">
      <alignment horizontal="center" vertical="center"/>
    </xf>
    <xf numFmtId="0" fontId="48" fillId="0" borderId="0" xfId="3" applyFont="1" applyBorder="1" applyAlignment="1">
      <alignment horizontal="center" vertical="center"/>
    </xf>
    <xf numFmtId="166" fontId="1" fillId="0" borderId="0" xfId="2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horizontal="right" vertical="center"/>
    </xf>
    <xf numFmtId="2" fontId="1" fillId="0" borderId="0" xfId="2" applyNumberFormat="1" applyFont="1" applyFill="1" applyAlignment="1">
      <alignment horizontal="center" vertical="center"/>
    </xf>
    <xf numFmtId="2" fontId="3" fillId="0" borderId="0" xfId="2" applyNumberFormat="1" applyFont="1" applyFill="1" applyAlignment="1">
      <alignment horizontal="right" vertical="center"/>
    </xf>
    <xf numFmtId="2" fontId="4" fillId="0" borderId="4" xfId="2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7">
    <cellStyle name="Comma" xfId="6" builtinId="3"/>
    <cellStyle name="Comma 2" xfId="2" xr:uid="{83E72C13-2996-4B07-95B9-A881455EAE2D}"/>
    <cellStyle name="Normal" xfId="0" builtinId="0"/>
    <cellStyle name="Normal 2" xfId="1" xr:uid="{40BF833D-2DBB-4537-AF2D-9EC679C8ACDE}"/>
    <cellStyle name="Normal 3" xfId="3" xr:uid="{1C01BBAC-1D4F-46BC-8C01-9E6E1DB766F5}"/>
    <cellStyle name="Percent" xfId="5" builtinId="5"/>
    <cellStyle name="Percent 2" xfId="4" xr:uid="{23978A3E-BA71-4993-B55F-E88DECAA7CD2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4DD39EDF-2C50-4816-9169-BE9CF1D30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8E98-9D01-4089-85CF-3F9555577CA4}">
  <dimension ref="A20:L25"/>
  <sheetViews>
    <sheetView showGridLines="0" rightToLeft="1" tabSelected="1" view="pageBreakPreview" zoomScale="85" zoomScaleNormal="115" zoomScaleSheetLayoutView="85" workbookViewId="0">
      <selection activeCell="A24" sqref="A24"/>
    </sheetView>
  </sheetViews>
  <sheetFormatPr defaultRowHeight="15" x14ac:dyDescent="0.25"/>
  <cols>
    <col min="1" max="4" width="9.140625" style="25"/>
    <col min="5" max="5" width="15.5703125" style="25" customWidth="1"/>
    <col min="6" max="16384" width="9.140625" style="25"/>
  </cols>
  <sheetData>
    <row r="20" spans="1:12" ht="26.25" customHeight="1" x14ac:dyDescent="0.6">
      <c r="A20" s="350" t="s">
        <v>324</v>
      </c>
      <c r="B20" s="350"/>
      <c r="C20" s="350"/>
      <c r="D20" s="350"/>
      <c r="E20" s="350"/>
      <c r="F20" s="23"/>
      <c r="G20" s="23"/>
      <c r="H20" s="23"/>
      <c r="I20" s="24"/>
      <c r="J20" s="24"/>
      <c r="K20" s="349"/>
      <c r="L20" s="349"/>
    </row>
    <row r="21" spans="1:12" ht="24" x14ac:dyDescent="0.6">
      <c r="A21" s="350" t="s">
        <v>325</v>
      </c>
      <c r="B21" s="350"/>
      <c r="C21" s="350"/>
      <c r="D21" s="350"/>
      <c r="E21" s="350"/>
      <c r="F21" s="23"/>
      <c r="G21" s="23"/>
      <c r="H21" s="23"/>
      <c r="I21" s="24"/>
      <c r="J21" s="24"/>
      <c r="K21" s="349"/>
      <c r="L21" s="349"/>
    </row>
    <row r="22" spans="1:12" ht="24" x14ac:dyDescent="0.6">
      <c r="A22" s="350" t="s">
        <v>326</v>
      </c>
      <c r="B22" s="350"/>
      <c r="C22" s="350"/>
      <c r="D22" s="350"/>
      <c r="E22" s="350"/>
      <c r="F22" s="23"/>
      <c r="G22" s="23"/>
      <c r="H22" s="23"/>
      <c r="I22" s="24"/>
      <c r="J22" s="24"/>
      <c r="K22" s="349"/>
      <c r="L22" s="349"/>
    </row>
    <row r="23" spans="1:12" ht="22.5" x14ac:dyDescent="0.55000000000000004">
      <c r="B23" s="26"/>
      <c r="C23" s="26"/>
      <c r="D23" s="26"/>
      <c r="E23" s="26"/>
      <c r="F23" s="26"/>
      <c r="G23" s="26"/>
      <c r="H23" s="26"/>
      <c r="I23" s="27"/>
      <c r="J23" s="27"/>
      <c r="K23" s="27"/>
      <c r="L23" s="27"/>
    </row>
    <row r="24" spans="1:12" ht="22.5" x14ac:dyDescent="0.55000000000000004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24" x14ac:dyDescent="0.6">
      <c r="B25" s="24"/>
      <c r="C25" s="24"/>
      <c r="D25" s="24"/>
      <c r="E25" s="24"/>
      <c r="F25" s="24"/>
      <c r="G25" s="24"/>
      <c r="H25" s="24"/>
      <c r="I25" s="24"/>
      <c r="J25" s="24"/>
      <c r="K25" s="349"/>
      <c r="L25" s="349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CB04-33CF-49F2-BECF-FF9B482DC8CA}">
  <sheetPr>
    <pageSetUpPr fitToPage="1"/>
  </sheetPr>
  <dimension ref="A1:P34"/>
  <sheetViews>
    <sheetView rightToLeft="1" view="pageBreakPreview" zoomScale="85" zoomScaleNormal="85" zoomScaleSheetLayoutView="85" workbookViewId="0">
      <selection activeCell="A10" sqref="A10:B10"/>
    </sheetView>
  </sheetViews>
  <sheetFormatPr defaultRowHeight="15" x14ac:dyDescent="0.2"/>
  <cols>
    <col min="1" max="1" width="5.140625" style="54" customWidth="1"/>
    <col min="2" max="2" width="35" style="54" customWidth="1"/>
    <col min="3" max="3" width="1.28515625" style="54" customWidth="1"/>
    <col min="4" max="4" width="23.140625" style="54" customWidth="1"/>
    <col min="5" max="5" width="1.28515625" style="54" customWidth="1"/>
    <col min="6" max="6" width="27.5703125" style="54" customWidth="1"/>
    <col min="7" max="7" width="1.28515625" style="54" customWidth="1"/>
    <col min="8" max="8" width="26.7109375" style="54" customWidth="1"/>
    <col min="9" max="9" width="1.28515625" style="54" customWidth="1"/>
    <col min="10" max="10" width="24.140625" style="54" customWidth="1"/>
    <col min="11" max="11" width="1.28515625" style="54" customWidth="1"/>
    <col min="12" max="12" width="22.42578125" style="54" customWidth="1"/>
    <col min="13" max="13" width="3.42578125" style="54" customWidth="1"/>
    <col min="14" max="15" width="9.140625" style="54"/>
    <col min="16" max="16" width="30.85546875" style="54" customWidth="1"/>
    <col min="17" max="16384" width="9.140625" style="54"/>
  </cols>
  <sheetData>
    <row r="1" spans="1:16" ht="29.1" customHeight="1" x14ac:dyDescent="0.2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6" ht="21.75" customHeight="1" x14ac:dyDescent="0.2">
      <c r="A2" s="391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16" ht="21.75" customHeight="1" x14ac:dyDescent="0.2">
      <c r="A3" s="391" t="s">
        <v>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</row>
    <row r="4" spans="1:16" ht="29.25" customHeight="1" x14ac:dyDescent="0.2">
      <c r="P4" s="245"/>
    </row>
    <row r="5" spans="1:16" ht="39" customHeight="1" x14ac:dyDescent="0.2">
      <c r="A5" s="55" t="s">
        <v>108</v>
      </c>
      <c r="B5" s="392" t="s">
        <v>109</v>
      </c>
      <c r="C5" s="392"/>
      <c r="D5" s="392"/>
      <c r="E5" s="392"/>
      <c r="F5" s="392"/>
      <c r="G5" s="392"/>
      <c r="H5" s="392"/>
      <c r="I5" s="392"/>
      <c r="J5" s="392"/>
      <c r="K5" s="392"/>
      <c r="L5" s="392"/>
      <c r="P5" s="245"/>
    </row>
    <row r="6" spans="1:16" ht="42" customHeight="1" x14ac:dyDescent="0.2">
      <c r="D6" s="56" t="s">
        <v>7</v>
      </c>
      <c r="F6" s="393" t="s">
        <v>8</v>
      </c>
      <c r="G6" s="393"/>
      <c r="H6" s="393"/>
      <c r="J6" s="56" t="s">
        <v>9</v>
      </c>
      <c r="P6" s="159" t="s">
        <v>333</v>
      </c>
    </row>
    <row r="7" spans="1:16" ht="32.25" customHeight="1" x14ac:dyDescent="0.2">
      <c r="A7" s="393" t="s">
        <v>110</v>
      </c>
      <c r="B7" s="393"/>
      <c r="D7" s="56" t="s">
        <v>111</v>
      </c>
      <c r="F7" s="56" t="s">
        <v>112</v>
      </c>
      <c r="H7" s="56" t="s">
        <v>113</v>
      </c>
      <c r="J7" s="56" t="s">
        <v>111</v>
      </c>
      <c r="L7" s="56" t="s">
        <v>18</v>
      </c>
      <c r="P7" s="152">
        <f>اوراق!AL8</f>
        <v>99359095124496</v>
      </c>
    </row>
    <row r="8" spans="1:16" ht="32.25" customHeight="1" x14ac:dyDescent="0.2">
      <c r="A8" s="389" t="s">
        <v>110</v>
      </c>
      <c r="B8" s="389"/>
      <c r="C8" s="57"/>
      <c r="D8" s="37">
        <v>8584697657</v>
      </c>
      <c r="F8" s="37">
        <v>64096192588106</v>
      </c>
      <c r="G8" s="37">
        <v>0</v>
      </c>
      <c r="H8" s="37">
        <v>64043451180452</v>
      </c>
      <c r="I8" s="37">
        <v>0</v>
      </c>
      <c r="J8" s="37">
        <v>61326105311</v>
      </c>
      <c r="K8">
        <v>0</v>
      </c>
      <c r="L8" s="58">
        <f>J8/$P$7</f>
        <v>6.1721682583923464E-4</v>
      </c>
      <c r="P8" s="245"/>
    </row>
    <row r="9" spans="1:16" ht="32.25" customHeight="1" x14ac:dyDescent="0.2">
      <c r="A9" s="390" t="s">
        <v>345</v>
      </c>
      <c r="B9" s="390"/>
      <c r="C9" s="57"/>
      <c r="D9" s="37">
        <v>48626009000000</v>
      </c>
      <c r="F9" s="37">
        <v>24070040000000</v>
      </c>
      <c r="G9" s="37">
        <v>0</v>
      </c>
      <c r="H9" s="37">
        <v>19164383000000</v>
      </c>
      <c r="I9" s="37">
        <v>0</v>
      </c>
      <c r="J9" s="37">
        <v>53531666000000</v>
      </c>
      <c r="L9" s="58">
        <f>J9/$P$7</f>
        <v>0.53876966102524715</v>
      </c>
      <c r="P9" s="245"/>
    </row>
    <row r="10" spans="1:16" s="203" customFormat="1" ht="32.25" customHeight="1" thickBot="1" x14ac:dyDescent="0.25">
      <c r="A10" s="394" t="s">
        <v>24</v>
      </c>
      <c r="B10" s="394"/>
      <c r="D10" s="144">
        <f>SUM(D8:D9)</f>
        <v>48634593697657</v>
      </c>
      <c r="F10" s="144">
        <f>SUM(F8:F9)</f>
        <v>88166232588106</v>
      </c>
      <c r="G10" s="142">
        <f>SUM(G8:G9)</f>
        <v>0</v>
      </c>
      <c r="H10" s="144">
        <f>SUM(H8:H9)</f>
        <v>83207834180452</v>
      </c>
      <c r="I10" s="142">
        <f>SUM(I8:I9)</f>
        <v>0</v>
      </c>
      <c r="J10" s="144">
        <f>SUM(J8:J9)</f>
        <v>53592992105311</v>
      </c>
      <c r="L10" s="181">
        <f>SUM(L8:L9)</f>
        <v>0.53938687785108641</v>
      </c>
    </row>
    <row r="11" spans="1:16" ht="20.25" customHeight="1" thickTop="1" x14ac:dyDescent="0.2">
      <c r="A11" s="59"/>
      <c r="B11" s="59"/>
      <c r="D11" s="59"/>
      <c r="F11" s="60"/>
      <c r="G11" s="60"/>
      <c r="H11" s="60"/>
      <c r="I11" s="60"/>
      <c r="J11" s="60"/>
      <c r="L11" s="59"/>
    </row>
    <row r="12" spans="1:16" ht="20.25" customHeight="1" x14ac:dyDescent="0.2">
      <c r="A12" s="59"/>
      <c r="B12" s="59"/>
      <c r="D12" s="59"/>
      <c r="F12" s="60"/>
      <c r="G12" s="60"/>
      <c r="H12" s="60"/>
      <c r="I12" s="60"/>
      <c r="J12" s="60"/>
      <c r="L12" s="59"/>
      <c r="P12" s="60"/>
    </row>
    <row r="13" spans="1:16" ht="18.75" customHeight="1" x14ac:dyDescent="0.2">
      <c r="A13" s="59"/>
      <c r="B13" s="59"/>
      <c r="D13" s="59"/>
      <c r="G13" s="59"/>
      <c r="H13" s="136"/>
      <c r="I13" s="136"/>
      <c r="J13" s="136"/>
      <c r="L13" s="59"/>
    </row>
    <row r="14" spans="1:16" ht="14.45" customHeight="1" x14ac:dyDescent="0.2">
      <c r="A14" s="59"/>
      <c r="B14" s="59"/>
      <c r="D14" s="59"/>
      <c r="G14" s="61"/>
      <c r="H14" s="119"/>
      <c r="I14" s="119"/>
      <c r="J14" s="119"/>
      <c r="L14" s="59"/>
      <c r="P14" s="60"/>
    </row>
    <row r="15" spans="1:16" ht="14.45" customHeight="1" x14ac:dyDescent="0.2">
      <c r="A15" s="59"/>
      <c r="B15" s="59"/>
      <c r="D15" s="59"/>
      <c r="F15" s="37"/>
      <c r="G15" s="37"/>
      <c r="H15" s="63"/>
      <c r="I15" s="119"/>
      <c r="J15" s="119"/>
      <c r="L15" s="59"/>
    </row>
    <row r="16" spans="1:16" ht="14.45" customHeight="1" x14ac:dyDescent="0.2">
      <c r="A16" s="59"/>
      <c r="B16" s="59"/>
      <c r="D16" s="59"/>
      <c r="F16" s="37"/>
      <c r="G16" s="37"/>
      <c r="H16" s="63"/>
      <c r="I16" s="119"/>
      <c r="J16" s="119"/>
      <c r="L16" s="59"/>
    </row>
    <row r="17" spans="1:12" ht="14.45" customHeight="1" x14ac:dyDescent="0.2">
      <c r="A17" s="59"/>
      <c r="B17" s="59"/>
      <c r="D17" s="59"/>
      <c r="F17" s="37"/>
      <c r="G17" s="37"/>
      <c r="H17" s="63"/>
      <c r="I17" s="119"/>
      <c r="J17" s="119"/>
      <c r="L17" s="59"/>
    </row>
    <row r="18" spans="1:12" ht="14.45" customHeight="1" x14ac:dyDescent="0.2">
      <c r="A18" s="59"/>
      <c r="B18" s="59"/>
      <c r="D18" s="59"/>
      <c r="F18" s="37"/>
      <c r="G18" s="37"/>
      <c r="H18" s="63"/>
      <c r="I18" s="119"/>
      <c r="J18" s="119"/>
      <c r="L18" s="59"/>
    </row>
    <row r="19" spans="1:12" ht="14.45" customHeight="1" x14ac:dyDescent="0.2">
      <c r="A19" s="59"/>
      <c r="B19" s="59"/>
      <c r="D19" s="59"/>
      <c r="F19" s="61"/>
      <c r="G19" s="61"/>
      <c r="H19" s="119"/>
      <c r="I19" s="119"/>
      <c r="J19" s="119"/>
      <c r="L19" s="59"/>
    </row>
    <row r="20" spans="1:12" ht="14.45" customHeight="1" x14ac:dyDescent="0.2">
      <c r="A20" s="59"/>
      <c r="B20" s="59"/>
      <c r="D20" s="59"/>
      <c r="F20" s="59"/>
      <c r="H20" s="136"/>
      <c r="I20" s="243"/>
      <c r="J20" s="119"/>
      <c r="L20" s="59"/>
    </row>
    <row r="21" spans="1:12" ht="14.45" customHeight="1" x14ac:dyDescent="0.2">
      <c r="A21" s="59"/>
      <c r="B21" s="59"/>
      <c r="D21" s="59"/>
      <c r="F21" s="59"/>
      <c r="H21" s="136"/>
      <c r="I21" s="243"/>
      <c r="J21" s="119"/>
      <c r="L21" s="59"/>
    </row>
    <row r="22" spans="1:12" ht="14.45" customHeight="1" x14ac:dyDescent="0.2">
      <c r="A22" s="59"/>
      <c r="B22" s="59"/>
      <c r="D22" s="59"/>
      <c r="F22" s="59"/>
      <c r="H22" s="59"/>
      <c r="J22" s="59"/>
      <c r="L22" s="59"/>
    </row>
    <row r="23" spans="1:12" ht="14.45" customHeight="1" x14ac:dyDescent="0.2">
      <c r="A23" s="59"/>
      <c r="B23" s="59"/>
      <c r="D23" s="59"/>
      <c r="F23" s="59"/>
      <c r="H23" s="59"/>
      <c r="J23" s="59"/>
      <c r="L23" s="59"/>
    </row>
    <row r="24" spans="1:12" ht="14.45" customHeight="1" x14ac:dyDescent="0.2">
      <c r="A24" s="59"/>
      <c r="B24" s="59"/>
      <c r="D24" s="59"/>
      <c r="F24" s="59"/>
      <c r="H24" s="59"/>
      <c r="J24" s="59"/>
      <c r="L24" s="59"/>
    </row>
    <row r="25" spans="1:12" ht="23.25" customHeight="1" x14ac:dyDescent="0.2">
      <c r="A25" s="59"/>
      <c r="B25" s="59"/>
      <c r="F25" s="37"/>
      <c r="G25" s="37"/>
      <c r="H25" s="37"/>
      <c r="I25" s="37"/>
      <c r="J25" s="37"/>
      <c r="L25" s="59"/>
    </row>
    <row r="26" spans="1:12" ht="14.45" customHeight="1" x14ac:dyDescent="0.2">
      <c r="A26" s="59"/>
      <c r="B26" s="59"/>
      <c r="F26" s="59"/>
      <c r="H26" s="59"/>
      <c r="J26" s="37"/>
      <c r="L26" s="59"/>
    </row>
    <row r="27" spans="1:12" ht="14.45" customHeight="1" x14ac:dyDescent="0.2">
      <c r="A27" s="59"/>
      <c r="B27" s="59"/>
      <c r="F27" s="37"/>
      <c r="G27" s="37"/>
      <c r="H27" s="37"/>
      <c r="I27" s="37"/>
      <c r="J27" s="37"/>
      <c r="L27" s="59"/>
    </row>
    <row r="28" spans="1:12" ht="14.45" customHeight="1" x14ac:dyDescent="0.2">
      <c r="A28" s="59"/>
      <c r="B28" s="59"/>
      <c r="D28" s="37"/>
      <c r="E28" s="37"/>
      <c r="F28" s="37"/>
      <c r="G28" s="37"/>
      <c r="H28" s="37"/>
      <c r="J28" s="59"/>
      <c r="L28" s="59"/>
    </row>
    <row r="33" spans="4:10" ht="21" x14ac:dyDescent="0.2">
      <c r="D33" s="37"/>
      <c r="E33" s="37"/>
      <c r="F33" s="37"/>
      <c r="G33" s="37"/>
      <c r="H33" s="37"/>
      <c r="I33" s="37"/>
      <c r="J33" s="37"/>
    </row>
    <row r="34" spans="4:10" x14ac:dyDescent="0.2">
      <c r="D34" s="60"/>
      <c r="E34" s="60"/>
      <c r="F34" s="60"/>
      <c r="G34" s="60"/>
      <c r="H34" s="60"/>
      <c r="I34" s="60"/>
      <c r="J34" s="60"/>
    </row>
  </sheetData>
  <mergeCells count="9">
    <mergeCell ref="A10:B10"/>
    <mergeCell ref="A8:B8"/>
    <mergeCell ref="A9:B9"/>
    <mergeCell ref="A1:L1"/>
    <mergeCell ref="A2:L2"/>
    <mergeCell ref="A3:L3"/>
    <mergeCell ref="B5:L5"/>
    <mergeCell ref="F6:H6"/>
    <mergeCell ref="A7:B7"/>
  </mergeCells>
  <pageMargins left="0.39" right="0.39" top="0.39" bottom="0.39" header="0" footer="0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4"/>
  <sheetViews>
    <sheetView rightToLeft="1" view="pageBreakPreview" zoomScale="85" zoomScaleNormal="85" zoomScaleSheetLayoutView="85" workbookViewId="0">
      <selection activeCell="A13" sqref="A13:B13"/>
    </sheetView>
  </sheetViews>
  <sheetFormatPr defaultRowHeight="12.75" x14ac:dyDescent="0.2"/>
  <cols>
    <col min="1" max="1" width="2.5703125" customWidth="1"/>
    <col min="2" max="2" width="71.42578125" customWidth="1"/>
    <col min="3" max="3" width="1.28515625" customWidth="1"/>
    <col min="4" max="4" width="11.7109375" customWidth="1"/>
    <col min="5" max="5" width="1.28515625" customWidth="1"/>
    <col min="6" max="6" width="23.5703125" bestFit="1" customWidth="1"/>
    <col min="7" max="7" width="1.28515625" customWidth="1"/>
    <col min="8" max="8" width="23.28515625" bestFit="1" customWidth="1"/>
    <col min="9" max="9" width="1.28515625" customWidth="1"/>
    <col min="10" max="10" width="24.28515625" customWidth="1"/>
    <col min="11" max="11" width="0.28515625" customWidth="1"/>
    <col min="14" max="14" width="34.28515625" bestFit="1" customWidth="1"/>
  </cols>
  <sheetData>
    <row r="1" spans="1:15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5" ht="21.7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5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5" ht="28.5" customHeight="1" x14ac:dyDescent="0.2"/>
    <row r="5" spans="1:15" s="166" customFormat="1" ht="36.75" customHeight="1" x14ac:dyDescent="0.3">
      <c r="A5" s="182" t="s">
        <v>193</v>
      </c>
      <c r="B5" s="399" t="s">
        <v>194</v>
      </c>
      <c r="C5" s="399"/>
      <c r="D5" s="399"/>
      <c r="E5" s="399"/>
      <c r="F5" s="399"/>
      <c r="G5" s="399"/>
      <c r="H5" s="399"/>
      <c r="I5" s="399"/>
      <c r="J5" s="399"/>
      <c r="N5" s="251"/>
      <c r="O5" s="251"/>
    </row>
    <row r="6" spans="1:15" s="166" customFormat="1" ht="28.5" customHeight="1" x14ac:dyDescent="0.3">
      <c r="D6" s="167"/>
      <c r="E6" s="167"/>
      <c r="F6" s="167"/>
      <c r="G6" s="167"/>
      <c r="H6" s="167"/>
      <c r="I6" s="167"/>
      <c r="J6" s="167"/>
      <c r="N6" s="251"/>
      <c r="O6" s="251"/>
    </row>
    <row r="7" spans="1:15" s="166" customFormat="1" ht="29.25" customHeight="1" x14ac:dyDescent="0.3">
      <c r="A7" s="400" t="s">
        <v>195</v>
      </c>
      <c r="B7" s="400"/>
      <c r="D7" s="164" t="s">
        <v>196</v>
      </c>
      <c r="E7" s="167"/>
      <c r="F7" s="164" t="s">
        <v>111</v>
      </c>
      <c r="G7" s="167"/>
      <c r="H7" s="164" t="s">
        <v>197</v>
      </c>
      <c r="I7" s="167"/>
      <c r="J7" s="164" t="s">
        <v>198</v>
      </c>
      <c r="N7" s="251" t="str">
        <f>سپرده.!P6</f>
        <v>جمع سرمایه‌گذاری‌ها و دارایی‌ها</v>
      </c>
      <c r="O7" s="251"/>
    </row>
    <row r="8" spans="1:15" s="166" customFormat="1" ht="38.25" customHeight="1" x14ac:dyDescent="0.3">
      <c r="A8" s="396" t="s">
        <v>199</v>
      </c>
      <c r="B8" s="396"/>
      <c r="D8" s="170" t="s">
        <v>200</v>
      </c>
      <c r="E8" s="167"/>
      <c r="F8" s="171">
        <f>'درآمد سرمایه گذاری در سهام'!J27</f>
        <v>57389282261</v>
      </c>
      <c r="G8" s="167"/>
      <c r="H8" s="246">
        <f>F8/$F$13</f>
        <v>2.9114004720872184E-2</v>
      </c>
      <c r="I8" s="167"/>
      <c r="J8" s="247">
        <f>F8/$N$8</f>
        <v>5.7759465491399431E-4</v>
      </c>
      <c r="M8" s="248"/>
      <c r="N8" s="252">
        <f>سپرده.!P7</f>
        <v>99359095124496</v>
      </c>
      <c r="O8" s="251"/>
    </row>
    <row r="9" spans="1:15" s="166" customFormat="1" ht="38.25" customHeight="1" x14ac:dyDescent="0.3">
      <c r="A9" s="397" t="s">
        <v>201</v>
      </c>
      <c r="B9" s="397"/>
      <c r="D9" s="172" t="s">
        <v>202</v>
      </c>
      <c r="E9" s="167"/>
      <c r="F9" s="169">
        <f>'درآمد سرمایه گذاری در صندوق'!J29</f>
        <v>260340226006</v>
      </c>
      <c r="G9" s="167"/>
      <c r="H9" s="246">
        <f>F9/$F$13</f>
        <v>0.13207251023807356</v>
      </c>
      <c r="I9" s="167"/>
      <c r="J9" s="185">
        <f>F9/$N$8</f>
        <v>2.6201952189660762E-3</v>
      </c>
      <c r="N9" s="251"/>
      <c r="O9" s="251"/>
    </row>
    <row r="10" spans="1:15" s="166" customFormat="1" ht="38.25" customHeight="1" x14ac:dyDescent="0.3">
      <c r="A10" s="397" t="s">
        <v>203</v>
      </c>
      <c r="B10" s="397"/>
      <c r="D10" s="172" t="s">
        <v>204</v>
      </c>
      <c r="E10" s="167"/>
      <c r="F10" s="169">
        <f>'درآمد سرمایه گذاری در اوراق به'!J22</f>
        <v>358665540587</v>
      </c>
      <c r="G10" s="167"/>
      <c r="H10" s="246">
        <f>F10/$F$13</f>
        <v>0.18195366504801691</v>
      </c>
      <c r="I10" s="167"/>
      <c r="J10" s="185">
        <f>F10/$N$8</f>
        <v>3.6097907306582803E-3</v>
      </c>
      <c r="N10" s="251"/>
      <c r="O10" s="251"/>
    </row>
    <row r="11" spans="1:15" s="166" customFormat="1" ht="38.25" customHeight="1" x14ac:dyDescent="0.3">
      <c r="A11" s="397" t="s">
        <v>205</v>
      </c>
      <c r="B11" s="397"/>
      <c r="D11" s="172" t="s">
        <v>206</v>
      </c>
      <c r="E11" s="167"/>
      <c r="F11" s="169">
        <f>'درآمد سپرده بانکی'!D10</f>
        <v>1294498057086</v>
      </c>
      <c r="G11" s="167"/>
      <c r="H11" s="246">
        <f>F11/$F$13</f>
        <v>0.65670837934095061</v>
      </c>
      <c r="I11" s="167"/>
      <c r="J11" s="185">
        <f>F11/$N$8</f>
        <v>1.3028480739121127E-2</v>
      </c>
      <c r="N11" s="251"/>
      <c r="O11" s="251"/>
    </row>
    <row r="12" spans="1:15" s="166" customFormat="1" ht="38.25" customHeight="1" x14ac:dyDescent="0.3">
      <c r="A12" s="398" t="s">
        <v>207</v>
      </c>
      <c r="B12" s="398"/>
      <c r="D12" s="249" t="s">
        <v>208</v>
      </c>
      <c r="E12" s="167"/>
      <c r="F12" s="175">
        <f>'سایر درآمدها'!D11</f>
        <v>298518545</v>
      </c>
      <c r="G12" s="167"/>
      <c r="H12" s="246">
        <f>F12/$F$13</f>
        <v>1.5144065208677615E-4</v>
      </c>
      <c r="I12" s="167"/>
      <c r="J12" s="185">
        <f>F12/$N$8</f>
        <v>3.0044410592302506E-6</v>
      </c>
    </row>
    <row r="13" spans="1:15" s="166" customFormat="1" ht="38.25" customHeight="1" x14ac:dyDescent="0.3">
      <c r="A13" s="395" t="s">
        <v>24</v>
      </c>
      <c r="B13" s="395"/>
      <c r="D13" s="177"/>
      <c r="E13" s="167"/>
      <c r="F13" s="177">
        <f>SUM(F8:F12)</f>
        <v>1971191624485</v>
      </c>
      <c r="G13" s="167"/>
      <c r="H13" s="250">
        <f>SUM(H8:H12)</f>
        <v>1</v>
      </c>
      <c r="I13" s="167"/>
      <c r="J13" s="186">
        <f>SUM(J8:J12)</f>
        <v>1.983906578471871E-2</v>
      </c>
    </row>
    <row r="16" spans="1:15" x14ac:dyDescent="0.2">
      <c r="F16" s="35"/>
    </row>
    <row r="17" spans="6:6" x14ac:dyDescent="0.2">
      <c r="F17" s="35"/>
    </row>
    <row r="18" spans="6:6" x14ac:dyDescent="0.2">
      <c r="F18" s="35"/>
    </row>
    <row r="21" spans="6:6" x14ac:dyDescent="0.2">
      <c r="F21" s="35"/>
    </row>
    <row r="22" spans="6:6" x14ac:dyDescent="0.2">
      <c r="F22" s="35"/>
    </row>
    <row r="24" spans="6:6" x14ac:dyDescent="0.2">
      <c r="F24" s="35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scale="8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49"/>
  <sheetViews>
    <sheetView rightToLeft="1" view="pageBreakPreview" zoomScale="70" zoomScaleNormal="70" zoomScaleSheetLayoutView="70" workbookViewId="0">
      <selection activeCell="A27" sqref="A27:B27"/>
    </sheetView>
  </sheetViews>
  <sheetFormatPr defaultRowHeight="12.75" x14ac:dyDescent="0.2"/>
  <cols>
    <col min="1" max="1" width="5.140625" customWidth="1"/>
    <col min="2" max="2" width="30.28515625" customWidth="1"/>
    <col min="3" max="3" width="1.7109375" customWidth="1"/>
    <col min="4" max="4" width="21.140625" customWidth="1"/>
    <col min="5" max="5" width="1.28515625" customWidth="1"/>
    <col min="6" max="6" width="19.7109375" customWidth="1"/>
    <col min="7" max="7" width="1.28515625" customWidth="1"/>
    <col min="8" max="8" width="13" customWidth="1"/>
    <col min="9" max="9" width="1.28515625" customWidth="1"/>
    <col min="10" max="10" width="17.28515625" bestFit="1" customWidth="1"/>
    <col min="11" max="11" width="2" customWidth="1"/>
    <col min="12" max="12" width="19.42578125" customWidth="1"/>
    <col min="13" max="13" width="1.28515625" customWidth="1"/>
    <col min="14" max="14" width="16.5703125" customWidth="1"/>
    <col min="15" max="16" width="1.28515625" customWidth="1"/>
    <col min="17" max="17" width="17.7109375" bestFit="1" customWidth="1"/>
    <col min="18" max="18" width="1.28515625" customWidth="1"/>
    <col min="19" max="19" width="17.85546875" bestFit="1" customWidth="1"/>
    <col min="20" max="20" width="1.28515625" customWidth="1"/>
    <col min="21" max="21" width="17.7109375" bestFit="1" customWidth="1"/>
    <col min="22" max="22" width="1.28515625" customWidth="1"/>
    <col min="23" max="23" width="20.140625" customWidth="1"/>
    <col min="24" max="24" width="5.140625" customWidth="1"/>
    <col min="25" max="25" width="22.140625" customWidth="1"/>
    <col min="26" max="26" width="31.28515625" customWidth="1"/>
    <col min="27" max="27" width="18.140625" bestFit="1" customWidth="1"/>
  </cols>
  <sheetData>
    <row r="1" spans="1:28" ht="27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</row>
    <row r="2" spans="1:28" ht="27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</row>
    <row r="3" spans="1:28" ht="27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</row>
    <row r="4" spans="1:28" ht="14.45" customHeight="1" x14ac:dyDescent="0.2"/>
    <row r="5" spans="1:28" ht="61.5" customHeight="1" x14ac:dyDescent="0.2">
      <c r="A5" s="1" t="s">
        <v>209</v>
      </c>
      <c r="B5" s="357" t="s">
        <v>210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</row>
    <row r="6" spans="1:28" s="261" customFormat="1" ht="40.5" customHeight="1" x14ac:dyDescent="0.55000000000000004">
      <c r="D6" s="353" t="s">
        <v>211</v>
      </c>
      <c r="E6" s="353"/>
      <c r="F6" s="353"/>
      <c r="G6" s="353"/>
      <c r="H6" s="353"/>
      <c r="I6" s="353"/>
      <c r="J6" s="353"/>
      <c r="K6" s="353"/>
      <c r="L6" s="353"/>
      <c r="M6" s="126"/>
      <c r="N6" s="353" t="s">
        <v>212</v>
      </c>
      <c r="O6" s="353"/>
      <c r="P6" s="353"/>
      <c r="Q6" s="353"/>
      <c r="R6" s="353"/>
      <c r="S6" s="353"/>
      <c r="T6" s="353"/>
      <c r="U6" s="353"/>
      <c r="V6" s="353"/>
      <c r="W6" s="353"/>
    </row>
    <row r="7" spans="1:28" s="261" customFormat="1" ht="35.25" customHeight="1" x14ac:dyDescent="0.55000000000000004">
      <c r="D7" s="262"/>
      <c r="E7" s="262"/>
      <c r="F7" s="262"/>
      <c r="G7" s="262"/>
      <c r="H7" s="262"/>
      <c r="I7" s="262"/>
      <c r="J7" s="354" t="s">
        <v>24</v>
      </c>
      <c r="K7" s="354"/>
      <c r="L7" s="354"/>
      <c r="M7" s="126"/>
      <c r="N7" s="262"/>
      <c r="O7" s="262"/>
      <c r="P7" s="262"/>
      <c r="Q7" s="262"/>
      <c r="R7" s="262"/>
      <c r="S7" s="262"/>
      <c r="T7" s="262"/>
      <c r="U7" s="354" t="s">
        <v>24</v>
      </c>
      <c r="V7" s="354"/>
      <c r="W7" s="354"/>
      <c r="Y7" s="258"/>
      <c r="Z7" s="258"/>
    </row>
    <row r="8" spans="1:28" s="261" customFormat="1" ht="42" customHeight="1" x14ac:dyDescent="0.55000000000000004">
      <c r="A8" s="353" t="s">
        <v>213</v>
      </c>
      <c r="B8" s="353"/>
      <c r="D8" s="120" t="s">
        <v>214</v>
      </c>
      <c r="E8" s="126"/>
      <c r="F8" s="120" t="s">
        <v>215</v>
      </c>
      <c r="G8" s="126"/>
      <c r="H8" s="120" t="s">
        <v>216</v>
      </c>
      <c r="I8" s="126"/>
      <c r="J8" s="121" t="s">
        <v>111</v>
      </c>
      <c r="K8" s="262"/>
      <c r="L8" s="121" t="s">
        <v>197</v>
      </c>
      <c r="M8" s="126"/>
      <c r="N8" s="120" t="s">
        <v>214</v>
      </c>
      <c r="O8" s="126"/>
      <c r="P8" s="353" t="s">
        <v>215</v>
      </c>
      <c r="Q8" s="353"/>
      <c r="R8" s="126"/>
      <c r="S8" s="120" t="s">
        <v>216</v>
      </c>
      <c r="T8" s="126"/>
      <c r="U8" s="121" t="s">
        <v>111</v>
      </c>
      <c r="V8" s="262"/>
      <c r="W8" s="121" t="s">
        <v>197</v>
      </c>
      <c r="Y8" s="268"/>
      <c r="Z8" s="152"/>
      <c r="AA8" s="268"/>
      <c r="AB8" s="268"/>
    </row>
    <row r="9" spans="1:28" s="261" customFormat="1" ht="21.75" customHeight="1" x14ac:dyDescent="0.55000000000000004">
      <c r="A9" s="401" t="s">
        <v>22</v>
      </c>
      <c r="B9" s="401"/>
      <c r="D9" s="142">
        <v>0</v>
      </c>
      <c r="E9" s="126"/>
      <c r="F9" s="204">
        <v>-2447538817</v>
      </c>
      <c r="G9" s="244"/>
      <c r="H9" s="142">
        <v>0</v>
      </c>
      <c r="I9" s="244"/>
      <c r="J9" s="204">
        <f t="shared" ref="J9:J14" si="0">D9+F9+H9</f>
        <v>-2447538817</v>
      </c>
      <c r="K9" s="244"/>
      <c r="L9" s="253">
        <f>Y9/$Y$27</f>
        <v>1.7231885629788637E-2</v>
      </c>
      <c r="M9" s="244"/>
      <c r="N9" s="142">
        <v>12582763338</v>
      </c>
      <c r="O9" s="244"/>
      <c r="P9" s="402">
        <v>-26294090630</v>
      </c>
      <c r="Q9" s="402"/>
      <c r="R9" s="244"/>
      <c r="S9" s="204">
        <v>-560671586</v>
      </c>
      <c r="T9" s="126"/>
      <c r="U9" s="142">
        <f t="shared" ref="U9:U26" si="1">N9+Q9+S9</f>
        <v>12022091752</v>
      </c>
      <c r="V9" s="126"/>
      <c r="W9" s="254">
        <f t="shared" ref="W9:W26" si="2">AA9/$AA$27</f>
        <v>5.0401472695560258E-2</v>
      </c>
      <c r="Y9" s="152">
        <f>ABS(J9)</f>
        <v>2447538817</v>
      </c>
      <c r="Z9" s="152"/>
      <c r="AA9" s="152">
        <f t="shared" ref="AA9:AA26" si="3">ABS(U9)</f>
        <v>12022091752</v>
      </c>
      <c r="AB9" s="268"/>
    </row>
    <row r="10" spans="1:28" s="261" customFormat="1" ht="21.75" customHeight="1" x14ac:dyDescent="0.55000000000000004">
      <c r="A10" s="401" t="s">
        <v>21</v>
      </c>
      <c r="B10" s="401"/>
      <c r="D10" s="142">
        <v>0</v>
      </c>
      <c r="E10" s="126"/>
      <c r="F10" s="204">
        <v>-133506663</v>
      </c>
      <c r="G10" s="244"/>
      <c r="H10" s="142">
        <v>0</v>
      </c>
      <c r="I10" s="244"/>
      <c r="J10" s="204">
        <f t="shared" si="0"/>
        <v>-133506663</v>
      </c>
      <c r="K10" s="244"/>
      <c r="L10" s="253">
        <f>Y10/$Y$27</f>
        <v>9.3995303839576833E-4</v>
      </c>
      <c r="M10" s="244"/>
      <c r="N10" s="142">
        <v>2400000000</v>
      </c>
      <c r="O10" s="244"/>
      <c r="P10" s="405">
        <v>4090925583</v>
      </c>
      <c r="Q10" s="405"/>
      <c r="R10" s="244"/>
      <c r="S10" s="142">
        <v>0</v>
      </c>
      <c r="T10" s="126"/>
      <c r="U10" s="142">
        <f t="shared" si="1"/>
        <v>2400000000</v>
      </c>
      <c r="V10" s="126"/>
      <c r="W10" s="254">
        <f t="shared" si="2"/>
        <v>1.0061771026595357E-2</v>
      </c>
      <c r="Y10" s="152">
        <f>ABS(J10)</f>
        <v>133506663</v>
      </c>
      <c r="Z10" s="152"/>
      <c r="AA10" s="152">
        <f t="shared" si="3"/>
        <v>2400000000</v>
      </c>
      <c r="AB10" s="268"/>
    </row>
    <row r="11" spans="1:28" s="261" customFormat="1" ht="21.75" customHeight="1" x14ac:dyDescent="0.55000000000000004">
      <c r="A11" s="401" t="s">
        <v>19</v>
      </c>
      <c r="B11" s="401"/>
      <c r="D11" s="142">
        <v>0</v>
      </c>
      <c r="E11" s="126"/>
      <c r="F11" s="204">
        <v>-38966868600</v>
      </c>
      <c r="G11" s="244"/>
      <c r="H11" s="142">
        <v>0</v>
      </c>
      <c r="I11" s="244"/>
      <c r="J11" s="204">
        <f t="shared" si="0"/>
        <v>-38966868600</v>
      </c>
      <c r="K11" s="244"/>
      <c r="L11" s="253">
        <f>Y11/$Y$27</f>
        <v>0.27434605670084544</v>
      </c>
      <c r="M11" s="244"/>
      <c r="N11" s="142">
        <v>3540000000</v>
      </c>
      <c r="O11" s="244"/>
      <c r="P11" s="402">
        <v>-268591717016</v>
      </c>
      <c r="Q11" s="402"/>
      <c r="R11" s="244"/>
      <c r="S11" s="142">
        <v>0</v>
      </c>
      <c r="T11" s="126"/>
      <c r="U11" s="142">
        <f t="shared" si="1"/>
        <v>3540000000</v>
      </c>
      <c r="V11" s="126"/>
      <c r="W11" s="254">
        <f t="shared" si="2"/>
        <v>1.4841112264228152E-2</v>
      </c>
      <c r="Y11" s="152">
        <f>ABS(J11)</f>
        <v>38966868600</v>
      </c>
      <c r="Z11" s="152"/>
      <c r="AA11" s="152">
        <f t="shared" si="3"/>
        <v>3540000000</v>
      </c>
      <c r="AB11" s="268"/>
    </row>
    <row r="12" spans="1:28" s="261" customFormat="1" ht="21.75" customHeight="1" x14ac:dyDescent="0.55000000000000004">
      <c r="A12" s="403" t="s">
        <v>377</v>
      </c>
      <c r="B12" s="403"/>
      <c r="C12" s="69"/>
      <c r="D12" s="63">
        <v>0</v>
      </c>
      <c r="E12" s="136"/>
      <c r="F12" s="63">
        <v>99712371563</v>
      </c>
      <c r="G12" s="136"/>
      <c r="H12" s="63">
        <v>0</v>
      </c>
      <c r="I12" s="136"/>
      <c r="J12" s="255">
        <f t="shared" si="0"/>
        <v>99712371563</v>
      </c>
      <c r="K12" s="136"/>
      <c r="L12" s="256">
        <f>Y12/$Y$27</f>
        <v>0.70202448709462284</v>
      </c>
      <c r="M12" s="136"/>
      <c r="N12" s="63"/>
      <c r="O12" s="136"/>
      <c r="P12" s="406">
        <v>458576860173</v>
      </c>
      <c r="Q12" s="406"/>
      <c r="R12" s="232"/>
      <c r="S12" s="63">
        <v>12055776356</v>
      </c>
      <c r="T12" s="136"/>
      <c r="U12" s="63">
        <f t="shared" si="1"/>
        <v>12055776356</v>
      </c>
      <c r="V12" s="126"/>
      <c r="W12" s="254">
        <f t="shared" si="2"/>
        <v>5.0542692184130898E-2</v>
      </c>
      <c r="Y12" s="152">
        <f>ABS(J12)</f>
        <v>99712371563</v>
      </c>
      <c r="Z12" s="152"/>
      <c r="AA12" s="152">
        <f t="shared" si="3"/>
        <v>12055776356</v>
      </c>
      <c r="AB12" s="268"/>
    </row>
    <row r="13" spans="1:28" s="261" customFormat="1" ht="21.75" customHeight="1" x14ac:dyDescent="0.55000000000000004">
      <c r="A13" s="403" t="s">
        <v>23</v>
      </c>
      <c r="B13" s="403"/>
      <c r="D13" s="63">
        <v>0</v>
      </c>
      <c r="E13" s="126"/>
      <c r="F13" s="204">
        <v>-775175222</v>
      </c>
      <c r="G13" s="244"/>
      <c r="H13" s="63">
        <v>0</v>
      </c>
      <c r="I13" s="244"/>
      <c r="J13" s="204">
        <f t="shared" si="0"/>
        <v>-775175222</v>
      </c>
      <c r="K13" s="244"/>
      <c r="L13" s="253">
        <f>Y13/$Y$27</f>
        <v>5.4576175363473377E-3</v>
      </c>
      <c r="M13" s="244"/>
      <c r="N13" s="63">
        <v>0</v>
      </c>
      <c r="O13" s="244"/>
      <c r="P13" s="402">
        <v>-775175222</v>
      </c>
      <c r="Q13" s="404"/>
      <c r="R13" s="244"/>
      <c r="S13" s="63">
        <v>0</v>
      </c>
      <c r="T13" s="126"/>
      <c r="U13" s="142">
        <f t="shared" si="1"/>
        <v>0</v>
      </c>
      <c r="V13" s="126"/>
      <c r="W13" s="254">
        <f t="shared" si="2"/>
        <v>0</v>
      </c>
      <c r="Y13" s="152">
        <f>ABS(J13)</f>
        <v>775175222</v>
      </c>
      <c r="Z13" s="152"/>
      <c r="AA13" s="152">
        <f t="shared" si="3"/>
        <v>0</v>
      </c>
      <c r="AB13" s="268"/>
    </row>
    <row r="14" spans="1:28" s="263" customFormat="1" ht="21.75" customHeight="1" x14ac:dyDescent="0.55000000000000004">
      <c r="A14" s="403" t="s">
        <v>225</v>
      </c>
      <c r="B14" s="403"/>
      <c r="D14" s="63">
        <v>0</v>
      </c>
      <c r="E14" s="242"/>
      <c r="F14" s="63">
        <v>0</v>
      </c>
      <c r="G14" s="136"/>
      <c r="H14" s="63">
        <v>0</v>
      </c>
      <c r="I14" s="136"/>
      <c r="J14" s="204">
        <f t="shared" si="0"/>
        <v>0</v>
      </c>
      <c r="K14" s="136"/>
      <c r="L14" s="256">
        <v>0</v>
      </c>
      <c r="M14" s="136"/>
      <c r="N14" s="63">
        <v>2478155851</v>
      </c>
      <c r="O14" s="136"/>
      <c r="P14" s="406">
        <v>0</v>
      </c>
      <c r="Q14" s="406"/>
      <c r="R14" s="136"/>
      <c r="S14" s="63">
        <v>1244864712</v>
      </c>
      <c r="T14" s="242"/>
      <c r="U14" s="63">
        <f t="shared" si="1"/>
        <v>3723020563</v>
      </c>
      <c r="V14" s="242"/>
      <c r="W14" s="257">
        <f t="shared" si="2"/>
        <v>1.5608408513421723E-2</v>
      </c>
      <c r="Y14" s="268"/>
      <c r="Z14" s="268"/>
      <c r="AA14" s="152">
        <f t="shared" si="3"/>
        <v>3723020563</v>
      </c>
      <c r="AB14" s="268"/>
    </row>
    <row r="15" spans="1:28" s="261" customFormat="1" ht="21.75" customHeight="1" x14ac:dyDescent="0.55000000000000004">
      <c r="A15" s="403" t="s">
        <v>217</v>
      </c>
      <c r="B15" s="403"/>
      <c r="D15" s="63">
        <v>0</v>
      </c>
      <c r="E15" s="126"/>
      <c r="F15" s="63">
        <v>0</v>
      </c>
      <c r="G15" s="244"/>
      <c r="H15" s="63">
        <v>0</v>
      </c>
      <c r="I15" s="244"/>
      <c r="J15" s="204">
        <f t="shared" ref="J15:J25" si="4">D15+F15+H15</f>
        <v>0</v>
      </c>
      <c r="K15" s="244"/>
      <c r="L15" s="256">
        <v>0</v>
      </c>
      <c r="M15" s="244"/>
      <c r="N15" s="63">
        <v>0</v>
      </c>
      <c r="O15" s="244"/>
      <c r="P15" s="406">
        <v>0</v>
      </c>
      <c r="Q15" s="406"/>
      <c r="R15" s="244"/>
      <c r="S15" s="63">
        <v>15785968885</v>
      </c>
      <c r="T15" s="126"/>
      <c r="U15" s="142">
        <f t="shared" si="1"/>
        <v>15785968885</v>
      </c>
      <c r="V15" s="126"/>
      <c r="W15" s="254">
        <f t="shared" si="2"/>
        <v>6.6181168480762012E-2</v>
      </c>
      <c r="Y15" s="268"/>
      <c r="Z15" s="268"/>
      <c r="AA15" s="152">
        <f t="shared" si="3"/>
        <v>15785968885</v>
      </c>
      <c r="AB15" s="268"/>
    </row>
    <row r="16" spans="1:28" s="261" customFormat="1" ht="21.75" customHeight="1" x14ac:dyDescent="0.55000000000000004">
      <c r="A16" s="401" t="s">
        <v>218</v>
      </c>
      <c r="B16" s="401"/>
      <c r="D16" s="142">
        <v>0</v>
      </c>
      <c r="E16" s="126"/>
      <c r="F16" s="142">
        <v>0</v>
      </c>
      <c r="G16" s="244"/>
      <c r="H16" s="142">
        <v>0</v>
      </c>
      <c r="I16" s="244"/>
      <c r="J16" s="204">
        <f t="shared" si="4"/>
        <v>0</v>
      </c>
      <c r="K16" s="244"/>
      <c r="L16" s="253">
        <v>0</v>
      </c>
      <c r="M16" s="244"/>
      <c r="N16" s="142">
        <v>0</v>
      </c>
      <c r="O16" s="244"/>
      <c r="P16" s="405">
        <v>0</v>
      </c>
      <c r="Q16" s="405"/>
      <c r="R16" s="244"/>
      <c r="S16" s="142">
        <v>10877217260</v>
      </c>
      <c r="T16" s="126"/>
      <c r="U16" s="142">
        <f t="shared" si="1"/>
        <v>10877217260</v>
      </c>
      <c r="V16" s="126"/>
      <c r="W16" s="254">
        <f t="shared" si="2"/>
        <v>4.5601695615271227E-2</v>
      </c>
      <c r="Y16" s="268"/>
      <c r="Z16" s="268"/>
      <c r="AA16" s="152">
        <f t="shared" si="3"/>
        <v>10877217260</v>
      </c>
      <c r="AB16" s="268"/>
    </row>
    <row r="17" spans="1:28" s="261" customFormat="1" ht="21.75" customHeight="1" x14ac:dyDescent="0.55000000000000004">
      <c r="A17" s="401" t="s">
        <v>219</v>
      </c>
      <c r="B17" s="401"/>
      <c r="D17" s="142">
        <v>0</v>
      </c>
      <c r="E17" s="126"/>
      <c r="F17" s="142">
        <v>0</v>
      </c>
      <c r="G17" s="244"/>
      <c r="H17" s="142">
        <v>0</v>
      </c>
      <c r="I17" s="244"/>
      <c r="J17" s="204">
        <f t="shared" si="4"/>
        <v>0</v>
      </c>
      <c r="K17" s="244"/>
      <c r="L17" s="253">
        <v>0</v>
      </c>
      <c r="M17" s="244"/>
      <c r="N17" s="142">
        <v>0</v>
      </c>
      <c r="O17" s="244"/>
      <c r="P17" s="405">
        <v>0</v>
      </c>
      <c r="Q17" s="405"/>
      <c r="R17" s="244"/>
      <c r="S17" s="142">
        <v>10580710049</v>
      </c>
      <c r="T17" s="126"/>
      <c r="U17" s="142">
        <f t="shared" si="1"/>
        <v>10580710049</v>
      </c>
      <c r="V17" s="126"/>
      <c r="W17" s="254">
        <f t="shared" si="2"/>
        <v>4.4358617421597725E-2</v>
      </c>
      <c r="Y17" s="268"/>
      <c r="Z17" s="268"/>
      <c r="AA17" s="152">
        <f t="shared" si="3"/>
        <v>10580710049</v>
      </c>
      <c r="AB17" s="268"/>
    </row>
    <row r="18" spans="1:28" s="261" customFormat="1" ht="21.75" customHeight="1" x14ac:dyDescent="0.55000000000000004">
      <c r="A18" s="401" t="s">
        <v>220</v>
      </c>
      <c r="B18" s="401"/>
      <c r="D18" s="142">
        <v>0</v>
      </c>
      <c r="E18" s="126"/>
      <c r="F18" s="142">
        <v>0</v>
      </c>
      <c r="G18" s="244"/>
      <c r="H18" s="142">
        <v>0</v>
      </c>
      <c r="I18" s="244"/>
      <c r="J18" s="204">
        <f t="shared" si="4"/>
        <v>0</v>
      </c>
      <c r="K18" s="244"/>
      <c r="L18" s="253">
        <v>0</v>
      </c>
      <c r="M18" s="244"/>
      <c r="N18" s="142">
        <v>0</v>
      </c>
      <c r="O18" s="244"/>
      <c r="P18" s="405">
        <v>0</v>
      </c>
      <c r="Q18" s="405"/>
      <c r="R18" s="244"/>
      <c r="S18" s="142">
        <v>2347310287</v>
      </c>
      <c r="T18" s="126"/>
      <c r="U18" s="142">
        <f t="shared" si="1"/>
        <v>2347310287</v>
      </c>
      <c r="V18" s="126"/>
      <c r="W18" s="254">
        <f t="shared" si="2"/>
        <v>9.8408744317357629E-3</v>
      </c>
      <c r="Y18" s="269"/>
      <c r="Z18" s="268"/>
      <c r="AA18" s="152">
        <f t="shared" si="3"/>
        <v>2347310287</v>
      </c>
      <c r="AB18" s="268"/>
    </row>
    <row r="19" spans="1:28" s="261" customFormat="1" ht="21.75" customHeight="1" x14ac:dyDescent="0.55000000000000004">
      <c r="A19" s="401" t="s">
        <v>221</v>
      </c>
      <c r="B19" s="401"/>
      <c r="D19" s="142">
        <v>0</v>
      </c>
      <c r="E19" s="126"/>
      <c r="F19" s="142">
        <v>0</v>
      </c>
      <c r="G19" s="244"/>
      <c r="H19" s="142">
        <v>0</v>
      </c>
      <c r="I19" s="244"/>
      <c r="J19" s="204">
        <f t="shared" si="4"/>
        <v>0</v>
      </c>
      <c r="K19" s="244"/>
      <c r="L19" s="253">
        <v>0</v>
      </c>
      <c r="M19" s="244"/>
      <c r="N19" s="142">
        <v>0</v>
      </c>
      <c r="O19" s="244"/>
      <c r="P19" s="405">
        <v>0</v>
      </c>
      <c r="Q19" s="405"/>
      <c r="R19" s="244"/>
      <c r="S19" s="142">
        <v>55643327553</v>
      </c>
      <c r="T19" s="126"/>
      <c r="U19" s="142">
        <f t="shared" si="1"/>
        <v>55643327553</v>
      </c>
      <c r="V19" s="126"/>
      <c r="W19" s="254">
        <f t="shared" si="2"/>
        <v>0.23327934208172105</v>
      </c>
      <c r="Y19" s="268"/>
      <c r="Z19" s="268"/>
      <c r="AA19" s="152">
        <f t="shared" si="3"/>
        <v>55643327553</v>
      </c>
      <c r="AB19" s="268"/>
    </row>
    <row r="20" spans="1:28" s="261" customFormat="1" ht="21.75" customHeight="1" x14ac:dyDescent="0.55000000000000004">
      <c r="A20" s="401" t="s">
        <v>222</v>
      </c>
      <c r="B20" s="401"/>
      <c r="D20" s="142">
        <v>0</v>
      </c>
      <c r="E20" s="126"/>
      <c r="F20" s="142">
        <v>0</v>
      </c>
      <c r="G20" s="244"/>
      <c r="H20" s="142">
        <v>0</v>
      </c>
      <c r="I20" s="244"/>
      <c r="J20" s="204">
        <f t="shared" si="4"/>
        <v>0</v>
      </c>
      <c r="K20" s="244"/>
      <c r="L20" s="253">
        <v>0</v>
      </c>
      <c r="M20" s="244"/>
      <c r="N20" s="142">
        <v>0</v>
      </c>
      <c r="O20" s="244"/>
      <c r="P20" s="405">
        <v>0</v>
      </c>
      <c r="Q20" s="405"/>
      <c r="R20" s="244"/>
      <c r="S20" s="142">
        <v>2223933473</v>
      </c>
      <c r="T20" s="126"/>
      <c r="U20" s="142">
        <f t="shared" si="1"/>
        <v>2223933473</v>
      </c>
      <c r="V20" s="126"/>
      <c r="W20" s="254">
        <f t="shared" si="2"/>
        <v>9.3236289098779113E-3</v>
      </c>
      <c r="Y20" s="268"/>
      <c r="Z20" s="268"/>
      <c r="AA20" s="152">
        <f t="shared" si="3"/>
        <v>2223933473</v>
      </c>
      <c r="AB20" s="268"/>
    </row>
    <row r="21" spans="1:28" s="261" customFormat="1" ht="21.75" customHeight="1" x14ac:dyDescent="0.55000000000000004">
      <c r="A21" s="401" t="s">
        <v>223</v>
      </c>
      <c r="B21" s="401"/>
      <c r="D21" s="142">
        <v>0</v>
      </c>
      <c r="E21" s="126"/>
      <c r="F21" s="142">
        <v>0</v>
      </c>
      <c r="G21" s="244"/>
      <c r="H21" s="142">
        <v>0</v>
      </c>
      <c r="I21" s="244"/>
      <c r="J21" s="204">
        <f t="shared" si="4"/>
        <v>0</v>
      </c>
      <c r="K21" s="244"/>
      <c r="L21" s="253">
        <v>0</v>
      </c>
      <c r="M21" s="244"/>
      <c r="N21" s="142">
        <v>0</v>
      </c>
      <c r="O21" s="244"/>
      <c r="P21" s="405">
        <v>0</v>
      </c>
      <c r="Q21" s="405"/>
      <c r="R21" s="244"/>
      <c r="S21" s="204">
        <v>-25945718730</v>
      </c>
      <c r="T21" s="126"/>
      <c r="U21" s="204">
        <f t="shared" si="1"/>
        <v>-25945718730</v>
      </c>
      <c r="V21" s="126"/>
      <c r="W21" s="254">
        <f t="shared" si="2"/>
        <v>0.10877495040904436</v>
      </c>
      <c r="Y21" s="268"/>
      <c r="Z21" s="268"/>
      <c r="AA21" s="152">
        <f t="shared" si="3"/>
        <v>25945718730</v>
      </c>
      <c r="AB21" s="268"/>
    </row>
    <row r="22" spans="1:28" s="261" customFormat="1" ht="21.75" customHeight="1" x14ac:dyDescent="0.55000000000000004">
      <c r="A22" s="401" t="s">
        <v>224</v>
      </c>
      <c r="B22" s="401"/>
      <c r="D22" s="142">
        <v>0</v>
      </c>
      <c r="E22" s="126"/>
      <c r="F22" s="142">
        <v>0</v>
      </c>
      <c r="G22" s="244"/>
      <c r="H22" s="142">
        <v>0</v>
      </c>
      <c r="I22" s="244"/>
      <c r="J22" s="204">
        <f t="shared" si="4"/>
        <v>0</v>
      </c>
      <c r="K22" s="244"/>
      <c r="L22" s="253">
        <v>0</v>
      </c>
      <c r="M22" s="244"/>
      <c r="N22" s="142">
        <v>0</v>
      </c>
      <c r="O22" s="244"/>
      <c r="P22" s="405">
        <v>0</v>
      </c>
      <c r="Q22" s="405"/>
      <c r="R22" s="244"/>
      <c r="S22" s="204">
        <v>-19624534600</v>
      </c>
      <c r="T22" s="126"/>
      <c r="U22" s="204">
        <f t="shared" si="1"/>
        <v>-19624534600</v>
      </c>
      <c r="V22" s="126"/>
      <c r="W22" s="254">
        <f t="shared" si="2"/>
        <v>8.2273989020290872E-2</v>
      </c>
      <c r="Y22" s="268"/>
      <c r="Z22" s="268"/>
      <c r="AA22" s="152">
        <f t="shared" si="3"/>
        <v>19624534600</v>
      </c>
      <c r="AB22" s="268"/>
    </row>
    <row r="23" spans="1:28" s="261" customFormat="1" ht="21.75" customHeight="1" x14ac:dyDescent="0.55000000000000004">
      <c r="A23" s="401" t="s">
        <v>226</v>
      </c>
      <c r="B23" s="401"/>
      <c r="D23" s="142">
        <v>0</v>
      </c>
      <c r="E23" s="126"/>
      <c r="F23" s="142">
        <v>0</v>
      </c>
      <c r="G23" s="244"/>
      <c r="H23" s="142">
        <v>0</v>
      </c>
      <c r="I23" s="244"/>
      <c r="J23" s="204">
        <f t="shared" si="4"/>
        <v>0</v>
      </c>
      <c r="K23" s="244"/>
      <c r="L23" s="253">
        <v>0</v>
      </c>
      <c r="M23" s="244"/>
      <c r="N23" s="142">
        <v>0</v>
      </c>
      <c r="O23" s="244"/>
      <c r="P23" s="405">
        <v>0</v>
      </c>
      <c r="Q23" s="405"/>
      <c r="R23" s="244"/>
      <c r="S23" s="204">
        <v>-33931080213</v>
      </c>
      <c r="T23" s="126"/>
      <c r="U23" s="204">
        <f t="shared" si="1"/>
        <v>-33931080213</v>
      </c>
      <c r="V23" s="126"/>
      <c r="W23" s="254">
        <f t="shared" si="2"/>
        <v>0.142252816578436</v>
      </c>
      <c r="Y23" s="268"/>
      <c r="Z23" s="268"/>
      <c r="AA23" s="152">
        <f t="shared" si="3"/>
        <v>33931080213</v>
      </c>
      <c r="AB23" s="268"/>
    </row>
    <row r="24" spans="1:28" s="261" customFormat="1" ht="21.75" customHeight="1" x14ac:dyDescent="0.55000000000000004">
      <c r="A24" s="401" t="s">
        <v>227</v>
      </c>
      <c r="B24" s="401"/>
      <c r="D24" s="142">
        <v>0</v>
      </c>
      <c r="E24" s="126"/>
      <c r="F24" s="142">
        <v>0</v>
      </c>
      <c r="G24" s="244"/>
      <c r="H24" s="142">
        <v>0</v>
      </c>
      <c r="I24" s="244"/>
      <c r="J24" s="204">
        <f t="shared" si="4"/>
        <v>0</v>
      </c>
      <c r="K24" s="244"/>
      <c r="L24" s="253">
        <f>Y24/$Y$27</f>
        <v>0</v>
      </c>
      <c r="M24" s="244"/>
      <c r="N24" s="142">
        <v>0</v>
      </c>
      <c r="O24" s="244"/>
      <c r="P24" s="405">
        <v>0</v>
      </c>
      <c r="Q24" s="405"/>
      <c r="R24" s="244"/>
      <c r="S24" s="204">
        <v>-5097151115</v>
      </c>
      <c r="T24" s="126"/>
      <c r="U24" s="204">
        <f t="shared" si="1"/>
        <v>-5097151115</v>
      </c>
      <c r="V24" s="126"/>
      <c r="W24" s="254">
        <f t="shared" si="2"/>
        <v>2.1369319752952174E-2</v>
      </c>
      <c r="Y24" s="152">
        <f>ABS(F24)</f>
        <v>0</v>
      </c>
      <c r="Z24" s="268"/>
      <c r="AA24" s="152">
        <f t="shared" si="3"/>
        <v>5097151115</v>
      </c>
      <c r="AB24" s="268"/>
    </row>
    <row r="25" spans="1:28" s="261" customFormat="1" ht="21.75" customHeight="1" x14ac:dyDescent="0.55000000000000004">
      <c r="A25" s="401" t="s">
        <v>228</v>
      </c>
      <c r="B25" s="401"/>
      <c r="D25" s="142">
        <v>0</v>
      </c>
      <c r="E25" s="126"/>
      <c r="F25" s="142">
        <v>0</v>
      </c>
      <c r="G25" s="244"/>
      <c r="H25" s="142">
        <v>0</v>
      </c>
      <c r="I25" s="244"/>
      <c r="J25" s="204">
        <f t="shared" si="4"/>
        <v>0</v>
      </c>
      <c r="K25" s="244"/>
      <c r="L25" s="253">
        <f>Y25/$Y$27</f>
        <v>0</v>
      </c>
      <c r="M25" s="244"/>
      <c r="N25" s="142">
        <v>0</v>
      </c>
      <c r="O25" s="244"/>
      <c r="P25" s="405">
        <v>0</v>
      </c>
      <c r="Q25" s="405"/>
      <c r="R25" s="244"/>
      <c r="S25" s="142">
        <v>14080520571</v>
      </c>
      <c r="T25" s="126"/>
      <c r="U25" s="142">
        <f t="shared" si="1"/>
        <v>14080520571</v>
      </c>
      <c r="V25" s="126"/>
      <c r="W25" s="254">
        <f t="shared" si="2"/>
        <v>5.9031239133611545E-2</v>
      </c>
      <c r="Y25" s="152">
        <f t="shared" ref="Y25" si="5">ABS(F25)</f>
        <v>0</v>
      </c>
      <c r="Z25" s="152"/>
      <c r="AA25" s="152">
        <f t="shared" si="3"/>
        <v>14080520571</v>
      </c>
      <c r="AB25" s="268"/>
    </row>
    <row r="26" spans="1:28" s="261" customFormat="1" ht="21.75" customHeight="1" x14ac:dyDescent="0.55000000000000004">
      <c r="A26" s="401" t="s">
        <v>229</v>
      </c>
      <c r="B26" s="401"/>
      <c r="D26" s="142">
        <v>0</v>
      </c>
      <c r="E26" s="126"/>
      <c r="F26" s="142">
        <v>0</v>
      </c>
      <c r="G26" s="244"/>
      <c r="H26" s="142">
        <v>0</v>
      </c>
      <c r="I26" s="244"/>
      <c r="J26" s="204">
        <f>D26+F26+H26</f>
        <v>0</v>
      </c>
      <c r="K26" s="244"/>
      <c r="L26" s="253">
        <f>Y26/$Y$27</f>
        <v>0</v>
      </c>
      <c r="M26" s="244"/>
      <c r="N26" s="142">
        <v>0</v>
      </c>
      <c r="O26" s="244"/>
      <c r="P26" s="405">
        <v>0</v>
      </c>
      <c r="Q26" s="405"/>
      <c r="R26" s="244"/>
      <c r="S26" s="142">
        <v>8648235318</v>
      </c>
      <c r="T26" s="126"/>
      <c r="U26" s="142">
        <f t="shared" si="1"/>
        <v>8648235318</v>
      </c>
      <c r="V26" s="126"/>
      <c r="W26" s="254">
        <f t="shared" si="2"/>
        <v>3.6256901480762951E-2</v>
      </c>
      <c r="Y26" s="152">
        <f>ABS(F26)</f>
        <v>0</v>
      </c>
      <c r="Z26" s="152"/>
      <c r="AA26" s="152">
        <f t="shared" si="3"/>
        <v>8648235318</v>
      </c>
      <c r="AB26" s="268"/>
    </row>
    <row r="27" spans="1:28" s="267" customFormat="1" ht="33.75" customHeight="1" thickBot="1" x14ac:dyDescent="0.6">
      <c r="A27" s="385" t="s">
        <v>24</v>
      </c>
      <c r="B27" s="385"/>
      <c r="D27" s="144">
        <f>SUM(D9:D26)</f>
        <v>0</v>
      </c>
      <c r="E27" s="244"/>
      <c r="F27" s="144">
        <f>SUM(F9:F26)</f>
        <v>57389282261</v>
      </c>
      <c r="G27" s="244"/>
      <c r="H27" s="144">
        <f>SUM(H9:H26)</f>
        <v>0</v>
      </c>
      <c r="I27" s="244"/>
      <c r="J27" s="144">
        <f>SUM(J9:J26)</f>
        <v>57389282261</v>
      </c>
      <c r="K27" s="244"/>
      <c r="L27" s="259">
        <f>SUM(L9:L26)</f>
        <v>1</v>
      </c>
      <c r="M27" s="244"/>
      <c r="N27" s="144">
        <f>SUM(N9:N26)</f>
        <v>21000919189</v>
      </c>
      <c r="O27" s="244"/>
      <c r="P27" s="244"/>
      <c r="Q27" s="144">
        <f>SUM(P9:Q26)</f>
        <v>167006802888</v>
      </c>
      <c r="R27" s="244"/>
      <c r="S27" s="144">
        <f>SUM(S9:S26)</f>
        <v>48328708220</v>
      </c>
      <c r="T27" s="244"/>
      <c r="U27" s="144">
        <f>SUM(U9:U26)</f>
        <v>69329627409</v>
      </c>
      <c r="V27" s="244"/>
      <c r="W27" s="259">
        <f>SUM(W9:W26)</f>
        <v>1</v>
      </c>
      <c r="Y27" s="152">
        <f>SUM(Y9:Y26)</f>
        <v>142035460865</v>
      </c>
      <c r="Z27" s="268"/>
      <c r="AA27" s="152">
        <f>SUM(AA9:AA26)</f>
        <v>238526596725</v>
      </c>
      <c r="AB27" s="268"/>
    </row>
    <row r="28" spans="1:28" s="261" customFormat="1" ht="21.75" thickTop="1" x14ac:dyDescent="0.55000000000000004"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Y28" s="268"/>
      <c r="Z28" s="268"/>
      <c r="AA28" s="268"/>
      <c r="AB28" s="268"/>
    </row>
    <row r="29" spans="1:28" s="261" customFormat="1" ht="21" x14ac:dyDescent="0.55000000000000004">
      <c r="F29" s="264"/>
      <c r="H29" s="264"/>
      <c r="L29" s="142"/>
      <c r="M29" s="142"/>
      <c r="N29" s="260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52"/>
      <c r="Z29" s="268"/>
      <c r="AA29" s="268"/>
      <c r="AB29" s="268"/>
    </row>
    <row r="30" spans="1:28" s="261" customFormat="1" ht="21" x14ac:dyDescent="0.55000000000000004">
      <c r="F30" s="264"/>
      <c r="H30" s="264"/>
      <c r="L30" s="142"/>
      <c r="M30" s="142"/>
      <c r="N30" s="260"/>
      <c r="O30" s="142"/>
      <c r="P30" s="142"/>
      <c r="Q30" s="142"/>
      <c r="R30" s="142"/>
      <c r="S30" s="264"/>
      <c r="T30" s="142"/>
      <c r="U30" s="142"/>
      <c r="V30" s="142"/>
      <c r="W30" s="142"/>
      <c r="X30" s="142"/>
      <c r="Y30" s="142"/>
    </row>
    <row r="31" spans="1:28" s="261" customFormat="1" ht="21" x14ac:dyDescent="0.55000000000000004">
      <c r="L31" s="142"/>
      <c r="M31" s="142"/>
      <c r="N31" s="142"/>
      <c r="O31" s="142"/>
      <c r="P31" s="142"/>
      <c r="Q31" s="142"/>
      <c r="R31" s="142"/>
      <c r="S31" s="264"/>
      <c r="T31" s="142"/>
      <c r="U31" s="142"/>
      <c r="V31" s="142"/>
      <c r="W31" s="142"/>
      <c r="X31" s="142"/>
      <c r="Y31" s="142"/>
    </row>
    <row r="32" spans="1:28" ht="18.75" x14ac:dyDescent="0.2">
      <c r="F32" s="35"/>
      <c r="L32" s="38"/>
      <c r="M32" s="38"/>
      <c r="N32" s="38"/>
      <c r="O32" s="38"/>
      <c r="P32" s="38"/>
      <c r="Q32" s="52"/>
      <c r="R32" s="38"/>
      <c r="S32" s="52"/>
      <c r="T32" s="38"/>
      <c r="U32" s="38"/>
      <c r="V32" s="38"/>
      <c r="W32" s="38"/>
      <c r="X32" s="38"/>
      <c r="Y32" s="38"/>
    </row>
    <row r="33" spans="2:27" ht="18.75" x14ac:dyDescent="0.2">
      <c r="L33" s="38"/>
      <c r="M33" s="38"/>
      <c r="N33" s="38"/>
      <c r="O33" s="38"/>
      <c r="P33" s="38"/>
      <c r="Q33" s="52"/>
      <c r="R33" s="38"/>
      <c r="S33" s="52"/>
      <c r="T33" s="38"/>
      <c r="U33" s="38"/>
      <c r="V33" s="38"/>
      <c r="W33" s="38"/>
      <c r="X33" s="38"/>
      <c r="Y33" s="38"/>
    </row>
    <row r="34" spans="2:27" ht="18.75" x14ac:dyDescent="0.2"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38"/>
      <c r="Y34" s="38"/>
    </row>
    <row r="35" spans="2:27" ht="18.75" x14ac:dyDescent="0.2"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38"/>
      <c r="Y35" s="38"/>
    </row>
    <row r="36" spans="2:27" s="47" customFormat="1" ht="58.5" customHeight="1" x14ac:dyDescent="0.2"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38"/>
      <c r="Y36" s="38"/>
      <c r="AA36" s="58"/>
    </row>
    <row r="37" spans="2:27" s="47" customFormat="1" ht="28.5" customHeight="1" x14ac:dyDescent="0.2"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38"/>
      <c r="Y37" s="38"/>
      <c r="AA37" s="58"/>
    </row>
    <row r="38" spans="2:27" s="47" customFormat="1" ht="28.5" customHeight="1" x14ac:dyDescent="0.2"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38"/>
      <c r="Y38" s="38"/>
      <c r="AA38" s="58"/>
    </row>
    <row r="39" spans="2:27" s="47" customFormat="1" ht="48.75" customHeight="1" x14ac:dyDescent="0.2"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38"/>
      <c r="Y39" s="38"/>
      <c r="AA39" s="58"/>
    </row>
    <row r="40" spans="2:27" ht="28.5" customHeight="1" x14ac:dyDescent="0.2"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38"/>
      <c r="Y40" s="38"/>
    </row>
    <row r="41" spans="2:27" x14ac:dyDescent="0.2"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</row>
    <row r="42" spans="2:27" ht="21" customHeight="1" x14ac:dyDescent="0.2"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</row>
    <row r="43" spans="2:27" ht="21" customHeight="1" x14ac:dyDescent="0.2"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</row>
    <row r="44" spans="2:27" ht="21" customHeight="1" x14ac:dyDescent="0.2"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</row>
    <row r="45" spans="2:27" ht="12.75" customHeight="1" x14ac:dyDescent="0.2">
      <c r="B45" s="266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</row>
    <row r="46" spans="2:27" x14ac:dyDescent="0.2"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</row>
    <row r="47" spans="2:27" x14ac:dyDescent="0.2"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</row>
    <row r="48" spans="2:27" x14ac:dyDescent="0.2"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</row>
    <row r="49" spans="2:23" x14ac:dyDescent="0.2">
      <c r="B49" s="266"/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</row>
  </sheetData>
  <mergeCells count="4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15:B15"/>
    <mergeCell ref="P15:Q15"/>
    <mergeCell ref="A12:B12"/>
    <mergeCell ref="P12:Q12"/>
    <mergeCell ref="A9:B9"/>
    <mergeCell ref="P9:Q9"/>
    <mergeCell ref="A10:B10"/>
    <mergeCell ref="P10:Q10"/>
    <mergeCell ref="A14:B14"/>
    <mergeCell ref="P14:Q14"/>
    <mergeCell ref="P17:Q17"/>
    <mergeCell ref="A18:B18"/>
    <mergeCell ref="P18:Q18"/>
    <mergeCell ref="A23:B23"/>
    <mergeCell ref="P23:Q23"/>
    <mergeCell ref="A19:B19"/>
    <mergeCell ref="P19:Q19"/>
    <mergeCell ref="A20:B20"/>
    <mergeCell ref="P20:Q20"/>
    <mergeCell ref="A21:B21"/>
    <mergeCell ref="P21:Q21"/>
    <mergeCell ref="A27:B27"/>
    <mergeCell ref="A11:B11"/>
    <mergeCell ref="P11:Q11"/>
    <mergeCell ref="A13:B13"/>
    <mergeCell ref="P13:Q13"/>
    <mergeCell ref="A24:B24"/>
    <mergeCell ref="P24:Q24"/>
    <mergeCell ref="A25:B25"/>
    <mergeCell ref="P25:Q25"/>
    <mergeCell ref="A26:B26"/>
    <mergeCell ref="P26:Q26"/>
    <mergeCell ref="A22:B22"/>
    <mergeCell ref="P22:Q22"/>
    <mergeCell ref="A16:B16"/>
    <mergeCell ref="P16:Q16"/>
    <mergeCell ref="A17:B17"/>
  </mergeCells>
  <pageMargins left="0.39" right="0.39" top="0.39" bottom="0.39" header="0" footer="0"/>
  <pageSetup paperSize="9"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38"/>
  <sheetViews>
    <sheetView rightToLeft="1" view="pageBreakPreview" zoomScale="55" zoomScaleNormal="55" zoomScaleSheetLayoutView="55" workbookViewId="0">
      <selection activeCell="A29" sqref="A29:B29"/>
    </sheetView>
  </sheetViews>
  <sheetFormatPr defaultRowHeight="18" x14ac:dyDescent="0.25"/>
  <cols>
    <col min="1" max="1" width="5.140625" style="65" customWidth="1"/>
    <col min="2" max="2" width="50.140625" style="65" customWidth="1"/>
    <col min="3" max="3" width="1.28515625" style="65" customWidth="1"/>
    <col min="4" max="4" width="22.5703125" style="65" bestFit="1" customWidth="1"/>
    <col min="5" max="5" width="1.28515625" style="65" customWidth="1"/>
    <col min="6" max="6" width="23.28515625" style="65" bestFit="1" customWidth="1"/>
    <col min="7" max="7" width="1.28515625" style="65" customWidth="1"/>
    <col min="8" max="8" width="17.28515625" style="65" bestFit="1" customWidth="1"/>
    <col min="9" max="9" width="1.28515625" style="65" customWidth="1"/>
    <col min="10" max="10" width="23.28515625" style="65" bestFit="1" customWidth="1"/>
    <col min="11" max="11" width="1.28515625" style="65" customWidth="1"/>
    <col min="12" max="12" width="24.42578125" style="65" bestFit="1" customWidth="1"/>
    <col min="13" max="13" width="1.28515625" style="65" customWidth="1"/>
    <col min="14" max="14" width="22.42578125" style="65" bestFit="1" customWidth="1"/>
    <col min="15" max="16" width="1.28515625" style="65" customWidth="1"/>
    <col min="17" max="17" width="26.140625" style="65" bestFit="1" customWidth="1"/>
    <col min="18" max="18" width="1.28515625" style="65" customWidth="1"/>
    <col min="19" max="19" width="23.28515625" style="65" bestFit="1" customWidth="1"/>
    <col min="20" max="20" width="1.28515625" style="65" customWidth="1"/>
    <col min="21" max="21" width="24.85546875" style="65" bestFit="1" customWidth="1"/>
    <col min="22" max="22" width="1.28515625" style="65" customWidth="1"/>
    <col min="23" max="23" width="24.42578125" style="65" bestFit="1" customWidth="1"/>
    <col min="24" max="24" width="0.28515625" style="65" customWidth="1"/>
    <col min="25" max="25" width="9.140625" style="65"/>
    <col min="26" max="26" width="30.85546875" style="66" bestFit="1" customWidth="1"/>
    <col min="27" max="27" width="9.140625" style="65"/>
    <col min="28" max="28" width="25.42578125" style="65" bestFit="1" customWidth="1"/>
    <col min="29" max="29" width="19.42578125" style="65" bestFit="1" customWidth="1"/>
    <col min="30" max="16384" width="9.140625" style="65"/>
  </cols>
  <sheetData>
    <row r="1" spans="1:29" ht="29.1" customHeight="1" x14ac:dyDescent="0.25">
      <c r="A1" s="413" t="s">
        <v>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</row>
    <row r="2" spans="1:29" ht="21.75" customHeight="1" x14ac:dyDescent="0.25">
      <c r="A2" s="413" t="s">
        <v>192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</row>
    <row r="3" spans="1:29" ht="32.25" customHeight="1" x14ac:dyDescent="0.25">
      <c r="A3" s="413" t="s">
        <v>2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</row>
    <row r="4" spans="1:29" ht="14.45" customHeight="1" x14ac:dyDescent="0.25"/>
    <row r="5" spans="1:29" ht="48.75" customHeight="1" x14ac:dyDescent="0.25">
      <c r="A5" s="40" t="s">
        <v>230</v>
      </c>
      <c r="B5" s="357" t="s">
        <v>231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</row>
    <row r="6" spans="1:29" s="275" customFormat="1" ht="32.25" customHeight="1" x14ac:dyDescent="0.65">
      <c r="D6" s="400" t="s">
        <v>211</v>
      </c>
      <c r="E6" s="400"/>
      <c r="F6" s="400"/>
      <c r="G6" s="400"/>
      <c r="H6" s="400"/>
      <c r="I6" s="400"/>
      <c r="J6" s="400"/>
      <c r="K6" s="400"/>
      <c r="L6" s="400"/>
      <c r="M6" s="276"/>
      <c r="N6" s="400" t="s">
        <v>212</v>
      </c>
      <c r="O6" s="400"/>
      <c r="P6" s="400"/>
      <c r="Q6" s="400"/>
      <c r="R6" s="400"/>
      <c r="S6" s="400"/>
      <c r="T6" s="400"/>
      <c r="U6" s="400"/>
      <c r="V6" s="400"/>
      <c r="W6" s="400"/>
      <c r="Z6" s="276"/>
    </row>
    <row r="7" spans="1:29" s="275" customFormat="1" ht="32.25" customHeight="1" x14ac:dyDescent="0.65">
      <c r="D7" s="277"/>
      <c r="E7" s="277"/>
      <c r="F7" s="277"/>
      <c r="G7" s="277"/>
      <c r="H7" s="277"/>
      <c r="I7" s="277"/>
      <c r="J7" s="411" t="s">
        <v>24</v>
      </c>
      <c r="K7" s="411"/>
      <c r="L7" s="411"/>
      <c r="M7" s="276"/>
      <c r="N7" s="277"/>
      <c r="O7" s="277"/>
      <c r="P7" s="277"/>
      <c r="Q7" s="277"/>
      <c r="R7" s="277"/>
      <c r="S7" s="277"/>
      <c r="T7" s="277"/>
      <c r="U7" s="411" t="s">
        <v>24</v>
      </c>
      <c r="V7" s="411"/>
      <c r="W7" s="411"/>
      <c r="Z7" s="276"/>
    </row>
    <row r="8" spans="1:29" s="275" customFormat="1" ht="32.25" customHeight="1" x14ac:dyDescent="0.65">
      <c r="A8" s="400" t="s">
        <v>48</v>
      </c>
      <c r="B8" s="400"/>
      <c r="D8" s="164" t="s">
        <v>232</v>
      </c>
      <c r="E8" s="276"/>
      <c r="F8" s="164" t="s">
        <v>215</v>
      </c>
      <c r="G8" s="276"/>
      <c r="H8" s="164" t="s">
        <v>216</v>
      </c>
      <c r="I8" s="276"/>
      <c r="J8" s="165" t="s">
        <v>111</v>
      </c>
      <c r="K8" s="277"/>
      <c r="L8" s="165" t="s">
        <v>197</v>
      </c>
      <c r="M8" s="276"/>
      <c r="N8" s="164" t="s">
        <v>232</v>
      </c>
      <c r="O8" s="276"/>
      <c r="P8" s="400" t="s">
        <v>215</v>
      </c>
      <c r="Q8" s="400"/>
      <c r="R8" s="276"/>
      <c r="S8" s="164" t="s">
        <v>216</v>
      </c>
      <c r="T8" s="276"/>
      <c r="U8" s="165" t="s">
        <v>111</v>
      </c>
      <c r="V8" s="277"/>
      <c r="W8" s="165" t="s">
        <v>197</v>
      </c>
      <c r="Z8" s="284"/>
      <c r="AA8" s="285"/>
      <c r="AB8" s="285"/>
      <c r="AC8" s="285"/>
    </row>
    <row r="9" spans="1:29" s="275" customFormat="1" ht="33" customHeight="1" x14ac:dyDescent="0.65">
      <c r="A9" s="396" t="s">
        <v>54</v>
      </c>
      <c r="B9" s="396"/>
      <c r="D9" s="171">
        <v>0</v>
      </c>
      <c r="E9" s="276"/>
      <c r="F9" s="171">
        <v>365754036</v>
      </c>
      <c r="G9" s="276"/>
      <c r="H9" s="271">
        <v>-51832529</v>
      </c>
      <c r="I9" s="276"/>
      <c r="J9" s="272">
        <f>D9+F9+H9</f>
        <v>313921507</v>
      </c>
      <c r="K9" s="276"/>
      <c r="L9" s="281">
        <f t="shared" ref="L9:L20" si="0">Z9/$Z$29</f>
        <v>1.1422285679252694E-3</v>
      </c>
      <c r="M9" s="276"/>
      <c r="N9" s="171">
        <v>0</v>
      </c>
      <c r="O9" s="276"/>
      <c r="P9" s="412">
        <v>-188886545</v>
      </c>
      <c r="Q9" s="412"/>
      <c r="R9" s="276"/>
      <c r="S9" s="271">
        <v>-155429360</v>
      </c>
      <c r="T9" s="276"/>
      <c r="U9" s="273">
        <f>N9+P9-S9</f>
        <v>-33457185</v>
      </c>
      <c r="V9" s="276"/>
      <c r="W9" s="246">
        <f t="shared" ref="W9:W28" si="1">AB9/$AB$29</f>
        <v>2.4800757668521154E-5</v>
      </c>
      <c r="Z9" s="284">
        <f t="shared" ref="Z9:Z20" si="2">ABS(J9)</f>
        <v>313921507</v>
      </c>
      <c r="AA9" s="285"/>
      <c r="AB9" s="183">
        <f>ABS(U9)</f>
        <v>33457185</v>
      </c>
      <c r="AC9" s="285"/>
    </row>
    <row r="10" spans="1:29" s="275" customFormat="1" ht="33" customHeight="1" x14ac:dyDescent="0.65">
      <c r="A10" s="397" t="s">
        <v>60</v>
      </c>
      <c r="B10" s="397"/>
      <c r="D10" s="169">
        <v>0</v>
      </c>
      <c r="E10" s="276"/>
      <c r="F10" s="169">
        <v>114614887384</v>
      </c>
      <c r="G10" s="276"/>
      <c r="H10" s="169">
        <v>0</v>
      </c>
      <c r="I10" s="276"/>
      <c r="J10" s="270">
        <f>D10+F10+H10</f>
        <v>114614887384</v>
      </c>
      <c r="K10" s="276"/>
      <c r="L10" s="282">
        <f t="shared" si="0"/>
        <v>0.41703545555272314</v>
      </c>
      <c r="M10" s="276"/>
      <c r="N10" s="169">
        <v>0</v>
      </c>
      <c r="O10" s="276"/>
      <c r="P10" s="408">
        <v>189342310326</v>
      </c>
      <c r="Q10" s="408"/>
      <c r="R10" s="276"/>
      <c r="S10" s="169">
        <v>159644115541</v>
      </c>
      <c r="T10" s="276"/>
      <c r="U10" s="270">
        <f t="shared" ref="U10:U28" si="3">N10+P10+S10</f>
        <v>348986425867</v>
      </c>
      <c r="V10" s="276"/>
      <c r="W10" s="291">
        <f t="shared" si="1"/>
        <v>0.25869264785817425</v>
      </c>
      <c r="Z10" s="286">
        <f t="shared" si="2"/>
        <v>114614887384</v>
      </c>
      <c r="AA10" s="285"/>
      <c r="AB10" s="183">
        <f>ABS(U10)</f>
        <v>348986425867</v>
      </c>
      <c r="AC10" s="285"/>
    </row>
    <row r="11" spans="1:29" s="275" customFormat="1" ht="33" customHeight="1" x14ac:dyDescent="0.65">
      <c r="A11" s="397" t="s">
        <v>62</v>
      </c>
      <c r="B11" s="397"/>
      <c r="D11" s="169">
        <v>0</v>
      </c>
      <c r="E11" s="276"/>
      <c r="F11" s="274">
        <v>-7246125662</v>
      </c>
      <c r="G11" s="276"/>
      <c r="H11" s="169">
        <v>0</v>
      </c>
      <c r="I11" s="276"/>
      <c r="J11" s="274">
        <f t="shared" ref="J11:J28" si="4">D11+F11+H11</f>
        <v>-7246125662</v>
      </c>
      <c r="K11" s="276"/>
      <c r="L11" s="282">
        <f t="shared" si="0"/>
        <v>2.6365609088111332E-2</v>
      </c>
      <c r="M11" s="276"/>
      <c r="N11" s="169">
        <v>0</v>
      </c>
      <c r="O11" s="276"/>
      <c r="P11" s="410">
        <v>-7246125661</v>
      </c>
      <c r="Q11" s="410"/>
      <c r="R11" s="276"/>
      <c r="S11" s="169">
        <v>9248904586</v>
      </c>
      <c r="T11" s="276"/>
      <c r="U11" s="270">
        <f t="shared" si="3"/>
        <v>2002778925</v>
      </c>
      <c r="V11" s="276"/>
      <c r="W11" s="246">
        <f t="shared" si="1"/>
        <v>1.4845969492814865E-3</v>
      </c>
      <c r="Z11" s="286">
        <f t="shared" si="2"/>
        <v>7246125662</v>
      </c>
      <c r="AA11" s="285"/>
      <c r="AB11" s="183">
        <f>ABS(U11)</f>
        <v>2002778925</v>
      </c>
      <c r="AC11" s="285"/>
    </row>
    <row r="12" spans="1:29" s="275" customFormat="1" ht="33" customHeight="1" x14ac:dyDescent="0.65">
      <c r="A12" s="397" t="s">
        <v>53</v>
      </c>
      <c r="B12" s="397"/>
      <c r="D12" s="169">
        <v>0</v>
      </c>
      <c r="E12" s="276"/>
      <c r="F12" s="169">
        <v>17596683750</v>
      </c>
      <c r="G12" s="276"/>
      <c r="H12" s="169">
        <v>0</v>
      </c>
      <c r="I12" s="276"/>
      <c r="J12" s="270">
        <f t="shared" si="4"/>
        <v>17596683750</v>
      </c>
      <c r="K12" s="276"/>
      <c r="L12" s="282">
        <f t="shared" si="0"/>
        <v>6.4026944417020656E-2</v>
      </c>
      <c r="M12" s="276"/>
      <c r="N12" s="169">
        <v>0</v>
      </c>
      <c r="O12" s="276"/>
      <c r="P12" s="408">
        <v>117130823240</v>
      </c>
      <c r="Q12" s="408"/>
      <c r="R12" s="276"/>
      <c r="S12" s="169">
        <v>29224062857</v>
      </c>
      <c r="T12" s="276"/>
      <c r="U12" s="270">
        <f t="shared" si="3"/>
        <v>146354886097</v>
      </c>
      <c r="V12" s="276"/>
      <c r="W12" s="246">
        <f t="shared" si="1"/>
        <v>0.1084882683254946</v>
      </c>
      <c r="Z12" s="286">
        <f t="shared" si="2"/>
        <v>17596683750</v>
      </c>
      <c r="AA12" s="285"/>
      <c r="AB12" s="183">
        <f>ABS(U12)</f>
        <v>146354886097</v>
      </c>
      <c r="AC12" s="285"/>
    </row>
    <row r="13" spans="1:29" s="275" customFormat="1" ht="33" customHeight="1" x14ac:dyDescent="0.65">
      <c r="A13" s="397" t="s">
        <v>59</v>
      </c>
      <c r="B13" s="397"/>
      <c r="D13" s="169">
        <v>0</v>
      </c>
      <c r="E13" s="276"/>
      <c r="F13" s="169">
        <v>36539540583</v>
      </c>
      <c r="G13" s="276"/>
      <c r="H13" s="169">
        <v>0</v>
      </c>
      <c r="I13" s="276"/>
      <c r="J13" s="270">
        <f t="shared" si="4"/>
        <v>36539540583</v>
      </c>
      <c r="K13" s="276"/>
      <c r="L13" s="282">
        <f t="shared" si="0"/>
        <v>0.13295204750902065</v>
      </c>
      <c r="M13" s="276"/>
      <c r="N13" s="169">
        <v>0</v>
      </c>
      <c r="O13" s="276"/>
      <c r="P13" s="408">
        <v>210417362826</v>
      </c>
      <c r="Q13" s="408"/>
      <c r="R13" s="276"/>
      <c r="S13" s="169">
        <v>0</v>
      </c>
      <c r="T13" s="276"/>
      <c r="U13" s="270">
        <f t="shared" si="3"/>
        <v>210417362826</v>
      </c>
      <c r="V13" s="276"/>
      <c r="W13" s="246">
        <f t="shared" si="1"/>
        <v>0.15597576498730895</v>
      </c>
      <c r="Z13" s="286">
        <f t="shared" si="2"/>
        <v>36539540583</v>
      </c>
      <c r="AA13" s="285"/>
      <c r="AB13" s="183">
        <f t="shared" ref="AB13:AB28" si="5">ABS(U13)</f>
        <v>210417362826</v>
      </c>
      <c r="AC13" s="285"/>
    </row>
    <row r="14" spans="1:29" s="275" customFormat="1" ht="33" customHeight="1" x14ac:dyDescent="0.65">
      <c r="A14" s="397" t="s">
        <v>51</v>
      </c>
      <c r="B14" s="397"/>
      <c r="D14" s="169">
        <v>0</v>
      </c>
      <c r="E14" s="276"/>
      <c r="F14" s="169">
        <v>2907270018</v>
      </c>
      <c r="G14" s="276"/>
      <c r="H14" s="169">
        <v>0</v>
      </c>
      <c r="I14" s="276"/>
      <c r="J14" s="270">
        <f t="shared" si="4"/>
        <v>2907270018</v>
      </c>
      <c r="K14" s="276"/>
      <c r="L14" s="282">
        <f t="shared" si="0"/>
        <v>1.057833501427544E-2</v>
      </c>
      <c r="M14" s="276"/>
      <c r="N14" s="169">
        <v>0</v>
      </c>
      <c r="O14" s="276"/>
      <c r="P14" s="408">
        <v>15027344719</v>
      </c>
      <c r="Q14" s="408"/>
      <c r="R14" s="276"/>
      <c r="S14" s="169">
        <v>0</v>
      </c>
      <c r="T14" s="276"/>
      <c r="U14" s="270">
        <f t="shared" si="3"/>
        <v>15027344719</v>
      </c>
      <c r="V14" s="276"/>
      <c r="W14" s="246">
        <f t="shared" si="1"/>
        <v>1.1139297426763494E-2</v>
      </c>
      <c r="Z14" s="286">
        <f t="shared" si="2"/>
        <v>2907270018</v>
      </c>
      <c r="AA14" s="285"/>
      <c r="AB14" s="183">
        <f t="shared" si="5"/>
        <v>15027344719</v>
      </c>
      <c r="AC14" s="285"/>
    </row>
    <row r="15" spans="1:29" s="275" customFormat="1" ht="33" customHeight="1" x14ac:dyDescent="0.65">
      <c r="A15" s="397" t="s">
        <v>52</v>
      </c>
      <c r="B15" s="397"/>
      <c r="D15" s="169">
        <v>0</v>
      </c>
      <c r="E15" s="276"/>
      <c r="F15" s="169">
        <v>22614153546</v>
      </c>
      <c r="G15" s="276"/>
      <c r="H15" s="169">
        <v>0</v>
      </c>
      <c r="I15" s="276"/>
      <c r="J15" s="270">
        <f t="shared" si="4"/>
        <v>22614153546</v>
      </c>
      <c r="K15" s="276"/>
      <c r="L15" s="282">
        <f t="shared" si="0"/>
        <v>8.2283410482257069E-2</v>
      </c>
      <c r="M15" s="276"/>
      <c r="N15" s="169">
        <v>0</v>
      </c>
      <c r="O15" s="276"/>
      <c r="P15" s="408">
        <v>145008331838</v>
      </c>
      <c r="Q15" s="408"/>
      <c r="R15" s="276"/>
      <c r="S15" s="169">
        <v>0</v>
      </c>
      <c r="T15" s="276"/>
      <c r="U15" s="270">
        <f t="shared" si="3"/>
        <v>145008331838</v>
      </c>
      <c r="V15" s="276"/>
      <c r="W15" s="246">
        <f t="shared" si="1"/>
        <v>0.10749011005650173</v>
      </c>
      <c r="Z15" s="286">
        <f t="shared" si="2"/>
        <v>22614153546</v>
      </c>
      <c r="AA15" s="285"/>
      <c r="AB15" s="183">
        <f t="shared" si="5"/>
        <v>145008331838</v>
      </c>
      <c r="AC15" s="285"/>
    </row>
    <row r="16" spans="1:29" s="275" customFormat="1" ht="33" customHeight="1" x14ac:dyDescent="0.65">
      <c r="A16" s="397" t="s">
        <v>56</v>
      </c>
      <c r="B16" s="397"/>
      <c r="D16" s="169">
        <v>0</v>
      </c>
      <c r="E16" s="276"/>
      <c r="F16" s="169">
        <v>11753478880</v>
      </c>
      <c r="G16" s="276"/>
      <c r="H16" s="169">
        <v>0</v>
      </c>
      <c r="I16" s="276"/>
      <c r="J16" s="270">
        <f t="shared" si="4"/>
        <v>11753478880</v>
      </c>
      <c r="K16" s="276"/>
      <c r="L16" s="282">
        <f t="shared" si="0"/>
        <v>4.2765975092118491E-2</v>
      </c>
      <c r="M16" s="276"/>
      <c r="N16" s="169">
        <v>0</v>
      </c>
      <c r="O16" s="276"/>
      <c r="P16" s="408">
        <v>73354213765</v>
      </c>
      <c r="Q16" s="408"/>
      <c r="R16" s="276"/>
      <c r="S16" s="169">
        <v>0</v>
      </c>
      <c r="T16" s="276"/>
      <c r="U16" s="270">
        <f t="shared" si="3"/>
        <v>73354213765</v>
      </c>
      <c r="V16" s="276"/>
      <c r="W16" s="246">
        <f t="shared" si="1"/>
        <v>5.4375168728351291E-2</v>
      </c>
      <c r="Z16" s="286">
        <f t="shared" si="2"/>
        <v>11753478880</v>
      </c>
      <c r="AA16" s="285"/>
      <c r="AB16" s="183">
        <f t="shared" si="5"/>
        <v>73354213765</v>
      </c>
      <c r="AC16" s="285"/>
    </row>
    <row r="17" spans="1:29" s="275" customFormat="1" ht="33" customHeight="1" x14ac:dyDescent="0.65">
      <c r="A17" s="397" t="s">
        <v>58</v>
      </c>
      <c r="B17" s="397"/>
      <c r="D17" s="169">
        <v>0</v>
      </c>
      <c r="E17" s="276"/>
      <c r="F17" s="169">
        <v>26578068000</v>
      </c>
      <c r="G17" s="276"/>
      <c r="H17" s="169">
        <v>0</v>
      </c>
      <c r="I17" s="276"/>
      <c r="J17" s="270">
        <f t="shared" si="4"/>
        <v>26578068000</v>
      </c>
      <c r="K17" s="276"/>
      <c r="L17" s="282">
        <f t="shared" si="0"/>
        <v>9.6706430980087105E-2</v>
      </c>
      <c r="M17" s="276"/>
      <c r="N17" s="169">
        <v>0</v>
      </c>
      <c r="O17" s="276"/>
      <c r="P17" s="408">
        <v>137593824000</v>
      </c>
      <c r="Q17" s="408"/>
      <c r="R17" s="276"/>
      <c r="S17" s="169">
        <v>0</v>
      </c>
      <c r="T17" s="276"/>
      <c r="U17" s="270">
        <f t="shared" si="3"/>
        <v>137593824000</v>
      </c>
      <c r="V17" s="276"/>
      <c r="W17" s="246">
        <f t="shared" si="1"/>
        <v>0.10199396888020167</v>
      </c>
      <c r="Z17" s="286">
        <f t="shared" si="2"/>
        <v>26578068000</v>
      </c>
      <c r="AA17" s="285"/>
      <c r="AB17" s="183">
        <f t="shared" si="5"/>
        <v>137593824000</v>
      </c>
      <c r="AC17" s="285"/>
    </row>
    <row r="18" spans="1:29" s="275" customFormat="1" ht="33" customHeight="1" x14ac:dyDescent="0.65">
      <c r="A18" s="397" t="s">
        <v>55</v>
      </c>
      <c r="B18" s="397"/>
      <c r="D18" s="169">
        <v>0</v>
      </c>
      <c r="E18" s="276"/>
      <c r="F18" s="169">
        <v>16520152000</v>
      </c>
      <c r="G18" s="276"/>
      <c r="H18" s="169">
        <v>0</v>
      </c>
      <c r="I18" s="276"/>
      <c r="J18" s="270">
        <f t="shared" si="4"/>
        <v>16520152000</v>
      </c>
      <c r="K18" s="276"/>
      <c r="L18" s="282">
        <f t="shared" si="0"/>
        <v>6.0109897347261958E-2</v>
      </c>
      <c r="M18" s="276"/>
      <c r="N18" s="169">
        <v>0</v>
      </c>
      <c r="O18" s="276"/>
      <c r="P18" s="408">
        <v>34018552000</v>
      </c>
      <c r="Q18" s="408"/>
      <c r="R18" s="276"/>
      <c r="S18" s="169">
        <v>0</v>
      </c>
      <c r="T18" s="276"/>
      <c r="U18" s="270">
        <f t="shared" si="3"/>
        <v>34018552000</v>
      </c>
      <c r="V18" s="276"/>
      <c r="W18" s="246">
        <f t="shared" si="1"/>
        <v>2.5216881348086688E-2</v>
      </c>
      <c r="Z18" s="286">
        <f t="shared" si="2"/>
        <v>16520152000</v>
      </c>
      <c r="AA18" s="285"/>
      <c r="AB18" s="183">
        <f t="shared" si="5"/>
        <v>34018552000</v>
      </c>
      <c r="AC18" s="285"/>
    </row>
    <row r="19" spans="1:29" s="275" customFormat="1" ht="33" customHeight="1" x14ac:dyDescent="0.65">
      <c r="A19" s="397" t="s">
        <v>57</v>
      </c>
      <c r="B19" s="397"/>
      <c r="D19" s="169">
        <v>0</v>
      </c>
      <c r="E19" s="276"/>
      <c r="F19" s="169">
        <v>9308816000</v>
      </c>
      <c r="G19" s="276"/>
      <c r="H19" s="169">
        <v>0</v>
      </c>
      <c r="I19" s="276"/>
      <c r="J19" s="270">
        <f t="shared" si="4"/>
        <v>9308816000</v>
      </c>
      <c r="K19" s="276"/>
      <c r="L19" s="282">
        <f t="shared" si="0"/>
        <v>3.387087323316091E-2</v>
      </c>
      <c r="M19" s="276"/>
      <c r="N19" s="169">
        <v>0</v>
      </c>
      <c r="O19" s="276"/>
      <c r="P19" s="408">
        <v>9068816000</v>
      </c>
      <c r="Q19" s="408"/>
      <c r="R19" s="276"/>
      <c r="S19" s="169">
        <v>0</v>
      </c>
      <c r="T19" s="276"/>
      <c r="U19" s="270">
        <f t="shared" si="3"/>
        <v>9068816000</v>
      </c>
      <c r="V19" s="276"/>
      <c r="W19" s="246">
        <f t="shared" si="1"/>
        <v>6.7224277223683748E-3</v>
      </c>
      <c r="Z19" s="286">
        <f t="shared" si="2"/>
        <v>9308816000</v>
      </c>
      <c r="AA19" s="285"/>
      <c r="AB19" s="183">
        <f t="shared" si="5"/>
        <v>9068816000</v>
      </c>
      <c r="AC19" s="285"/>
    </row>
    <row r="20" spans="1:29" s="275" customFormat="1" ht="33" customHeight="1" x14ac:dyDescent="0.65">
      <c r="A20" s="407" t="s">
        <v>61</v>
      </c>
      <c r="B20" s="407"/>
      <c r="D20" s="174">
        <v>0</v>
      </c>
      <c r="E20" s="276"/>
      <c r="F20" s="174">
        <v>8839380000</v>
      </c>
      <c r="G20" s="276"/>
      <c r="H20" s="174">
        <v>0</v>
      </c>
      <c r="I20" s="276"/>
      <c r="J20" s="270">
        <f t="shared" si="4"/>
        <v>8839380000</v>
      </c>
      <c r="K20" s="276"/>
      <c r="L20" s="282">
        <f t="shared" si="0"/>
        <v>3.2162792716037988E-2</v>
      </c>
      <c r="M20" s="276"/>
      <c r="N20" s="174">
        <v>0</v>
      </c>
      <c r="O20" s="276"/>
      <c r="P20" s="408">
        <v>8599380000</v>
      </c>
      <c r="Q20" s="409"/>
      <c r="R20" s="276"/>
      <c r="S20" s="174">
        <v>0</v>
      </c>
      <c r="T20" s="276"/>
      <c r="U20" s="270">
        <f t="shared" si="3"/>
        <v>8599380000</v>
      </c>
      <c r="V20" s="276"/>
      <c r="W20" s="246">
        <f t="shared" si="1"/>
        <v>6.3744495981813013E-3</v>
      </c>
      <c r="Z20" s="286">
        <f t="shared" si="2"/>
        <v>8839380000</v>
      </c>
      <c r="AA20" s="285"/>
      <c r="AB20" s="183">
        <f t="shared" si="5"/>
        <v>8599380000</v>
      </c>
      <c r="AC20" s="285"/>
    </row>
    <row r="21" spans="1:29" s="275" customFormat="1" ht="33" customHeight="1" x14ac:dyDescent="0.65">
      <c r="A21" s="407" t="s">
        <v>233</v>
      </c>
      <c r="B21" s="407"/>
      <c r="C21" s="278"/>
      <c r="D21" s="174">
        <v>0</v>
      </c>
      <c r="E21" s="279"/>
      <c r="F21" s="174">
        <v>0</v>
      </c>
      <c r="G21" s="279"/>
      <c r="H21" s="174">
        <v>0</v>
      </c>
      <c r="I21" s="279"/>
      <c r="J21" s="270">
        <f t="shared" si="4"/>
        <v>0</v>
      </c>
      <c r="K21" s="279"/>
      <c r="L21" s="282">
        <f t="shared" ref="L21:L28" si="6">Z21/$Z$29</f>
        <v>0</v>
      </c>
      <c r="M21" s="279"/>
      <c r="N21" s="174">
        <v>0</v>
      </c>
      <c r="O21" s="279"/>
      <c r="P21" s="409">
        <v>0</v>
      </c>
      <c r="Q21" s="409"/>
      <c r="R21" s="279"/>
      <c r="S21" s="174">
        <v>9917260293</v>
      </c>
      <c r="T21" s="279"/>
      <c r="U21" s="270">
        <f t="shared" si="3"/>
        <v>9917260293</v>
      </c>
      <c r="V21" s="279"/>
      <c r="W21" s="246">
        <f t="shared" si="1"/>
        <v>7.3513527591260322E-3</v>
      </c>
      <c r="Z21" s="284"/>
      <c r="AA21" s="285"/>
      <c r="AB21" s="183">
        <f t="shared" si="5"/>
        <v>9917260293</v>
      </c>
      <c r="AC21" s="285"/>
    </row>
    <row r="22" spans="1:29" s="275" customFormat="1" ht="33" customHeight="1" x14ac:dyDescent="0.65">
      <c r="A22" s="397" t="s">
        <v>234</v>
      </c>
      <c r="B22" s="397"/>
      <c r="D22" s="169">
        <v>0</v>
      </c>
      <c r="E22" s="276"/>
      <c r="F22" s="169">
        <v>0</v>
      </c>
      <c r="G22" s="276"/>
      <c r="H22" s="169">
        <v>0</v>
      </c>
      <c r="I22" s="276"/>
      <c r="J22" s="270">
        <f t="shared" si="4"/>
        <v>0</v>
      </c>
      <c r="K22" s="276"/>
      <c r="L22" s="282">
        <f t="shared" si="6"/>
        <v>0</v>
      </c>
      <c r="M22" s="276"/>
      <c r="N22" s="169">
        <v>0</v>
      </c>
      <c r="O22" s="276"/>
      <c r="P22" s="408">
        <v>0</v>
      </c>
      <c r="Q22" s="408"/>
      <c r="R22" s="276"/>
      <c r="S22" s="169">
        <v>90404534576</v>
      </c>
      <c r="T22" s="276"/>
      <c r="U22" s="270">
        <f t="shared" si="3"/>
        <v>90404534576</v>
      </c>
      <c r="V22" s="276"/>
      <c r="W22" s="246">
        <f t="shared" si="1"/>
        <v>6.7014034628281427E-2</v>
      </c>
      <c r="Z22" s="284"/>
      <c r="AA22" s="285"/>
      <c r="AB22" s="183">
        <f t="shared" si="5"/>
        <v>90404534576</v>
      </c>
      <c r="AC22" s="285"/>
    </row>
    <row r="23" spans="1:29" s="275" customFormat="1" ht="33" customHeight="1" x14ac:dyDescent="0.65">
      <c r="A23" s="397" t="s">
        <v>235</v>
      </c>
      <c r="B23" s="397"/>
      <c r="D23" s="169">
        <v>0</v>
      </c>
      <c r="E23" s="276"/>
      <c r="F23" s="169">
        <v>0</v>
      </c>
      <c r="G23" s="276"/>
      <c r="H23" s="169">
        <v>0</v>
      </c>
      <c r="I23" s="276"/>
      <c r="J23" s="270">
        <f t="shared" si="4"/>
        <v>0</v>
      </c>
      <c r="K23" s="276"/>
      <c r="L23" s="282">
        <f t="shared" si="6"/>
        <v>0</v>
      </c>
      <c r="M23" s="276"/>
      <c r="N23" s="169">
        <v>0</v>
      </c>
      <c r="O23" s="276"/>
      <c r="P23" s="408">
        <v>0</v>
      </c>
      <c r="Q23" s="408"/>
      <c r="R23" s="276"/>
      <c r="S23" s="169">
        <v>10481167592</v>
      </c>
      <c r="T23" s="276"/>
      <c r="U23" s="270">
        <f t="shared" si="3"/>
        <v>10481167592</v>
      </c>
      <c r="V23" s="276"/>
      <c r="W23" s="246">
        <f t="shared" si="1"/>
        <v>7.7693594823458525E-3</v>
      </c>
      <c r="Z23" s="284"/>
      <c r="AA23" s="285"/>
      <c r="AB23" s="183">
        <f t="shared" si="5"/>
        <v>10481167592</v>
      </c>
      <c r="AC23" s="285"/>
    </row>
    <row r="24" spans="1:29" s="275" customFormat="1" ht="33" customHeight="1" x14ac:dyDescent="0.65">
      <c r="A24" s="397" t="s">
        <v>236</v>
      </c>
      <c r="B24" s="397"/>
      <c r="D24" s="169">
        <v>0</v>
      </c>
      <c r="E24" s="276"/>
      <c r="F24" s="169">
        <v>0</v>
      </c>
      <c r="G24" s="172"/>
      <c r="H24" s="169">
        <v>0</v>
      </c>
      <c r="I24" s="172"/>
      <c r="J24" s="174">
        <f t="shared" si="4"/>
        <v>0</v>
      </c>
      <c r="K24" s="172"/>
      <c r="L24" s="282">
        <f t="shared" si="6"/>
        <v>0</v>
      </c>
      <c r="M24" s="172"/>
      <c r="N24" s="169">
        <v>0</v>
      </c>
      <c r="O24" s="172"/>
      <c r="P24" s="408">
        <v>0</v>
      </c>
      <c r="Q24" s="408"/>
      <c r="R24" s="172"/>
      <c r="S24" s="169">
        <v>39433183978</v>
      </c>
      <c r="T24" s="172"/>
      <c r="U24" s="174">
        <f t="shared" si="3"/>
        <v>39433183978</v>
      </c>
      <c r="V24" s="172"/>
      <c r="W24" s="185">
        <f t="shared" si="1"/>
        <v>2.9230577525771791E-2</v>
      </c>
      <c r="Z24" s="284"/>
      <c r="AA24" s="285"/>
      <c r="AB24" s="183">
        <f t="shared" si="5"/>
        <v>39433183978</v>
      </c>
      <c r="AC24" s="285"/>
    </row>
    <row r="25" spans="1:29" s="275" customFormat="1" ht="33" customHeight="1" x14ac:dyDescent="0.65">
      <c r="A25" s="397" t="s">
        <v>237</v>
      </c>
      <c r="B25" s="397"/>
      <c r="D25" s="169">
        <v>0</v>
      </c>
      <c r="E25" s="276"/>
      <c r="F25" s="169">
        <v>0</v>
      </c>
      <c r="G25" s="172"/>
      <c r="H25" s="169">
        <v>0</v>
      </c>
      <c r="I25" s="172"/>
      <c r="J25" s="174">
        <f t="shared" si="4"/>
        <v>0</v>
      </c>
      <c r="K25" s="172"/>
      <c r="L25" s="282">
        <f t="shared" si="6"/>
        <v>0</v>
      </c>
      <c r="M25" s="172"/>
      <c r="N25" s="169">
        <v>0</v>
      </c>
      <c r="O25" s="172"/>
      <c r="P25" s="408">
        <v>0</v>
      </c>
      <c r="Q25" s="408"/>
      <c r="R25" s="172"/>
      <c r="S25" s="169">
        <v>372551250</v>
      </c>
      <c r="T25" s="172"/>
      <c r="U25" s="174">
        <f t="shared" si="3"/>
        <v>372551250</v>
      </c>
      <c r="V25" s="172"/>
      <c r="W25" s="185">
        <f t="shared" si="1"/>
        <v>2.7616050992797638E-4</v>
      </c>
      <c r="Z25" s="284"/>
      <c r="AA25" s="285"/>
      <c r="AB25" s="183">
        <f t="shared" si="5"/>
        <v>372551250</v>
      </c>
      <c r="AC25" s="285"/>
    </row>
    <row r="26" spans="1:29" s="275" customFormat="1" ht="33" customHeight="1" x14ac:dyDescent="0.65">
      <c r="A26" s="397" t="s">
        <v>238</v>
      </c>
      <c r="B26" s="397"/>
      <c r="D26" s="169">
        <v>0</v>
      </c>
      <c r="E26" s="276"/>
      <c r="F26" s="169">
        <v>0</v>
      </c>
      <c r="G26" s="172"/>
      <c r="H26" s="169">
        <v>0</v>
      </c>
      <c r="I26" s="172"/>
      <c r="J26" s="174">
        <f t="shared" si="4"/>
        <v>0</v>
      </c>
      <c r="K26" s="172"/>
      <c r="L26" s="282">
        <f t="shared" si="6"/>
        <v>0</v>
      </c>
      <c r="M26" s="172"/>
      <c r="N26" s="169">
        <v>0</v>
      </c>
      <c r="O26" s="172"/>
      <c r="P26" s="408">
        <v>0</v>
      </c>
      <c r="Q26" s="408"/>
      <c r="R26" s="172"/>
      <c r="S26" s="169">
        <v>22856143641</v>
      </c>
      <c r="T26" s="172"/>
      <c r="U26" s="174">
        <f t="shared" si="3"/>
        <v>22856143641</v>
      </c>
      <c r="V26" s="172"/>
      <c r="W26" s="185">
        <f t="shared" si="1"/>
        <v>1.694253953754184E-2</v>
      </c>
      <c r="Z26" s="284"/>
      <c r="AA26" s="285"/>
      <c r="AB26" s="183">
        <f t="shared" si="5"/>
        <v>22856143641</v>
      </c>
      <c r="AC26" s="285"/>
    </row>
    <row r="27" spans="1:29" s="275" customFormat="1" ht="33" customHeight="1" x14ac:dyDescent="0.65">
      <c r="A27" s="397" t="s">
        <v>239</v>
      </c>
      <c r="B27" s="397"/>
      <c r="D27" s="169">
        <v>0</v>
      </c>
      <c r="E27" s="276"/>
      <c r="F27" s="169">
        <v>0</v>
      </c>
      <c r="G27" s="172"/>
      <c r="H27" s="169">
        <v>0</v>
      </c>
      <c r="I27" s="172"/>
      <c r="J27" s="174">
        <f t="shared" si="4"/>
        <v>0</v>
      </c>
      <c r="K27" s="172"/>
      <c r="L27" s="282">
        <f t="shared" si="6"/>
        <v>0</v>
      </c>
      <c r="M27" s="172"/>
      <c r="N27" s="169">
        <v>0</v>
      </c>
      <c r="O27" s="172"/>
      <c r="P27" s="408">
        <v>0</v>
      </c>
      <c r="Q27" s="408"/>
      <c r="R27" s="172"/>
      <c r="S27" s="169">
        <v>16376983018</v>
      </c>
      <c r="T27" s="172"/>
      <c r="U27" s="174">
        <f t="shared" si="3"/>
        <v>16376983018</v>
      </c>
      <c r="V27" s="172"/>
      <c r="W27" s="185">
        <f t="shared" si="1"/>
        <v>1.2139741797491457E-2</v>
      </c>
      <c r="Z27" s="284"/>
      <c r="AA27" s="285"/>
      <c r="AB27" s="183">
        <f t="shared" si="5"/>
        <v>16376983018</v>
      </c>
      <c r="AC27" s="285"/>
    </row>
    <row r="28" spans="1:29" s="275" customFormat="1" ht="33" customHeight="1" x14ac:dyDescent="0.65">
      <c r="A28" s="397" t="s">
        <v>240</v>
      </c>
      <c r="B28" s="397"/>
      <c r="D28" s="169">
        <v>0</v>
      </c>
      <c r="E28" s="276"/>
      <c r="F28" s="169">
        <v>0</v>
      </c>
      <c r="G28" s="172"/>
      <c r="H28" s="169">
        <v>0</v>
      </c>
      <c r="I28" s="172"/>
      <c r="J28" s="174">
        <f t="shared" si="4"/>
        <v>0</v>
      </c>
      <c r="K28" s="172"/>
      <c r="L28" s="282">
        <f t="shared" si="6"/>
        <v>0</v>
      </c>
      <c r="M28" s="172"/>
      <c r="N28" s="169">
        <v>0</v>
      </c>
      <c r="O28" s="172"/>
      <c r="P28" s="408">
        <v>0</v>
      </c>
      <c r="Q28" s="408"/>
      <c r="R28" s="172"/>
      <c r="S28" s="169">
        <v>28731628065</v>
      </c>
      <c r="T28" s="172"/>
      <c r="U28" s="174">
        <f t="shared" si="3"/>
        <v>28731628065</v>
      </c>
      <c r="V28" s="172"/>
      <c r="W28" s="185">
        <f t="shared" si="1"/>
        <v>2.1297851121131271E-2</v>
      </c>
      <c r="Z28" s="284"/>
      <c r="AA28" s="285"/>
      <c r="AB28" s="183">
        <f t="shared" si="5"/>
        <v>28731628065</v>
      </c>
      <c r="AC28" s="285"/>
    </row>
    <row r="29" spans="1:29" s="275" customFormat="1" ht="33" customHeight="1" thickBot="1" x14ac:dyDescent="0.7">
      <c r="A29" s="395" t="s">
        <v>24</v>
      </c>
      <c r="B29" s="395"/>
      <c r="D29" s="177">
        <v>0</v>
      </c>
      <c r="E29" s="276"/>
      <c r="F29" s="177">
        <f>SUM(F9:F28)</f>
        <v>260392058535</v>
      </c>
      <c r="G29" s="172"/>
      <c r="H29" s="177">
        <f>SUM(H9:H28)</f>
        <v>-51832529</v>
      </c>
      <c r="I29" s="172"/>
      <c r="J29" s="177">
        <f>SUM(J9:J28)</f>
        <v>260340226006</v>
      </c>
      <c r="K29" s="172"/>
      <c r="L29" s="250">
        <f>SUM(L9:L28)</f>
        <v>0.99999999999999989</v>
      </c>
      <c r="M29" s="172"/>
      <c r="N29" s="177">
        <f>SUM(N9:N28)</f>
        <v>0</v>
      </c>
      <c r="O29" s="172"/>
      <c r="P29" s="172"/>
      <c r="Q29" s="177">
        <f>SUM(P9:Q28)</f>
        <v>932125946508</v>
      </c>
      <c r="R29" s="172"/>
      <c r="S29" s="177">
        <f>SUM(S9:S28)</f>
        <v>416535106037</v>
      </c>
      <c r="T29" s="172"/>
      <c r="U29" s="177">
        <f>SUM(U9:U28)</f>
        <v>1348971911265</v>
      </c>
      <c r="V29" s="172"/>
      <c r="W29" s="250">
        <f>SUM(W9:W28)</f>
        <v>0.99999999999999978</v>
      </c>
      <c r="Z29" s="286">
        <f>SUM(Z9:Z28)</f>
        <v>274832477330</v>
      </c>
      <c r="AA29" s="285"/>
      <c r="AB29" s="287">
        <f>SUM(AB9:AB28)</f>
        <v>1349038825635</v>
      </c>
      <c r="AC29" s="285"/>
    </row>
    <row r="30" spans="1:29" ht="33" customHeight="1" thickTop="1" x14ac:dyDescent="0.25"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Z30" s="288"/>
      <c r="AA30" s="289"/>
      <c r="AB30" s="158"/>
      <c r="AC30" s="289"/>
    </row>
    <row r="31" spans="1:29" ht="22.5" x14ac:dyDescent="0.25">
      <c r="D31" s="68"/>
      <c r="E31" s="68"/>
      <c r="F31" s="142"/>
      <c r="G31" s="143"/>
      <c r="H31" s="135"/>
      <c r="I31" s="129"/>
      <c r="J31" s="129"/>
      <c r="K31" s="129"/>
      <c r="L31" s="129"/>
      <c r="M31" s="129"/>
      <c r="N31" s="129"/>
      <c r="O31" s="129"/>
      <c r="P31" s="129"/>
      <c r="Q31" s="142"/>
      <c r="R31" s="128"/>
      <c r="S31" s="128"/>
      <c r="T31" s="128"/>
      <c r="U31" s="128"/>
      <c r="V31" s="128"/>
      <c r="W31" s="128"/>
      <c r="X31" s="68"/>
      <c r="Y31" s="68"/>
      <c r="Z31" s="290"/>
      <c r="AA31" s="290"/>
      <c r="AB31" s="290"/>
      <c r="AC31" s="289"/>
    </row>
    <row r="32" spans="1:29" ht="22.5" x14ac:dyDescent="0.25">
      <c r="D32" s="68"/>
      <c r="E32" s="68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8"/>
      <c r="R32" s="128"/>
      <c r="S32" s="128"/>
      <c r="T32" s="128"/>
      <c r="U32" s="128"/>
      <c r="V32" s="128"/>
      <c r="W32" s="128"/>
      <c r="X32" s="68"/>
      <c r="Y32" s="68"/>
      <c r="Z32" s="290"/>
      <c r="AA32" s="290"/>
      <c r="AB32" s="290"/>
      <c r="AC32" s="289"/>
    </row>
    <row r="33" spans="4:28" ht="22.5" x14ac:dyDescent="0.25"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7"/>
      <c r="R33" s="67"/>
      <c r="S33" s="67"/>
      <c r="T33" s="67"/>
      <c r="U33" s="67"/>
      <c r="V33" s="67"/>
      <c r="W33" s="67"/>
      <c r="X33" s="68"/>
      <c r="Y33" s="68"/>
      <c r="Z33" s="129"/>
      <c r="AA33" s="129"/>
      <c r="AB33" s="68"/>
    </row>
    <row r="34" spans="4:28" ht="22.5" x14ac:dyDescent="0.25"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7"/>
      <c r="R34" s="67"/>
      <c r="S34" s="67"/>
      <c r="T34" s="67"/>
      <c r="U34" s="67"/>
      <c r="V34" s="67"/>
      <c r="W34" s="67"/>
      <c r="X34" s="68"/>
      <c r="Y34" s="68"/>
      <c r="Z34" s="129"/>
      <c r="AA34" s="129"/>
      <c r="AB34" s="68"/>
    </row>
    <row r="35" spans="4:28" ht="22.5" x14ac:dyDescent="0.25"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7"/>
      <c r="R35" s="67"/>
      <c r="S35" s="67"/>
      <c r="T35" s="67"/>
      <c r="U35" s="67"/>
      <c r="V35" s="67"/>
      <c r="W35" s="67"/>
      <c r="X35" s="68"/>
      <c r="Y35" s="68"/>
      <c r="Z35" s="129"/>
      <c r="AA35" s="129"/>
      <c r="AB35" s="68"/>
    </row>
    <row r="36" spans="4:28" ht="22.5" x14ac:dyDescent="0.25"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7"/>
      <c r="R36" s="67"/>
      <c r="S36" s="67"/>
      <c r="T36" s="67"/>
      <c r="U36" s="67"/>
      <c r="V36" s="67"/>
      <c r="W36" s="67"/>
      <c r="X36" s="68"/>
      <c r="Y36" s="68"/>
      <c r="Z36" s="129"/>
      <c r="AA36" s="129"/>
      <c r="AB36" s="68"/>
    </row>
    <row r="37" spans="4:28" ht="22.5" x14ac:dyDescent="0.25"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7"/>
      <c r="R37" s="67"/>
      <c r="S37" s="67"/>
      <c r="T37" s="67"/>
      <c r="U37" s="67"/>
      <c r="V37" s="67"/>
      <c r="W37" s="67"/>
      <c r="X37" s="68"/>
      <c r="Y37" s="68"/>
      <c r="Z37" s="129"/>
      <c r="AA37" s="129"/>
      <c r="AB37" s="68"/>
    </row>
    <row r="38" spans="4:28" ht="22.5" x14ac:dyDescent="0.25"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7"/>
      <c r="R38" s="67"/>
      <c r="S38" s="67"/>
      <c r="T38" s="67"/>
      <c r="U38" s="67"/>
      <c r="V38" s="67"/>
      <c r="W38" s="67"/>
      <c r="X38" s="68"/>
      <c r="Y38" s="68"/>
      <c r="Z38" s="129"/>
      <c r="AA38" s="129"/>
      <c r="AB38" s="68"/>
    </row>
  </sheetData>
  <mergeCells count="51">
    <mergeCell ref="A1:W1"/>
    <mergeCell ref="A2:W2"/>
    <mergeCell ref="A3:W3"/>
    <mergeCell ref="B5:W5"/>
    <mergeCell ref="D6:L6"/>
    <mergeCell ref="N6:W6"/>
    <mergeCell ref="P13:Q13"/>
    <mergeCell ref="J7:L7"/>
    <mergeCell ref="U7:W7"/>
    <mergeCell ref="A8:B8"/>
    <mergeCell ref="P8:Q8"/>
    <mergeCell ref="A9:B9"/>
    <mergeCell ref="P9:Q9"/>
    <mergeCell ref="P25:Q25"/>
    <mergeCell ref="A11:B11"/>
    <mergeCell ref="P11:Q11"/>
    <mergeCell ref="A10:B10"/>
    <mergeCell ref="P10:Q10"/>
    <mergeCell ref="A24:B24"/>
    <mergeCell ref="P24:Q24"/>
    <mergeCell ref="A21:B21"/>
    <mergeCell ref="P21:Q21"/>
    <mergeCell ref="A22:B22"/>
    <mergeCell ref="P22:Q22"/>
    <mergeCell ref="A23:B23"/>
    <mergeCell ref="P23:Q23"/>
    <mergeCell ref="A12:B12"/>
    <mergeCell ref="P12:Q12"/>
    <mergeCell ref="A13:B13"/>
    <mergeCell ref="A14:B14"/>
    <mergeCell ref="P14:Q14"/>
    <mergeCell ref="A15:B15"/>
    <mergeCell ref="P15:Q15"/>
    <mergeCell ref="A16:B16"/>
    <mergeCell ref="P16:Q16"/>
    <mergeCell ref="A20:B20"/>
    <mergeCell ref="P20:Q20"/>
    <mergeCell ref="A29:B29"/>
    <mergeCell ref="A17:B17"/>
    <mergeCell ref="P17:Q17"/>
    <mergeCell ref="A18:B18"/>
    <mergeCell ref="P18:Q18"/>
    <mergeCell ref="A19:B19"/>
    <mergeCell ref="P19:Q19"/>
    <mergeCell ref="A28:B28"/>
    <mergeCell ref="P28:Q28"/>
    <mergeCell ref="A26:B26"/>
    <mergeCell ref="P26:Q26"/>
    <mergeCell ref="A27:B27"/>
    <mergeCell ref="P27:Q27"/>
    <mergeCell ref="A25:B25"/>
  </mergeCells>
  <pageMargins left="0.39" right="0.39" top="0.39" bottom="0.39" header="0" footer="0"/>
  <pageSetup paperSize="9" scale="4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40"/>
  <sheetViews>
    <sheetView rightToLeft="1" view="pageBreakPreview" zoomScale="55" zoomScaleNormal="70" zoomScaleSheetLayoutView="55" workbookViewId="0">
      <selection activeCell="A22" sqref="A22:B22"/>
    </sheetView>
  </sheetViews>
  <sheetFormatPr defaultRowHeight="12.75" x14ac:dyDescent="0.2"/>
  <cols>
    <col min="1" max="1" width="5.140625" customWidth="1"/>
    <col min="2" max="2" width="40.42578125" customWidth="1"/>
    <col min="3" max="3" width="1.28515625" customWidth="1"/>
    <col min="4" max="4" width="20.42578125" bestFit="1" customWidth="1"/>
    <col min="5" max="5" width="1.28515625" customWidth="1"/>
    <col min="6" max="6" width="20.7109375" bestFit="1" customWidth="1"/>
    <col min="7" max="7" width="1.28515625" customWidth="1"/>
    <col min="8" max="8" width="13" customWidth="1"/>
    <col min="9" max="9" width="1.28515625" customWidth="1"/>
    <col min="10" max="10" width="21" bestFit="1" customWidth="1"/>
    <col min="11" max="11" width="1.28515625" customWidth="1"/>
    <col min="12" max="12" width="22.7109375" bestFit="1" customWidth="1"/>
    <col min="13" max="13" width="1.28515625" customWidth="1"/>
    <col min="14" max="14" width="26" bestFit="1" customWidth="1"/>
    <col min="15" max="15" width="1.28515625" customWidth="1"/>
    <col min="16" max="16" width="23.140625" bestFit="1" customWidth="1"/>
    <col min="17" max="17" width="1.28515625" customWidth="1"/>
    <col min="18" max="18" width="23.5703125" bestFit="1" customWidth="1"/>
    <col min="19" max="19" width="14.5703125" customWidth="1"/>
    <col min="20" max="20" width="17.5703125" bestFit="1" customWidth="1"/>
    <col min="21" max="21" width="15" bestFit="1" customWidth="1"/>
    <col min="22" max="22" width="12.7109375" bestFit="1" customWidth="1"/>
  </cols>
  <sheetData>
    <row r="1" spans="1:22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</row>
    <row r="2" spans="1:22" ht="29.2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</row>
    <row r="3" spans="1:22" ht="34.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</row>
    <row r="4" spans="1:22" s="300" customFormat="1" ht="14.45" customHeight="1" x14ac:dyDescent="0.6"/>
    <row r="5" spans="1:22" s="300" customFormat="1" ht="33" customHeight="1" x14ac:dyDescent="0.6">
      <c r="A5" s="122" t="s">
        <v>241</v>
      </c>
      <c r="B5" s="357" t="s">
        <v>242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</row>
    <row r="6" spans="1:22" s="300" customFormat="1" ht="39.75" customHeight="1" x14ac:dyDescent="0.6">
      <c r="D6" s="365" t="s">
        <v>211</v>
      </c>
      <c r="E6" s="365"/>
      <c r="F6" s="365"/>
      <c r="G6" s="365"/>
      <c r="H6" s="365"/>
      <c r="I6" s="365"/>
      <c r="J6" s="365"/>
      <c r="L6" s="365" t="s">
        <v>212</v>
      </c>
      <c r="M6" s="365"/>
      <c r="N6" s="365"/>
      <c r="O6" s="365"/>
      <c r="P6" s="365"/>
      <c r="Q6" s="365"/>
      <c r="R6" s="365"/>
    </row>
    <row r="7" spans="1:22" s="300" customFormat="1" ht="39.75" customHeight="1" x14ac:dyDescent="0.6">
      <c r="A7" s="365" t="s">
        <v>243</v>
      </c>
      <c r="B7" s="365"/>
      <c r="D7" s="132" t="s">
        <v>244</v>
      </c>
      <c r="E7" s="49"/>
      <c r="F7" s="132" t="s">
        <v>215</v>
      </c>
      <c r="G7" s="49"/>
      <c r="H7" s="132" t="s">
        <v>216</v>
      </c>
      <c r="I7" s="49"/>
      <c r="J7" s="132" t="s">
        <v>24</v>
      </c>
      <c r="K7" s="49"/>
      <c r="L7" s="132" t="s">
        <v>244</v>
      </c>
      <c r="M7" s="49"/>
      <c r="N7" s="132" t="s">
        <v>215</v>
      </c>
      <c r="O7" s="49"/>
      <c r="P7" s="132" t="s">
        <v>216</v>
      </c>
      <c r="Q7" s="49"/>
      <c r="R7" s="132" t="s">
        <v>24</v>
      </c>
    </row>
    <row r="8" spans="1:22" s="300" customFormat="1" ht="39.75" customHeight="1" x14ac:dyDescent="0.6">
      <c r="A8" s="360" t="s">
        <v>94</v>
      </c>
      <c r="B8" s="360"/>
      <c r="D8" s="197">
        <v>68634529472</v>
      </c>
      <c r="E8" s="133"/>
      <c r="F8" s="209">
        <v>-1108476483</v>
      </c>
      <c r="G8" s="133"/>
      <c r="H8" s="197">
        <v>0</v>
      </c>
      <c r="I8" s="133"/>
      <c r="J8" s="194">
        <f t="shared" ref="J8:J18" si="0">D8+F8+H8</f>
        <v>67526052989</v>
      </c>
      <c r="K8" s="133"/>
      <c r="L8" s="197">
        <v>531213515100</v>
      </c>
      <c r="M8" s="133"/>
      <c r="N8" s="197">
        <v>58295445275</v>
      </c>
      <c r="O8" s="133"/>
      <c r="P8" s="197">
        <v>1822993</v>
      </c>
      <c r="Q8" s="133"/>
      <c r="R8" s="194">
        <f t="shared" ref="R8:R21" si="1">L8+N8+P8</f>
        <v>589510783368</v>
      </c>
      <c r="T8" s="301"/>
      <c r="U8" s="301"/>
      <c r="V8" s="301"/>
    </row>
    <row r="9" spans="1:22" s="300" customFormat="1" ht="39.75" customHeight="1" x14ac:dyDescent="0.6">
      <c r="A9" s="360" t="s">
        <v>97</v>
      </c>
      <c r="B9" s="360"/>
      <c r="D9" s="197">
        <v>3636315256</v>
      </c>
      <c r="E9" s="133"/>
      <c r="F9" s="209">
        <v>-47597061662</v>
      </c>
      <c r="G9" s="133"/>
      <c r="H9" s="197">
        <v>0</v>
      </c>
      <c r="I9" s="133"/>
      <c r="J9" s="209">
        <f t="shared" si="0"/>
        <v>-43960746406</v>
      </c>
      <c r="K9" s="133"/>
      <c r="L9" s="197">
        <v>3636315256</v>
      </c>
      <c r="M9" s="133"/>
      <c r="N9" s="209">
        <v>-47597061661</v>
      </c>
      <c r="O9" s="133"/>
      <c r="P9" s="197">
        <v>0</v>
      </c>
      <c r="Q9" s="133"/>
      <c r="R9" s="209">
        <f t="shared" si="1"/>
        <v>-43960746405</v>
      </c>
      <c r="T9" s="301"/>
      <c r="U9" s="301"/>
      <c r="V9" s="301"/>
    </row>
    <row r="10" spans="1:22" s="300" customFormat="1" ht="39.75" customHeight="1" x14ac:dyDescent="0.6">
      <c r="A10" s="360" t="s">
        <v>83</v>
      </c>
      <c r="B10" s="360"/>
      <c r="D10" s="197">
        <v>64625493275</v>
      </c>
      <c r="E10" s="133"/>
      <c r="F10" s="209">
        <v>-906250000</v>
      </c>
      <c r="G10" s="133"/>
      <c r="H10" s="197">
        <v>0</v>
      </c>
      <c r="I10" s="133"/>
      <c r="J10" s="199">
        <f t="shared" si="0"/>
        <v>63719243275</v>
      </c>
      <c r="K10" s="133"/>
      <c r="L10" s="197">
        <v>98289581188</v>
      </c>
      <c r="M10" s="133"/>
      <c r="N10" s="209">
        <v>-1359375000</v>
      </c>
      <c r="O10" s="133"/>
      <c r="P10" s="197">
        <v>0</v>
      </c>
      <c r="Q10" s="133"/>
      <c r="R10" s="209">
        <f t="shared" si="1"/>
        <v>96930206188</v>
      </c>
      <c r="T10" s="301"/>
      <c r="U10" s="301"/>
    </row>
    <row r="11" spans="1:22" s="300" customFormat="1" ht="39.75" customHeight="1" x14ac:dyDescent="0.6">
      <c r="A11" s="360" t="s">
        <v>89</v>
      </c>
      <c r="B11" s="360"/>
      <c r="D11" s="197">
        <v>91589349000</v>
      </c>
      <c r="E11" s="133"/>
      <c r="F11" s="197">
        <v>20421103750</v>
      </c>
      <c r="G11" s="133"/>
      <c r="H11" s="197">
        <v>0</v>
      </c>
      <c r="I11" s="133"/>
      <c r="J11" s="199">
        <f t="shared" si="0"/>
        <v>112010452750</v>
      </c>
      <c r="K11" s="133"/>
      <c r="L11" s="197">
        <v>776861439654</v>
      </c>
      <c r="M11" s="133"/>
      <c r="N11" s="197">
        <v>199888569375</v>
      </c>
      <c r="O11" s="133"/>
      <c r="P11" s="197">
        <v>0</v>
      </c>
      <c r="Q11" s="133"/>
      <c r="R11" s="209">
        <f t="shared" si="1"/>
        <v>976750009029</v>
      </c>
      <c r="T11" s="301"/>
      <c r="U11" s="301"/>
    </row>
    <row r="12" spans="1:22" s="300" customFormat="1" ht="39.75" customHeight="1" x14ac:dyDescent="0.6">
      <c r="A12" s="360" t="s">
        <v>92</v>
      </c>
      <c r="B12" s="360"/>
      <c r="D12" s="197">
        <v>2693120760</v>
      </c>
      <c r="E12" s="133"/>
      <c r="F12" s="209">
        <v>-52737769</v>
      </c>
      <c r="G12" s="133"/>
      <c r="H12" s="197">
        <v>0</v>
      </c>
      <c r="I12" s="133"/>
      <c r="J12" s="199">
        <f t="shared" si="0"/>
        <v>2640382991</v>
      </c>
      <c r="K12" s="133"/>
      <c r="L12" s="197">
        <v>23240408481</v>
      </c>
      <c r="M12" s="133"/>
      <c r="N12" s="197">
        <v>4683403650</v>
      </c>
      <c r="O12" s="133"/>
      <c r="P12" s="197">
        <v>0</v>
      </c>
      <c r="Q12" s="133"/>
      <c r="R12" s="209">
        <f t="shared" si="1"/>
        <v>27923812131</v>
      </c>
      <c r="T12" s="301"/>
      <c r="U12" s="301"/>
      <c r="V12" s="301"/>
    </row>
    <row r="13" spans="1:22" s="300" customFormat="1" ht="39.75" customHeight="1" x14ac:dyDescent="0.6">
      <c r="A13" s="360" t="s">
        <v>80</v>
      </c>
      <c r="B13" s="360"/>
      <c r="D13" s="197">
        <v>38407610120</v>
      </c>
      <c r="E13" s="133"/>
      <c r="F13" s="209">
        <v>-543750000</v>
      </c>
      <c r="G13" s="133"/>
      <c r="H13" s="197">
        <v>0</v>
      </c>
      <c r="I13" s="133"/>
      <c r="J13" s="199">
        <f t="shared" si="0"/>
        <v>37863860120</v>
      </c>
      <c r="K13" s="133"/>
      <c r="L13" s="197">
        <v>318253597897</v>
      </c>
      <c r="M13" s="133"/>
      <c r="N13" s="209">
        <v>-543750000</v>
      </c>
      <c r="O13" s="133"/>
      <c r="P13" s="197">
        <v>0</v>
      </c>
      <c r="Q13" s="133"/>
      <c r="R13" s="209">
        <f t="shared" si="1"/>
        <v>317709847897</v>
      </c>
      <c r="U13" s="301"/>
    </row>
    <row r="14" spans="1:22" s="300" customFormat="1" ht="39.75" customHeight="1" x14ac:dyDescent="0.6">
      <c r="A14" s="360" t="s">
        <v>86</v>
      </c>
      <c r="B14" s="360"/>
      <c r="D14" s="197">
        <v>19862225921</v>
      </c>
      <c r="E14" s="133"/>
      <c r="F14" s="209">
        <v>-271875000</v>
      </c>
      <c r="G14" s="133"/>
      <c r="H14" s="197">
        <v>0</v>
      </c>
      <c r="I14" s="133"/>
      <c r="J14" s="199">
        <f t="shared" si="0"/>
        <v>19590350921</v>
      </c>
      <c r="K14" s="133"/>
      <c r="L14" s="197">
        <v>159870166504</v>
      </c>
      <c r="M14" s="133"/>
      <c r="N14" s="209">
        <v>-271875000</v>
      </c>
      <c r="O14" s="133"/>
      <c r="P14" s="197">
        <v>0</v>
      </c>
      <c r="Q14" s="133"/>
      <c r="R14" s="209">
        <f t="shared" si="1"/>
        <v>159598291504</v>
      </c>
      <c r="T14" s="301"/>
      <c r="U14" s="301"/>
      <c r="V14" s="301"/>
    </row>
    <row r="15" spans="1:22" s="300" customFormat="1" ht="39.75" customHeight="1" x14ac:dyDescent="0.6">
      <c r="A15" s="416" t="s">
        <v>78</v>
      </c>
      <c r="B15" s="416"/>
      <c r="C15" s="302"/>
      <c r="D15" s="199">
        <v>0</v>
      </c>
      <c r="E15" s="233"/>
      <c r="F15" s="199">
        <v>63251677</v>
      </c>
      <c r="G15" s="233"/>
      <c r="H15" s="199">
        <v>0</v>
      </c>
      <c r="I15" s="233"/>
      <c r="J15" s="199">
        <f t="shared" si="0"/>
        <v>63251677</v>
      </c>
      <c r="K15" s="233"/>
      <c r="L15" s="199">
        <v>0</v>
      </c>
      <c r="M15" s="233"/>
      <c r="N15" s="199">
        <v>1180627116</v>
      </c>
      <c r="O15" s="233"/>
      <c r="P15" s="199">
        <v>0</v>
      </c>
      <c r="Q15" s="233"/>
      <c r="R15" s="209">
        <f t="shared" si="1"/>
        <v>1180627116</v>
      </c>
      <c r="T15" s="301"/>
      <c r="U15" s="301"/>
    </row>
    <row r="16" spans="1:22" s="300" customFormat="1" ht="39.75" customHeight="1" x14ac:dyDescent="0.6">
      <c r="A16" s="416" t="s">
        <v>75</v>
      </c>
      <c r="B16" s="416"/>
      <c r="C16" s="302"/>
      <c r="D16" s="199">
        <v>0</v>
      </c>
      <c r="E16" s="233"/>
      <c r="F16" s="199">
        <v>99212692270</v>
      </c>
      <c r="G16" s="233"/>
      <c r="H16" s="199">
        <v>0</v>
      </c>
      <c r="I16" s="233"/>
      <c r="J16" s="199">
        <f t="shared" si="0"/>
        <v>99212692270</v>
      </c>
      <c r="K16" s="233"/>
      <c r="L16" s="199">
        <v>0</v>
      </c>
      <c r="M16" s="233"/>
      <c r="N16" s="199">
        <v>565194544938</v>
      </c>
      <c r="O16" s="233"/>
      <c r="P16" s="199">
        <v>0</v>
      </c>
      <c r="Q16" s="233"/>
      <c r="R16" s="209">
        <f t="shared" si="1"/>
        <v>565194544938</v>
      </c>
      <c r="T16" s="301"/>
      <c r="U16" s="301"/>
    </row>
    <row r="17" spans="1:22" s="300" customFormat="1" ht="39.75" customHeight="1" x14ac:dyDescent="0.6">
      <c r="A17" s="416" t="s">
        <v>246</v>
      </c>
      <c r="B17" s="416"/>
      <c r="C17" s="302"/>
      <c r="D17" s="199">
        <v>0</v>
      </c>
      <c r="E17" s="233"/>
      <c r="F17" s="199">
        <v>0</v>
      </c>
      <c r="G17" s="233"/>
      <c r="H17" s="199">
        <v>0</v>
      </c>
      <c r="I17" s="233"/>
      <c r="J17" s="199">
        <f t="shared" si="0"/>
        <v>0</v>
      </c>
      <c r="K17" s="233"/>
      <c r="L17" s="199">
        <v>203684296320</v>
      </c>
      <c r="M17" s="233"/>
      <c r="N17" s="199">
        <v>0</v>
      </c>
      <c r="O17" s="233"/>
      <c r="P17" s="295">
        <v>-242847382462</v>
      </c>
      <c r="Q17" s="233"/>
      <c r="R17" s="209">
        <f t="shared" si="1"/>
        <v>-39163086142</v>
      </c>
      <c r="T17" s="295"/>
      <c r="U17" s="295"/>
    </row>
    <row r="18" spans="1:22" s="300" customFormat="1" ht="39.75" customHeight="1" x14ac:dyDescent="0.6">
      <c r="A18" s="416" t="s">
        <v>247</v>
      </c>
      <c r="B18" s="416"/>
      <c r="C18" s="302"/>
      <c r="D18" s="199">
        <v>0</v>
      </c>
      <c r="E18" s="233"/>
      <c r="F18" s="199">
        <v>0</v>
      </c>
      <c r="G18" s="233"/>
      <c r="H18" s="199">
        <v>0</v>
      </c>
      <c r="I18" s="233"/>
      <c r="J18" s="199">
        <f t="shared" si="0"/>
        <v>0</v>
      </c>
      <c r="K18" s="233"/>
      <c r="L18" s="199">
        <v>183163672938</v>
      </c>
      <c r="M18" s="233"/>
      <c r="N18" s="199">
        <v>0</v>
      </c>
      <c r="O18" s="233"/>
      <c r="P18" s="295">
        <v>-255844473385</v>
      </c>
      <c r="Q18" s="233"/>
      <c r="R18" s="209">
        <f t="shared" si="1"/>
        <v>-72680800447</v>
      </c>
      <c r="T18" s="295"/>
      <c r="U18" s="295"/>
    </row>
    <row r="19" spans="1:22" s="300" customFormat="1" ht="39.75" customHeight="1" x14ac:dyDescent="0.6">
      <c r="A19" s="416" t="s">
        <v>71</v>
      </c>
      <c r="B19" s="416"/>
      <c r="C19" s="302"/>
      <c r="D19" s="199">
        <v>0</v>
      </c>
      <c r="E19" s="233"/>
      <c r="F19" s="199">
        <v>0</v>
      </c>
      <c r="G19" s="233"/>
      <c r="H19" s="199">
        <v>0</v>
      </c>
      <c r="I19" s="233"/>
      <c r="J19" s="199">
        <f t="shared" ref="J19:J20" si="2">D19+F19+H19</f>
        <v>0</v>
      </c>
      <c r="K19" s="233"/>
      <c r="L19" s="199">
        <v>0</v>
      </c>
      <c r="M19" s="233"/>
      <c r="N19" s="199">
        <v>1929350716511</v>
      </c>
      <c r="O19" s="233"/>
      <c r="P19" s="199">
        <v>6374362434</v>
      </c>
      <c r="Q19" s="233"/>
      <c r="R19" s="209">
        <f t="shared" si="1"/>
        <v>1935725078945</v>
      </c>
      <c r="T19" s="301"/>
      <c r="U19" s="301"/>
      <c r="V19" s="301"/>
    </row>
    <row r="20" spans="1:22" s="300" customFormat="1" ht="39.75" customHeight="1" x14ac:dyDescent="0.6">
      <c r="A20" s="416" t="s">
        <v>245</v>
      </c>
      <c r="B20" s="416"/>
      <c r="D20" s="199">
        <v>0</v>
      </c>
      <c r="E20" s="133"/>
      <c r="F20" s="199">
        <v>0</v>
      </c>
      <c r="G20" s="133"/>
      <c r="H20" s="199">
        <v>0</v>
      </c>
      <c r="I20" s="133"/>
      <c r="J20" s="199">
        <f t="shared" si="2"/>
        <v>0</v>
      </c>
      <c r="K20" s="133"/>
      <c r="L20" s="199">
        <v>0</v>
      </c>
      <c r="M20" s="133"/>
      <c r="N20" s="199">
        <v>0</v>
      </c>
      <c r="O20" s="133"/>
      <c r="P20" s="199">
        <v>38240773175</v>
      </c>
      <c r="Q20" s="133"/>
      <c r="R20" s="209">
        <f t="shared" si="1"/>
        <v>38240773175</v>
      </c>
      <c r="T20" s="301"/>
      <c r="U20" s="301"/>
    </row>
    <row r="21" spans="1:22" s="300" customFormat="1" ht="39.75" customHeight="1" x14ac:dyDescent="0.6">
      <c r="A21" s="415" t="s">
        <v>365</v>
      </c>
      <c r="B21" s="415"/>
      <c r="C21" s="296"/>
      <c r="D21" s="297">
        <v>0</v>
      </c>
      <c r="E21" s="133"/>
      <c r="F21" s="297">
        <v>0</v>
      </c>
      <c r="G21" s="133"/>
      <c r="H21" s="297">
        <v>0</v>
      </c>
      <c r="I21" s="133"/>
      <c r="J21" s="297">
        <v>0</v>
      </c>
      <c r="K21" s="133"/>
      <c r="L21" s="297">
        <v>0</v>
      </c>
      <c r="M21" s="133"/>
      <c r="N21" s="297">
        <v>0</v>
      </c>
      <c r="O21" s="133"/>
      <c r="P21" s="297">
        <v>40021170000</v>
      </c>
      <c r="Q21" s="133"/>
      <c r="R21" s="298">
        <f t="shared" si="1"/>
        <v>40021170000</v>
      </c>
    </row>
    <row r="22" spans="1:22" s="300" customFormat="1" ht="39.75" customHeight="1" thickBot="1" x14ac:dyDescent="0.65">
      <c r="A22" s="414" t="s">
        <v>24</v>
      </c>
      <c r="B22" s="414"/>
      <c r="D22" s="299">
        <f>SUM(D8:D21)</f>
        <v>289448643804</v>
      </c>
      <c r="E22" s="133"/>
      <c r="F22" s="299">
        <f>SUM(F8:F21)</f>
        <v>69216896783</v>
      </c>
      <c r="G22" s="133"/>
      <c r="H22" s="299">
        <f>SUM(H8:H21)</f>
        <v>0</v>
      </c>
      <c r="I22" s="133"/>
      <c r="J22" s="299">
        <f>SUM(J8:J21)</f>
        <v>358665540587</v>
      </c>
      <c r="K22" s="133"/>
      <c r="L22" s="299">
        <f>SUM(L8:L21)</f>
        <v>2298212993338</v>
      </c>
      <c r="M22" s="133"/>
      <c r="N22" s="299">
        <f>SUM(N8:N21)</f>
        <v>2708821245204</v>
      </c>
      <c r="O22" s="133"/>
      <c r="P22" s="299">
        <f>SUM(P8:P21)</f>
        <v>-414053727245</v>
      </c>
      <c r="Q22" s="133"/>
      <c r="R22" s="299">
        <f>SUM(R8:R21)</f>
        <v>4592980511297</v>
      </c>
      <c r="U22" s="301"/>
    </row>
    <row r="23" spans="1:22" s="300" customFormat="1" ht="24.75" thickTop="1" x14ac:dyDescent="0.6"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</row>
    <row r="24" spans="1:22" s="300" customFormat="1" ht="24" x14ac:dyDescent="0.6">
      <c r="D24" s="199"/>
      <c r="E24" s="304"/>
      <c r="F24" s="199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</row>
    <row r="25" spans="1:22" s="300" customFormat="1" ht="24" x14ac:dyDescent="0.6">
      <c r="D25" s="199"/>
      <c r="E25" s="304"/>
      <c r="F25" s="199"/>
      <c r="G25" s="304"/>
      <c r="H25" s="304"/>
      <c r="I25" s="304"/>
      <c r="J25" s="304"/>
      <c r="K25" s="304"/>
      <c r="L25" s="199"/>
      <c r="M25" s="304"/>
      <c r="N25" s="199"/>
      <c r="O25" s="304"/>
      <c r="P25" s="199"/>
      <c r="Q25" s="304"/>
      <c r="R25" s="304"/>
    </row>
    <row r="26" spans="1:22" s="300" customFormat="1" ht="24" x14ac:dyDescent="0.6">
      <c r="D26" s="304"/>
      <c r="E26" s="304"/>
      <c r="F26" s="199"/>
      <c r="G26" s="304"/>
      <c r="H26" s="304"/>
      <c r="I26" s="304"/>
      <c r="J26" s="304"/>
      <c r="K26" s="304"/>
      <c r="L26" s="304"/>
      <c r="M26" s="304"/>
      <c r="N26" s="304"/>
      <c r="O26" s="304"/>
      <c r="P26" s="199"/>
      <c r="Q26" s="304"/>
      <c r="R26" s="304"/>
    </row>
    <row r="27" spans="1:22" s="300" customFormat="1" ht="24" x14ac:dyDescent="0.6"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</row>
    <row r="28" spans="1:22" ht="18.75" x14ac:dyDescent="0.2">
      <c r="D28" s="138"/>
      <c r="E28" s="138"/>
      <c r="F28" s="138"/>
      <c r="G28" s="138"/>
      <c r="H28" s="138"/>
      <c r="I28" s="138"/>
      <c r="J28" s="138"/>
      <c r="K28" s="138"/>
      <c r="L28" s="140"/>
      <c r="M28" s="138"/>
      <c r="N28" s="138"/>
      <c r="O28" s="138"/>
      <c r="P28" s="123"/>
      <c r="Q28" s="123"/>
      <c r="R28" s="123"/>
      <c r="S28" s="38"/>
      <c r="T28" s="38"/>
    </row>
    <row r="29" spans="1:22" ht="18.75" x14ac:dyDescent="0.2">
      <c r="D29" s="138"/>
      <c r="E29" s="138"/>
      <c r="F29" s="140"/>
      <c r="G29" s="138"/>
      <c r="H29" s="138"/>
      <c r="I29" s="138"/>
      <c r="J29" s="138"/>
      <c r="K29" s="138"/>
      <c r="L29" s="139"/>
      <c r="M29" s="138"/>
      <c r="N29" s="138"/>
      <c r="O29" s="138"/>
      <c r="P29" s="123"/>
      <c r="Q29" s="123"/>
      <c r="R29" s="123"/>
      <c r="S29" s="38"/>
      <c r="T29" s="38"/>
    </row>
    <row r="30" spans="1:22" x14ac:dyDescent="0.2">
      <c r="D30" s="139"/>
      <c r="E30" s="138"/>
      <c r="F30" s="140"/>
      <c r="G30" s="138"/>
      <c r="H30" s="138"/>
      <c r="I30" s="138"/>
      <c r="J30" s="138"/>
      <c r="K30" s="138"/>
      <c r="L30" s="138"/>
      <c r="M30" s="138"/>
      <c r="N30" s="138"/>
      <c r="O30" s="138"/>
      <c r="P30" s="140"/>
      <c r="Q30" s="138"/>
      <c r="R30" s="138"/>
    </row>
    <row r="31" spans="1:22" ht="18.75" customHeight="1" x14ac:dyDescent="0.2"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</row>
    <row r="32" spans="1:22" ht="18.75" customHeight="1" x14ac:dyDescent="0.2"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</row>
    <row r="33" spans="16:16" ht="18.75" customHeight="1" x14ac:dyDescent="0.2">
      <c r="P33" s="52"/>
    </row>
    <row r="34" spans="16:16" ht="18.75" customHeight="1" x14ac:dyDescent="0.2">
      <c r="P34" s="52"/>
    </row>
    <row r="35" spans="16:16" ht="18.75" customHeight="1" x14ac:dyDescent="0.2">
      <c r="P35" s="35"/>
    </row>
    <row r="36" spans="16:16" ht="18.75" customHeight="1" x14ac:dyDescent="0.2">
      <c r="P36" s="35"/>
    </row>
    <row r="37" spans="16:16" ht="18.75" customHeight="1" x14ac:dyDescent="0.2">
      <c r="P37" s="35"/>
    </row>
    <row r="38" spans="16:16" ht="18.75" customHeight="1" x14ac:dyDescent="0.2"/>
    <row r="39" spans="16:16" ht="18.75" customHeight="1" x14ac:dyDescent="0.2"/>
    <row r="40" spans="16:16" ht="18.75" customHeight="1" x14ac:dyDescent="0.2"/>
  </sheetData>
  <mergeCells count="22">
    <mergeCell ref="A1:R1"/>
    <mergeCell ref="A2:R2"/>
    <mergeCell ref="A3:R3"/>
    <mergeCell ref="B5:R5"/>
    <mergeCell ref="D6:J6"/>
    <mergeCell ref="L6:R6"/>
    <mergeCell ref="A22:B22"/>
    <mergeCell ref="A21:B21"/>
    <mergeCell ref="A7:B7"/>
    <mergeCell ref="A20:B20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9" scale="6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Q23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21.7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spans="1:17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</row>
    <row r="4" spans="1:17" ht="14.45" customHeight="1" x14ac:dyDescent="0.2"/>
    <row r="5" spans="1:17" ht="14.45" customHeight="1" x14ac:dyDescent="0.2">
      <c r="A5" s="1" t="s">
        <v>248</v>
      </c>
      <c r="B5" s="357" t="s">
        <v>249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</row>
    <row r="6" spans="1:17" ht="29.1" customHeight="1" x14ac:dyDescent="0.2">
      <c r="M6" s="420" t="s">
        <v>250</v>
      </c>
      <c r="Q6" s="420" t="s">
        <v>251</v>
      </c>
    </row>
    <row r="7" spans="1:17" ht="14.45" customHeight="1" x14ac:dyDescent="0.2">
      <c r="A7" s="353" t="s">
        <v>252</v>
      </c>
      <c r="B7" s="353"/>
      <c r="D7" s="2" t="s">
        <v>253</v>
      </c>
      <c r="F7" s="2" t="s">
        <v>254</v>
      </c>
      <c r="H7" s="2" t="s">
        <v>37</v>
      </c>
      <c r="J7" s="353" t="s">
        <v>255</v>
      </c>
      <c r="K7" s="353"/>
      <c r="M7" s="420"/>
      <c r="O7" s="2" t="s">
        <v>256</v>
      </c>
      <c r="Q7" s="420"/>
    </row>
    <row r="8" spans="1:17" ht="14.45" customHeight="1" x14ac:dyDescent="0.2">
      <c r="A8" s="354" t="s">
        <v>257</v>
      </c>
      <c r="B8" s="421"/>
      <c r="D8" s="354" t="s">
        <v>258</v>
      </c>
      <c r="F8" s="4" t="s">
        <v>259</v>
      </c>
      <c r="H8" s="3"/>
      <c r="J8" s="3"/>
      <c r="K8" s="3"/>
      <c r="M8" s="3"/>
      <c r="O8" s="3"/>
      <c r="Q8" s="3"/>
    </row>
    <row r="9" spans="1:17" ht="14.45" customHeight="1" x14ac:dyDescent="0.2">
      <c r="A9" s="353"/>
      <c r="B9" s="353"/>
      <c r="D9" s="353"/>
      <c r="F9" s="4" t="s">
        <v>260</v>
      </c>
    </row>
    <row r="10" spans="1:17" ht="14.45" customHeight="1" x14ac:dyDescent="0.2">
      <c r="A10" s="354" t="s">
        <v>257</v>
      </c>
      <c r="B10" s="421"/>
      <c r="D10" s="354" t="s">
        <v>261</v>
      </c>
      <c r="F10" s="4" t="s">
        <v>259</v>
      </c>
    </row>
    <row r="11" spans="1:17" ht="14.45" customHeight="1" x14ac:dyDescent="0.2">
      <c r="A11" s="353"/>
      <c r="B11" s="353"/>
      <c r="D11" s="353"/>
      <c r="F11" s="4" t="s">
        <v>262</v>
      </c>
    </row>
    <row r="12" spans="1:17" ht="65.45" customHeight="1" x14ac:dyDescent="0.2">
      <c r="A12" s="417" t="s">
        <v>263</v>
      </c>
      <c r="B12" s="417"/>
      <c r="D12" s="19" t="s">
        <v>264</v>
      </c>
      <c r="F12" s="4" t="s">
        <v>265</v>
      </c>
    </row>
    <row r="13" spans="1:17" ht="14.45" customHeight="1" x14ac:dyDescent="0.2">
      <c r="A13" s="417" t="s">
        <v>266</v>
      </c>
      <c r="B13" s="418"/>
      <c r="D13" s="417" t="s">
        <v>266</v>
      </c>
      <c r="F13" s="4" t="s">
        <v>267</v>
      </c>
    </row>
    <row r="14" spans="1:17" ht="14.45" customHeight="1" x14ac:dyDescent="0.2">
      <c r="A14" s="419"/>
      <c r="B14" s="419"/>
      <c r="D14" s="419"/>
      <c r="F14" s="4" t="s">
        <v>268</v>
      </c>
    </row>
    <row r="15" spans="1:17" ht="14.45" customHeight="1" x14ac:dyDescent="0.2">
      <c r="A15" s="419"/>
      <c r="B15" s="419"/>
      <c r="D15" s="419"/>
      <c r="F15" s="4" t="s">
        <v>269</v>
      </c>
    </row>
    <row r="16" spans="1:17" ht="14.45" customHeight="1" x14ac:dyDescent="0.2">
      <c r="A16" s="420"/>
      <c r="B16" s="420"/>
      <c r="D16" s="420"/>
      <c r="F16" s="4" t="s">
        <v>270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53" t="s">
        <v>271</v>
      </c>
      <c r="B18" s="353"/>
      <c r="C18" s="353"/>
      <c r="D18" s="353"/>
      <c r="E18" s="353"/>
      <c r="F18" s="353"/>
      <c r="G18" s="353"/>
      <c r="H18" s="353"/>
      <c r="I18" s="353"/>
      <c r="J18" s="35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B310-0F35-4F7E-9C1D-A60C9C479120}">
  <sheetPr>
    <pageSetUpPr fitToPage="1"/>
  </sheetPr>
  <dimension ref="A1:Q17"/>
  <sheetViews>
    <sheetView rightToLeft="1" view="pageBreakPreview" zoomScale="55" zoomScaleNormal="55" zoomScaleSheetLayoutView="55" workbookViewId="0">
      <selection activeCell="A7" sqref="A7"/>
    </sheetView>
  </sheetViews>
  <sheetFormatPr defaultRowHeight="26.25" x14ac:dyDescent="0.65"/>
  <cols>
    <col min="1" max="1" width="77" style="70" bestFit="1" customWidth="1"/>
    <col min="2" max="2" width="3.140625" style="70" customWidth="1"/>
    <col min="3" max="3" width="28.5703125" style="70" customWidth="1"/>
    <col min="4" max="4" width="1.140625" style="70" customWidth="1"/>
    <col min="5" max="5" width="37.5703125" style="70" bestFit="1" customWidth="1"/>
    <col min="6" max="6" width="1.28515625" style="70" customWidth="1"/>
    <col min="7" max="7" width="16.7109375" style="70" bestFit="1" customWidth="1"/>
    <col min="8" max="8" width="1.28515625" style="70" customWidth="1"/>
    <col min="9" max="9" width="28.42578125" style="70" bestFit="1" customWidth="1"/>
    <col min="10" max="10" width="9.140625" style="70" customWidth="1"/>
    <col min="11" max="11" width="1.28515625" style="70" customWidth="1"/>
    <col min="12" max="12" width="28.5703125" style="70" customWidth="1"/>
    <col min="13" max="13" width="1.28515625" style="70" customWidth="1"/>
    <col min="14" max="14" width="20.140625" style="70" customWidth="1"/>
    <col min="15" max="15" width="1.28515625" style="70" customWidth="1"/>
    <col min="16" max="16" width="31.42578125" style="70" customWidth="1"/>
    <col min="17" max="17" width="25.140625" style="70" bestFit="1" customWidth="1"/>
    <col min="18" max="19" width="9.140625" style="70"/>
    <col min="20" max="20" width="24.5703125" style="70" bestFit="1" customWidth="1"/>
    <col min="21" max="26" width="9.140625" style="70"/>
    <col min="27" max="27" width="30.140625" style="70" customWidth="1"/>
    <col min="28" max="16384" width="9.140625" style="70"/>
  </cols>
  <sheetData>
    <row r="1" spans="1:17" ht="46.5" customHeight="1" x14ac:dyDescent="0.65">
      <c r="A1" s="422" t="s">
        <v>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2" spans="1:17" ht="46.5" customHeight="1" x14ac:dyDescent="0.65">
      <c r="A2" s="422" t="s">
        <v>192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7" ht="46.5" customHeight="1" x14ac:dyDescent="0.65">
      <c r="A3" s="422" t="s">
        <v>2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</row>
    <row r="4" spans="1:17" ht="46.5" customHeight="1" x14ac:dyDescent="0.65"/>
    <row r="5" spans="1:17" ht="46.5" customHeight="1" x14ac:dyDescent="0.65">
      <c r="A5" s="425" t="s">
        <v>379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</row>
    <row r="6" spans="1:17" ht="46.5" customHeight="1" x14ac:dyDescent="0.65">
      <c r="C6" s="71"/>
      <c r="D6" s="71"/>
      <c r="E6" s="71"/>
      <c r="F6" s="71"/>
      <c r="G6" s="71"/>
      <c r="H6" s="71"/>
      <c r="I6" s="71"/>
      <c r="J6" s="71"/>
      <c r="K6" s="71"/>
      <c r="L6" s="423" t="s">
        <v>250</v>
      </c>
      <c r="M6" s="71"/>
      <c r="N6" s="71"/>
      <c r="O6" s="71"/>
      <c r="P6" s="423" t="s">
        <v>251</v>
      </c>
    </row>
    <row r="7" spans="1:17" ht="46.5" customHeight="1" x14ac:dyDescent="0.65">
      <c r="A7" s="72" t="s">
        <v>252</v>
      </c>
      <c r="B7" s="73"/>
      <c r="C7" s="74" t="s">
        <v>253</v>
      </c>
      <c r="D7" s="71"/>
      <c r="E7" s="74" t="s">
        <v>254</v>
      </c>
      <c r="F7" s="71"/>
      <c r="G7" s="74" t="s">
        <v>37</v>
      </c>
      <c r="H7" s="71"/>
      <c r="I7" s="74" t="s">
        <v>255</v>
      </c>
      <c r="J7" s="74"/>
      <c r="K7" s="71"/>
      <c r="L7" s="424"/>
      <c r="M7" s="71"/>
      <c r="N7" s="74" t="s">
        <v>256</v>
      </c>
      <c r="O7" s="71"/>
      <c r="P7" s="424"/>
      <c r="Q7" s="75"/>
    </row>
    <row r="8" spans="1:17" ht="46.5" customHeight="1" x14ac:dyDescent="0.65">
      <c r="A8" s="76" t="s">
        <v>346</v>
      </c>
      <c r="B8" s="73"/>
      <c r="C8" s="71" t="s">
        <v>347</v>
      </c>
      <c r="D8" s="71"/>
      <c r="E8" s="71" t="s">
        <v>348</v>
      </c>
      <c r="F8" s="71"/>
      <c r="G8" s="77">
        <v>750000</v>
      </c>
      <c r="H8" s="71"/>
      <c r="I8" s="77">
        <v>750000000000</v>
      </c>
      <c r="J8" s="77"/>
      <c r="K8" s="71"/>
      <c r="L8" s="78">
        <v>6197103596</v>
      </c>
      <c r="M8" s="71"/>
      <c r="N8" s="79">
        <v>0.23</v>
      </c>
      <c r="O8" s="71"/>
      <c r="P8" s="87">
        <v>0.40799999999999997</v>
      </c>
      <c r="Q8" s="81"/>
    </row>
    <row r="9" spans="1:17" ht="46.5" customHeight="1" x14ac:dyDescent="0.65">
      <c r="A9" s="82" t="s">
        <v>349</v>
      </c>
      <c r="B9" s="73"/>
      <c r="C9" s="71" t="s">
        <v>266</v>
      </c>
      <c r="D9" s="71"/>
      <c r="E9" s="71" t="s">
        <v>350</v>
      </c>
      <c r="F9" s="71"/>
      <c r="G9" s="71">
        <v>1500000</v>
      </c>
      <c r="H9" s="71"/>
      <c r="I9" s="83">
        <v>1500000000000</v>
      </c>
      <c r="J9" s="71"/>
      <c r="K9" s="71"/>
      <c r="L9" s="78">
        <v>6727388570</v>
      </c>
      <c r="M9" s="71"/>
      <c r="N9" s="84">
        <v>0.26</v>
      </c>
      <c r="O9" s="71"/>
      <c r="P9" s="116">
        <v>0.36969999999999997</v>
      </c>
      <c r="Q9" s="83"/>
    </row>
    <row r="10" spans="1:17" ht="46.5" customHeight="1" x14ac:dyDescent="0.65">
      <c r="A10" s="85" t="s">
        <v>346</v>
      </c>
      <c r="B10" s="86"/>
      <c r="C10" s="71" t="s">
        <v>347</v>
      </c>
      <c r="D10" s="71"/>
      <c r="E10" s="71" t="s">
        <v>351</v>
      </c>
      <c r="F10" s="71"/>
      <c r="G10" s="71">
        <v>2998000</v>
      </c>
      <c r="H10" s="71"/>
      <c r="I10" s="83">
        <v>2998000000000</v>
      </c>
      <c r="J10" s="71"/>
      <c r="K10" s="71"/>
      <c r="L10" s="78">
        <v>18116417819</v>
      </c>
      <c r="M10" s="71"/>
      <c r="N10" s="84">
        <v>0.20499999999999999</v>
      </c>
      <c r="O10" s="71"/>
      <c r="P10" s="87">
        <v>0.373</v>
      </c>
      <c r="Q10" s="81"/>
    </row>
    <row r="11" spans="1:17" ht="46.5" customHeight="1" x14ac:dyDescent="0.65">
      <c r="A11" s="85" t="s">
        <v>71</v>
      </c>
      <c r="B11" s="75"/>
      <c r="C11" s="71" t="s">
        <v>347</v>
      </c>
      <c r="E11" s="71" t="s">
        <v>352</v>
      </c>
      <c r="G11" s="71">
        <v>2203677</v>
      </c>
      <c r="H11" s="71"/>
      <c r="I11" s="83">
        <v>15001438599534</v>
      </c>
      <c r="J11" s="71"/>
      <c r="K11" s="71"/>
      <c r="L11" s="78">
        <v>140876486757</v>
      </c>
      <c r="M11" s="71"/>
      <c r="N11" s="84">
        <v>0.27</v>
      </c>
      <c r="O11" s="71"/>
      <c r="P11" s="116">
        <v>0.39500000000000002</v>
      </c>
      <c r="Q11" s="81"/>
    </row>
    <row r="12" spans="1:17" ht="46.5" customHeight="1" x14ac:dyDescent="0.65">
      <c r="A12" s="88" t="s">
        <v>353</v>
      </c>
      <c r="C12" s="89" t="s">
        <v>266</v>
      </c>
      <c r="E12" s="71" t="s">
        <v>354</v>
      </c>
      <c r="G12" s="71">
        <v>1335900</v>
      </c>
      <c r="H12" s="71"/>
      <c r="I12" s="71">
        <v>4999848883800</v>
      </c>
      <c r="J12" s="71"/>
      <c r="K12" s="71"/>
      <c r="L12" s="78">
        <v>56406503032</v>
      </c>
      <c r="M12" s="71"/>
      <c r="N12" s="84">
        <v>27</v>
      </c>
      <c r="O12" s="71"/>
      <c r="P12" s="90">
        <v>0.40439999999999998</v>
      </c>
      <c r="Q12" s="81"/>
    </row>
    <row r="13" spans="1:17" ht="46.5" customHeight="1" x14ac:dyDescent="0.65">
      <c r="A13" s="115" t="s">
        <v>83</v>
      </c>
      <c r="C13" s="89" t="s">
        <v>347</v>
      </c>
      <c r="E13" s="71" t="s">
        <v>355</v>
      </c>
      <c r="G13" s="71">
        <v>2500000</v>
      </c>
      <c r="H13" s="71"/>
      <c r="I13" s="71">
        <v>2500000000000</v>
      </c>
      <c r="J13" s="71"/>
      <c r="K13" s="71"/>
      <c r="L13" s="78">
        <v>18220152275</v>
      </c>
      <c r="N13" s="91">
        <v>0.23</v>
      </c>
      <c r="P13" s="80">
        <v>0.39500000000000002</v>
      </c>
      <c r="Q13" s="75"/>
    </row>
    <row r="14" spans="1:17" ht="46.5" customHeight="1" x14ac:dyDescent="0.65">
      <c r="L14" s="92"/>
      <c r="Q14" s="75"/>
    </row>
    <row r="15" spans="1:17" x14ac:dyDescent="0.65">
      <c r="L15" s="93"/>
      <c r="Q15" s="75"/>
    </row>
    <row r="16" spans="1:17" x14ac:dyDescent="0.65">
      <c r="L16" s="93"/>
      <c r="Q16" s="75"/>
    </row>
    <row r="17" spans="17:17" x14ac:dyDescent="0.65">
      <c r="Q17" s="75"/>
    </row>
  </sheetData>
  <mergeCells count="6">
    <mergeCell ref="A1:P1"/>
    <mergeCell ref="A2:P2"/>
    <mergeCell ref="A3:P3"/>
    <mergeCell ref="L6:L7"/>
    <mergeCell ref="P6:P7"/>
    <mergeCell ref="A5:P5"/>
  </mergeCells>
  <pageMargins left="0.39" right="0.39" top="0.39" bottom="0.39" header="0" footer="0"/>
  <pageSetup paperSize="9" scale="4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165"/>
  <sheetViews>
    <sheetView rightToLeft="1" topLeftCell="A72" workbookViewId="0">
      <selection activeCell="H165" sqref="H16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ht="21.7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0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0" ht="14.45" customHeight="1" x14ac:dyDescent="0.2"/>
    <row r="5" spans="1:10" ht="14.45" customHeight="1" x14ac:dyDescent="0.2">
      <c r="A5" s="1" t="s">
        <v>272</v>
      </c>
      <c r="B5" s="357" t="s">
        <v>273</v>
      </c>
      <c r="C5" s="357"/>
      <c r="D5" s="357"/>
      <c r="E5" s="357"/>
      <c r="F5" s="357"/>
      <c r="G5" s="357"/>
      <c r="H5" s="357"/>
      <c r="I5" s="357"/>
      <c r="J5" s="357"/>
    </row>
    <row r="6" spans="1:10" ht="14.45" customHeight="1" x14ac:dyDescent="0.2">
      <c r="D6" s="353" t="s">
        <v>211</v>
      </c>
      <c r="E6" s="353"/>
      <c r="F6" s="353"/>
      <c r="H6" s="353" t="s">
        <v>212</v>
      </c>
      <c r="I6" s="353"/>
      <c r="J6" s="353"/>
    </row>
    <row r="7" spans="1:10" ht="36.4" customHeight="1" x14ac:dyDescent="0.2">
      <c r="A7" s="353" t="s">
        <v>274</v>
      </c>
      <c r="B7" s="353"/>
      <c r="D7" s="19" t="s">
        <v>275</v>
      </c>
      <c r="E7" s="3"/>
      <c r="F7" s="19" t="s">
        <v>276</v>
      </c>
      <c r="H7" s="19" t="s">
        <v>275</v>
      </c>
      <c r="I7" s="3"/>
      <c r="J7" s="19" t="s">
        <v>276</v>
      </c>
    </row>
    <row r="8" spans="1:10" ht="21.75" customHeight="1" x14ac:dyDescent="0.2">
      <c r="A8" s="355" t="s">
        <v>114</v>
      </c>
      <c r="B8" s="355"/>
      <c r="D8" s="6">
        <v>603770934</v>
      </c>
      <c r="F8" s="7"/>
      <c r="H8" s="6">
        <v>1998813552</v>
      </c>
      <c r="J8" s="7"/>
    </row>
    <row r="9" spans="1:10" ht="21.75" customHeight="1" x14ac:dyDescent="0.2">
      <c r="A9" s="386" t="s">
        <v>116</v>
      </c>
      <c r="B9" s="386"/>
      <c r="D9" s="9">
        <v>2112</v>
      </c>
      <c r="F9" s="10"/>
      <c r="H9" s="9">
        <v>31266006930</v>
      </c>
      <c r="J9" s="10"/>
    </row>
    <row r="10" spans="1:10" ht="21.75" customHeight="1" x14ac:dyDescent="0.2">
      <c r="A10" s="386" t="s">
        <v>118</v>
      </c>
      <c r="B10" s="386"/>
      <c r="D10" s="9">
        <v>40553</v>
      </c>
      <c r="F10" s="10"/>
      <c r="H10" s="9">
        <v>337361</v>
      </c>
      <c r="J10" s="10"/>
    </row>
    <row r="11" spans="1:10" ht="21.75" customHeight="1" x14ac:dyDescent="0.2">
      <c r="A11" s="386" t="s">
        <v>119</v>
      </c>
      <c r="B11" s="386"/>
      <c r="D11" s="9">
        <v>0</v>
      </c>
      <c r="F11" s="10"/>
      <c r="H11" s="9">
        <v>98224</v>
      </c>
      <c r="J11" s="10"/>
    </row>
    <row r="12" spans="1:10" ht="21.75" customHeight="1" x14ac:dyDescent="0.2">
      <c r="A12" s="386" t="s">
        <v>120</v>
      </c>
      <c r="B12" s="386"/>
      <c r="D12" s="9">
        <v>43017</v>
      </c>
      <c r="F12" s="10"/>
      <c r="H12" s="9">
        <v>1142033</v>
      </c>
      <c r="J12" s="10"/>
    </row>
    <row r="13" spans="1:10" ht="21.75" customHeight="1" x14ac:dyDescent="0.2">
      <c r="A13" s="386" t="s">
        <v>277</v>
      </c>
      <c r="B13" s="386"/>
      <c r="D13" s="9">
        <v>0</v>
      </c>
      <c r="F13" s="10"/>
      <c r="H13" s="9">
        <v>2272</v>
      </c>
      <c r="J13" s="10"/>
    </row>
    <row r="14" spans="1:10" ht="21.75" customHeight="1" x14ac:dyDescent="0.2">
      <c r="A14" s="386" t="s">
        <v>122</v>
      </c>
      <c r="B14" s="386"/>
      <c r="D14" s="9">
        <v>0</v>
      </c>
      <c r="F14" s="10"/>
      <c r="H14" s="9">
        <v>8205</v>
      </c>
      <c r="J14" s="10"/>
    </row>
    <row r="15" spans="1:10" ht="21.75" customHeight="1" x14ac:dyDescent="0.2">
      <c r="A15" s="386" t="s">
        <v>126</v>
      </c>
      <c r="B15" s="386"/>
      <c r="D15" s="9">
        <v>0</v>
      </c>
      <c r="F15" s="10"/>
      <c r="H15" s="9">
        <v>13746</v>
      </c>
      <c r="J15" s="10"/>
    </row>
    <row r="16" spans="1:10" ht="21.75" customHeight="1" x14ac:dyDescent="0.2">
      <c r="A16" s="386" t="s">
        <v>127</v>
      </c>
      <c r="B16" s="386"/>
      <c r="D16" s="9">
        <v>3737</v>
      </c>
      <c r="F16" s="10"/>
      <c r="H16" s="9">
        <v>36459</v>
      </c>
      <c r="J16" s="10"/>
    </row>
    <row r="17" spans="1:10" ht="21.75" customHeight="1" x14ac:dyDescent="0.2">
      <c r="A17" s="386" t="s">
        <v>128</v>
      </c>
      <c r="B17" s="386"/>
      <c r="D17" s="9">
        <v>33425</v>
      </c>
      <c r="F17" s="10"/>
      <c r="H17" s="9">
        <v>270225</v>
      </c>
      <c r="J17" s="10"/>
    </row>
    <row r="18" spans="1:10" ht="21.75" customHeight="1" x14ac:dyDescent="0.2">
      <c r="A18" s="386" t="s">
        <v>129</v>
      </c>
      <c r="B18" s="386"/>
      <c r="D18" s="9">
        <v>0</v>
      </c>
      <c r="F18" s="10"/>
      <c r="H18" s="9">
        <v>9965</v>
      </c>
      <c r="J18" s="10"/>
    </row>
    <row r="19" spans="1:10" ht="21.75" customHeight="1" x14ac:dyDescent="0.2">
      <c r="A19" s="386" t="s">
        <v>278</v>
      </c>
      <c r="B19" s="386"/>
      <c r="D19" s="9">
        <v>0</v>
      </c>
      <c r="F19" s="10"/>
      <c r="H19" s="9">
        <v>83502465738</v>
      </c>
      <c r="J19" s="10"/>
    </row>
    <row r="20" spans="1:10" ht="21.75" customHeight="1" x14ac:dyDescent="0.2">
      <c r="A20" s="386" t="s">
        <v>135</v>
      </c>
      <c r="B20" s="386"/>
      <c r="D20" s="9">
        <v>0</v>
      </c>
      <c r="F20" s="10"/>
      <c r="H20" s="9">
        <v>3528124991</v>
      </c>
      <c r="J20" s="10"/>
    </row>
    <row r="21" spans="1:10" ht="21.75" customHeight="1" x14ac:dyDescent="0.2">
      <c r="A21" s="386" t="s">
        <v>135</v>
      </c>
      <c r="B21" s="386"/>
      <c r="D21" s="9">
        <v>0</v>
      </c>
      <c r="F21" s="10"/>
      <c r="H21" s="9">
        <v>7262755337</v>
      </c>
      <c r="J21" s="10"/>
    </row>
    <row r="22" spans="1:10" ht="21.75" customHeight="1" x14ac:dyDescent="0.2">
      <c r="A22" s="386" t="s">
        <v>131</v>
      </c>
      <c r="B22" s="386"/>
      <c r="D22" s="9">
        <v>0</v>
      </c>
      <c r="F22" s="10"/>
      <c r="H22" s="9">
        <v>25243</v>
      </c>
      <c r="J22" s="10"/>
    </row>
    <row r="23" spans="1:10" ht="21.75" customHeight="1" x14ac:dyDescent="0.2">
      <c r="A23" s="386" t="s">
        <v>135</v>
      </c>
      <c r="B23" s="386"/>
      <c r="D23" s="9">
        <v>0</v>
      </c>
      <c r="F23" s="10"/>
      <c r="H23" s="9">
        <v>6106902322</v>
      </c>
      <c r="J23" s="10"/>
    </row>
    <row r="24" spans="1:10" ht="21.75" customHeight="1" x14ac:dyDescent="0.2">
      <c r="A24" s="386" t="s">
        <v>150</v>
      </c>
      <c r="B24" s="386"/>
      <c r="D24" s="9">
        <v>0</v>
      </c>
      <c r="F24" s="10"/>
      <c r="H24" s="9">
        <v>8995652811</v>
      </c>
      <c r="J24" s="10"/>
    </row>
    <row r="25" spans="1:10" ht="21.75" customHeight="1" x14ac:dyDescent="0.2">
      <c r="A25" s="386" t="s">
        <v>154</v>
      </c>
      <c r="B25" s="386"/>
      <c r="D25" s="9">
        <v>0</v>
      </c>
      <c r="F25" s="10"/>
      <c r="H25" s="9">
        <v>30293584541</v>
      </c>
      <c r="J25" s="10"/>
    </row>
    <row r="26" spans="1:10" ht="21.75" customHeight="1" x14ac:dyDescent="0.2">
      <c r="A26" s="386" t="s">
        <v>135</v>
      </c>
      <c r="B26" s="386"/>
      <c r="D26" s="9">
        <v>0</v>
      </c>
      <c r="F26" s="10"/>
      <c r="H26" s="9">
        <v>39667628143</v>
      </c>
      <c r="J26" s="10"/>
    </row>
    <row r="27" spans="1:10" ht="21.75" customHeight="1" x14ac:dyDescent="0.2">
      <c r="A27" s="386" t="s">
        <v>154</v>
      </c>
      <c r="B27" s="386"/>
      <c r="D27" s="9">
        <v>0</v>
      </c>
      <c r="F27" s="10"/>
      <c r="H27" s="9">
        <v>4596763820</v>
      </c>
      <c r="J27" s="10"/>
    </row>
    <row r="28" spans="1:10" ht="21.75" customHeight="1" x14ac:dyDescent="0.2">
      <c r="A28" s="386" t="s">
        <v>135</v>
      </c>
      <c r="B28" s="386"/>
      <c r="D28" s="9">
        <v>0</v>
      </c>
      <c r="F28" s="10"/>
      <c r="H28" s="9">
        <v>37892566266</v>
      </c>
      <c r="J28" s="10"/>
    </row>
    <row r="29" spans="1:10" ht="21.75" customHeight="1" x14ac:dyDescent="0.2">
      <c r="A29" s="386" t="s">
        <v>132</v>
      </c>
      <c r="B29" s="386"/>
      <c r="D29" s="9">
        <v>0</v>
      </c>
      <c r="F29" s="10"/>
      <c r="H29" s="9">
        <v>682463</v>
      </c>
      <c r="J29" s="10"/>
    </row>
    <row r="30" spans="1:10" ht="21.75" customHeight="1" x14ac:dyDescent="0.2">
      <c r="A30" s="386" t="s">
        <v>279</v>
      </c>
      <c r="B30" s="386"/>
      <c r="D30" s="9">
        <v>0</v>
      </c>
      <c r="F30" s="10"/>
      <c r="H30" s="9">
        <v>80319722138</v>
      </c>
      <c r="J30" s="10"/>
    </row>
    <row r="31" spans="1:10" ht="21.75" customHeight="1" x14ac:dyDescent="0.2">
      <c r="A31" s="386" t="s">
        <v>154</v>
      </c>
      <c r="B31" s="386"/>
      <c r="D31" s="9">
        <v>0</v>
      </c>
      <c r="F31" s="10"/>
      <c r="H31" s="9">
        <v>10411509923</v>
      </c>
      <c r="J31" s="10"/>
    </row>
    <row r="32" spans="1:10" ht="21.75" customHeight="1" x14ac:dyDescent="0.2">
      <c r="A32" s="386" t="s">
        <v>135</v>
      </c>
      <c r="B32" s="386"/>
      <c r="D32" s="9">
        <v>0</v>
      </c>
      <c r="F32" s="10"/>
      <c r="H32" s="9">
        <v>48922672383</v>
      </c>
      <c r="J32" s="10"/>
    </row>
    <row r="33" spans="1:10" ht="21.75" customHeight="1" x14ac:dyDescent="0.2">
      <c r="A33" s="386" t="s">
        <v>150</v>
      </c>
      <c r="B33" s="386"/>
      <c r="D33" s="9">
        <v>0</v>
      </c>
      <c r="F33" s="10"/>
      <c r="H33" s="9">
        <v>20180103129</v>
      </c>
      <c r="J33" s="10"/>
    </row>
    <row r="34" spans="1:10" ht="21.75" customHeight="1" x14ac:dyDescent="0.2">
      <c r="A34" s="386" t="s">
        <v>154</v>
      </c>
      <c r="B34" s="386"/>
      <c r="D34" s="9">
        <v>0</v>
      </c>
      <c r="F34" s="10"/>
      <c r="H34" s="9">
        <v>8386938569</v>
      </c>
      <c r="J34" s="10"/>
    </row>
    <row r="35" spans="1:10" ht="21.75" customHeight="1" x14ac:dyDescent="0.2">
      <c r="A35" s="386" t="s">
        <v>135</v>
      </c>
      <c r="B35" s="386"/>
      <c r="D35" s="9">
        <v>0</v>
      </c>
      <c r="F35" s="10"/>
      <c r="H35" s="9">
        <v>15769416945</v>
      </c>
      <c r="J35" s="10"/>
    </row>
    <row r="36" spans="1:10" ht="21.75" customHeight="1" x14ac:dyDescent="0.2">
      <c r="A36" s="386" t="s">
        <v>150</v>
      </c>
      <c r="B36" s="386"/>
      <c r="D36" s="9">
        <v>0</v>
      </c>
      <c r="F36" s="10"/>
      <c r="H36" s="9">
        <v>3293780389</v>
      </c>
      <c r="J36" s="10"/>
    </row>
    <row r="37" spans="1:10" ht="21.75" customHeight="1" x14ac:dyDescent="0.2">
      <c r="A37" s="386" t="s">
        <v>150</v>
      </c>
      <c r="B37" s="386"/>
      <c r="D37" s="9">
        <v>0</v>
      </c>
      <c r="F37" s="10"/>
      <c r="H37" s="9">
        <v>40716809132</v>
      </c>
      <c r="J37" s="10"/>
    </row>
    <row r="38" spans="1:10" ht="21.75" customHeight="1" x14ac:dyDescent="0.2">
      <c r="A38" s="386" t="s">
        <v>154</v>
      </c>
      <c r="B38" s="386"/>
      <c r="D38" s="9">
        <v>0</v>
      </c>
      <c r="F38" s="10"/>
      <c r="H38" s="9">
        <v>68753790332</v>
      </c>
      <c r="J38" s="10"/>
    </row>
    <row r="39" spans="1:10" ht="21.75" customHeight="1" x14ac:dyDescent="0.2">
      <c r="A39" s="386" t="s">
        <v>150</v>
      </c>
      <c r="B39" s="386"/>
      <c r="D39" s="9">
        <v>0</v>
      </c>
      <c r="F39" s="10"/>
      <c r="H39" s="9">
        <v>83159700776</v>
      </c>
      <c r="J39" s="10"/>
    </row>
    <row r="40" spans="1:10" ht="21.75" customHeight="1" x14ac:dyDescent="0.2">
      <c r="A40" s="386" t="s">
        <v>135</v>
      </c>
      <c r="B40" s="386"/>
      <c r="D40" s="9">
        <v>0</v>
      </c>
      <c r="F40" s="10"/>
      <c r="H40" s="9">
        <v>41352822355</v>
      </c>
      <c r="J40" s="10"/>
    </row>
    <row r="41" spans="1:10" ht="21.75" customHeight="1" x14ac:dyDescent="0.2">
      <c r="A41" s="386" t="s">
        <v>135</v>
      </c>
      <c r="B41" s="386"/>
      <c r="D41" s="9">
        <v>0</v>
      </c>
      <c r="F41" s="10"/>
      <c r="H41" s="9">
        <v>62763950950</v>
      </c>
      <c r="J41" s="10"/>
    </row>
    <row r="42" spans="1:10" ht="21.75" customHeight="1" x14ac:dyDescent="0.2">
      <c r="A42" s="386" t="s">
        <v>138</v>
      </c>
      <c r="B42" s="386"/>
      <c r="D42" s="9">
        <v>0</v>
      </c>
      <c r="F42" s="10"/>
      <c r="H42" s="9">
        <v>117205479450</v>
      </c>
      <c r="J42" s="10"/>
    </row>
    <row r="43" spans="1:10" ht="21.75" customHeight="1" x14ac:dyDescent="0.2">
      <c r="A43" s="386" t="s">
        <v>170</v>
      </c>
      <c r="B43" s="386"/>
      <c r="D43" s="9">
        <v>0</v>
      </c>
      <c r="F43" s="10"/>
      <c r="H43" s="9">
        <v>62819155890</v>
      </c>
      <c r="J43" s="10"/>
    </row>
    <row r="44" spans="1:10" ht="21.75" customHeight="1" x14ac:dyDescent="0.2">
      <c r="A44" s="386" t="s">
        <v>135</v>
      </c>
      <c r="B44" s="386"/>
      <c r="D44" s="9">
        <v>0</v>
      </c>
      <c r="F44" s="10"/>
      <c r="H44" s="9">
        <v>57265624929</v>
      </c>
      <c r="J44" s="10"/>
    </row>
    <row r="45" spans="1:10" ht="21.75" customHeight="1" x14ac:dyDescent="0.2">
      <c r="A45" s="386" t="s">
        <v>135</v>
      </c>
      <c r="B45" s="386"/>
      <c r="D45" s="9">
        <v>0</v>
      </c>
      <c r="F45" s="10"/>
      <c r="H45" s="9">
        <v>51635621450</v>
      </c>
      <c r="J45" s="10"/>
    </row>
    <row r="46" spans="1:10" ht="21.75" customHeight="1" x14ac:dyDescent="0.2">
      <c r="A46" s="386" t="s">
        <v>135</v>
      </c>
      <c r="B46" s="386"/>
      <c r="D46" s="9">
        <v>0</v>
      </c>
      <c r="F46" s="10"/>
      <c r="H46" s="9">
        <v>16234520542</v>
      </c>
      <c r="J46" s="10"/>
    </row>
    <row r="47" spans="1:10" ht="21.75" customHeight="1" x14ac:dyDescent="0.2">
      <c r="A47" s="386" t="s">
        <v>135</v>
      </c>
      <c r="B47" s="386"/>
      <c r="D47" s="9">
        <v>0</v>
      </c>
      <c r="F47" s="10"/>
      <c r="H47" s="9">
        <v>11467397257</v>
      </c>
      <c r="J47" s="10"/>
    </row>
    <row r="48" spans="1:10" ht="21.75" customHeight="1" x14ac:dyDescent="0.2">
      <c r="A48" s="386" t="s">
        <v>135</v>
      </c>
      <c r="B48" s="386"/>
      <c r="D48" s="9">
        <v>0</v>
      </c>
      <c r="F48" s="10"/>
      <c r="H48" s="9">
        <v>7435691831</v>
      </c>
      <c r="J48" s="10"/>
    </row>
    <row r="49" spans="1:10" ht="21.75" customHeight="1" x14ac:dyDescent="0.2">
      <c r="A49" s="386" t="s">
        <v>135</v>
      </c>
      <c r="B49" s="386"/>
      <c r="D49" s="9">
        <v>0</v>
      </c>
      <c r="F49" s="10"/>
      <c r="H49" s="9">
        <v>27456310353</v>
      </c>
      <c r="J49" s="10"/>
    </row>
    <row r="50" spans="1:10" ht="21.75" customHeight="1" x14ac:dyDescent="0.2">
      <c r="A50" s="386" t="s">
        <v>135</v>
      </c>
      <c r="B50" s="386"/>
      <c r="D50" s="9">
        <v>0</v>
      </c>
      <c r="F50" s="10"/>
      <c r="H50" s="9">
        <v>39444127560</v>
      </c>
      <c r="J50" s="10"/>
    </row>
    <row r="51" spans="1:10" ht="21.75" customHeight="1" x14ac:dyDescent="0.2">
      <c r="A51" s="386" t="s">
        <v>135</v>
      </c>
      <c r="B51" s="386"/>
      <c r="D51" s="9">
        <v>0</v>
      </c>
      <c r="F51" s="10"/>
      <c r="H51" s="9">
        <v>39907901368</v>
      </c>
      <c r="J51" s="10"/>
    </row>
    <row r="52" spans="1:10" ht="21.75" customHeight="1" x14ac:dyDescent="0.2">
      <c r="A52" s="386" t="s">
        <v>135</v>
      </c>
      <c r="B52" s="386"/>
      <c r="D52" s="9">
        <v>0</v>
      </c>
      <c r="F52" s="10"/>
      <c r="H52" s="9">
        <v>41417832326</v>
      </c>
      <c r="J52" s="10"/>
    </row>
    <row r="53" spans="1:10" ht="21.75" customHeight="1" x14ac:dyDescent="0.2">
      <c r="A53" s="386" t="s">
        <v>133</v>
      </c>
      <c r="B53" s="386"/>
      <c r="D53" s="9">
        <v>15365</v>
      </c>
      <c r="F53" s="10"/>
      <c r="H53" s="9">
        <v>326737</v>
      </c>
      <c r="J53" s="10"/>
    </row>
    <row r="54" spans="1:10" ht="21.75" customHeight="1" x14ac:dyDescent="0.2">
      <c r="A54" s="386" t="s">
        <v>135</v>
      </c>
      <c r="B54" s="386"/>
      <c r="D54" s="9">
        <v>0</v>
      </c>
      <c r="F54" s="10"/>
      <c r="H54" s="9">
        <v>42967916692</v>
      </c>
      <c r="J54" s="10"/>
    </row>
    <row r="55" spans="1:10" ht="21.75" customHeight="1" x14ac:dyDescent="0.2">
      <c r="A55" s="386" t="s">
        <v>135</v>
      </c>
      <c r="B55" s="386"/>
      <c r="D55" s="9">
        <v>0</v>
      </c>
      <c r="F55" s="10"/>
      <c r="H55" s="9">
        <v>36158429564</v>
      </c>
      <c r="J55" s="10"/>
    </row>
    <row r="56" spans="1:10" ht="21.75" customHeight="1" x14ac:dyDescent="0.2">
      <c r="A56" s="386" t="s">
        <v>138</v>
      </c>
      <c r="B56" s="386"/>
      <c r="D56" s="9">
        <v>0</v>
      </c>
      <c r="F56" s="10"/>
      <c r="H56" s="9">
        <v>58464555602</v>
      </c>
      <c r="J56" s="10"/>
    </row>
    <row r="57" spans="1:10" ht="21.75" customHeight="1" x14ac:dyDescent="0.2">
      <c r="A57" s="386" t="s">
        <v>150</v>
      </c>
      <c r="B57" s="386"/>
      <c r="D57" s="9">
        <v>0</v>
      </c>
      <c r="F57" s="10"/>
      <c r="H57" s="9">
        <v>3678548707</v>
      </c>
      <c r="J57" s="10"/>
    </row>
    <row r="58" spans="1:10" ht="21.75" customHeight="1" x14ac:dyDescent="0.2">
      <c r="A58" s="386" t="s">
        <v>138</v>
      </c>
      <c r="B58" s="386"/>
      <c r="D58" s="9">
        <v>0</v>
      </c>
      <c r="F58" s="10"/>
      <c r="H58" s="9">
        <v>31876712322</v>
      </c>
      <c r="J58" s="10"/>
    </row>
    <row r="59" spans="1:10" ht="21.75" customHeight="1" x14ac:dyDescent="0.2">
      <c r="A59" s="386" t="s">
        <v>138</v>
      </c>
      <c r="B59" s="386"/>
      <c r="D59" s="9">
        <v>0</v>
      </c>
      <c r="F59" s="10"/>
      <c r="H59" s="9">
        <v>27454109581</v>
      </c>
      <c r="J59" s="10"/>
    </row>
    <row r="60" spans="1:10" ht="21.75" customHeight="1" x14ac:dyDescent="0.2">
      <c r="A60" s="386" t="s">
        <v>135</v>
      </c>
      <c r="B60" s="386"/>
      <c r="D60" s="9">
        <v>0</v>
      </c>
      <c r="F60" s="10"/>
      <c r="H60" s="9">
        <v>20884018848</v>
      </c>
      <c r="J60" s="10"/>
    </row>
    <row r="61" spans="1:10" ht="21.75" customHeight="1" x14ac:dyDescent="0.2">
      <c r="A61" s="386" t="s">
        <v>135</v>
      </c>
      <c r="B61" s="386"/>
      <c r="D61" s="9">
        <v>0</v>
      </c>
      <c r="F61" s="10"/>
      <c r="H61" s="9">
        <v>24840767122</v>
      </c>
      <c r="J61" s="10"/>
    </row>
    <row r="62" spans="1:10" ht="21.75" customHeight="1" x14ac:dyDescent="0.2">
      <c r="A62" s="386" t="s">
        <v>135</v>
      </c>
      <c r="B62" s="386"/>
      <c r="D62" s="9">
        <v>0</v>
      </c>
      <c r="F62" s="10"/>
      <c r="H62" s="9">
        <v>99693888869</v>
      </c>
      <c r="J62" s="10"/>
    </row>
    <row r="63" spans="1:10" ht="21.75" customHeight="1" x14ac:dyDescent="0.2">
      <c r="A63" s="386" t="s">
        <v>135</v>
      </c>
      <c r="B63" s="386"/>
      <c r="D63" s="9">
        <v>0</v>
      </c>
      <c r="F63" s="10"/>
      <c r="H63" s="9">
        <v>34717808217</v>
      </c>
      <c r="J63" s="10"/>
    </row>
    <row r="64" spans="1:10" ht="21.75" customHeight="1" x14ac:dyDescent="0.2">
      <c r="A64" s="386" t="s">
        <v>135</v>
      </c>
      <c r="B64" s="386"/>
      <c r="D64" s="9">
        <v>1499087292</v>
      </c>
      <c r="F64" s="10"/>
      <c r="H64" s="9">
        <v>198770172485</v>
      </c>
      <c r="J64" s="10"/>
    </row>
    <row r="65" spans="1:10" ht="21.75" customHeight="1" x14ac:dyDescent="0.2">
      <c r="A65" s="386" t="s">
        <v>135</v>
      </c>
      <c r="B65" s="386"/>
      <c r="D65" s="9">
        <v>0</v>
      </c>
      <c r="F65" s="10"/>
      <c r="H65" s="9">
        <v>68350684912</v>
      </c>
      <c r="J65" s="10"/>
    </row>
    <row r="66" spans="1:10" ht="21.75" customHeight="1" x14ac:dyDescent="0.2">
      <c r="A66" s="386" t="s">
        <v>135</v>
      </c>
      <c r="B66" s="386"/>
      <c r="D66" s="9">
        <v>30205150677</v>
      </c>
      <c r="F66" s="10"/>
      <c r="H66" s="9">
        <v>174809424645</v>
      </c>
      <c r="J66" s="10"/>
    </row>
    <row r="67" spans="1:10" ht="21.75" customHeight="1" x14ac:dyDescent="0.2">
      <c r="A67" s="386" t="s">
        <v>135</v>
      </c>
      <c r="B67" s="386"/>
      <c r="D67" s="9">
        <v>0</v>
      </c>
      <c r="F67" s="10"/>
      <c r="H67" s="9">
        <v>20426350683</v>
      </c>
      <c r="J67" s="10"/>
    </row>
    <row r="68" spans="1:10" ht="21.75" customHeight="1" x14ac:dyDescent="0.2">
      <c r="A68" s="386" t="s">
        <v>135</v>
      </c>
      <c r="B68" s="386"/>
      <c r="D68" s="9">
        <v>24657534245</v>
      </c>
      <c r="F68" s="10"/>
      <c r="H68" s="9">
        <v>125095890399</v>
      </c>
      <c r="J68" s="10"/>
    </row>
    <row r="69" spans="1:10" ht="21.75" customHeight="1" x14ac:dyDescent="0.2">
      <c r="A69" s="386" t="s">
        <v>138</v>
      </c>
      <c r="B69" s="386"/>
      <c r="D69" s="9">
        <v>24657534240</v>
      </c>
      <c r="F69" s="10"/>
      <c r="H69" s="9">
        <v>124643835603</v>
      </c>
      <c r="J69" s="10"/>
    </row>
    <row r="70" spans="1:10" ht="21.75" customHeight="1" x14ac:dyDescent="0.2">
      <c r="A70" s="386" t="s">
        <v>138</v>
      </c>
      <c r="B70" s="386"/>
      <c r="D70" s="9">
        <v>10684931504</v>
      </c>
      <c r="F70" s="10"/>
      <c r="H70" s="9">
        <v>112190743825</v>
      </c>
      <c r="J70" s="10"/>
    </row>
    <row r="71" spans="1:10" ht="21.75" customHeight="1" x14ac:dyDescent="0.2">
      <c r="A71" s="386" t="s">
        <v>138</v>
      </c>
      <c r="B71" s="386"/>
      <c r="D71" s="9">
        <v>12221917790</v>
      </c>
      <c r="F71" s="10"/>
      <c r="H71" s="9">
        <v>112208219153</v>
      </c>
      <c r="J71" s="10"/>
    </row>
    <row r="72" spans="1:10" ht="21.75" customHeight="1" x14ac:dyDescent="0.2">
      <c r="A72" s="386" t="s">
        <v>138</v>
      </c>
      <c r="B72" s="386"/>
      <c r="D72" s="9">
        <v>5301369868</v>
      </c>
      <c r="F72" s="10"/>
      <c r="H72" s="9">
        <v>105287671231</v>
      </c>
      <c r="J72" s="10"/>
    </row>
    <row r="73" spans="1:10" ht="21.75" customHeight="1" x14ac:dyDescent="0.2">
      <c r="A73" s="386" t="s">
        <v>138</v>
      </c>
      <c r="B73" s="386"/>
      <c r="D73" s="9">
        <v>229789502</v>
      </c>
      <c r="F73" s="10"/>
      <c r="H73" s="9">
        <v>99394173057</v>
      </c>
      <c r="J73" s="10"/>
    </row>
    <row r="74" spans="1:10" ht="21.75" customHeight="1" x14ac:dyDescent="0.2">
      <c r="A74" s="386" t="s">
        <v>138</v>
      </c>
      <c r="B74" s="386"/>
      <c r="D74" s="9">
        <v>8630136960</v>
      </c>
      <c r="F74" s="10"/>
      <c r="H74" s="9">
        <v>43625342417</v>
      </c>
      <c r="J74" s="10"/>
    </row>
    <row r="75" spans="1:10" ht="21.75" customHeight="1" x14ac:dyDescent="0.2">
      <c r="A75" s="386" t="s">
        <v>138</v>
      </c>
      <c r="B75" s="386"/>
      <c r="D75" s="9">
        <v>0</v>
      </c>
      <c r="F75" s="10"/>
      <c r="H75" s="9">
        <v>85191780820</v>
      </c>
      <c r="J75" s="10"/>
    </row>
    <row r="76" spans="1:10" ht="21.75" customHeight="1" x14ac:dyDescent="0.2">
      <c r="A76" s="386" t="s">
        <v>150</v>
      </c>
      <c r="B76" s="386"/>
      <c r="D76" s="9">
        <v>0</v>
      </c>
      <c r="F76" s="10"/>
      <c r="H76" s="9">
        <v>42661284934</v>
      </c>
      <c r="J76" s="10"/>
    </row>
    <row r="77" spans="1:10" ht="21.75" customHeight="1" x14ac:dyDescent="0.2">
      <c r="A77" s="386" t="s">
        <v>154</v>
      </c>
      <c r="B77" s="386"/>
      <c r="D77" s="9">
        <v>0</v>
      </c>
      <c r="F77" s="10"/>
      <c r="H77" s="9">
        <v>38206069615</v>
      </c>
      <c r="J77" s="10"/>
    </row>
    <row r="78" spans="1:10" ht="21.75" customHeight="1" x14ac:dyDescent="0.2">
      <c r="A78" s="386" t="s">
        <v>138</v>
      </c>
      <c r="B78" s="386"/>
      <c r="D78" s="9">
        <v>33710958904</v>
      </c>
      <c r="F78" s="10"/>
      <c r="H78" s="9">
        <v>161556164366</v>
      </c>
      <c r="J78" s="10"/>
    </row>
    <row r="79" spans="1:10" ht="21.75" customHeight="1" x14ac:dyDescent="0.2">
      <c r="A79" s="386" t="s">
        <v>138</v>
      </c>
      <c r="B79" s="386"/>
      <c r="D79" s="9">
        <v>776712333</v>
      </c>
      <c r="F79" s="10"/>
      <c r="H79" s="9">
        <v>15404794518</v>
      </c>
      <c r="J79" s="10"/>
    </row>
    <row r="80" spans="1:10" ht="21.75" customHeight="1" x14ac:dyDescent="0.2">
      <c r="A80" s="386" t="s">
        <v>138</v>
      </c>
      <c r="B80" s="386"/>
      <c r="D80" s="9">
        <v>0</v>
      </c>
      <c r="F80" s="10"/>
      <c r="H80" s="9">
        <v>45812835611</v>
      </c>
      <c r="J80" s="10"/>
    </row>
    <row r="81" spans="1:10" ht="21.75" customHeight="1" x14ac:dyDescent="0.2">
      <c r="A81" s="386" t="s">
        <v>154</v>
      </c>
      <c r="B81" s="386"/>
      <c r="D81" s="9">
        <v>0</v>
      </c>
      <c r="F81" s="10"/>
      <c r="H81" s="9">
        <v>60115449328</v>
      </c>
      <c r="J81" s="10"/>
    </row>
    <row r="82" spans="1:10" ht="21.75" customHeight="1" x14ac:dyDescent="0.2">
      <c r="A82" s="386" t="s">
        <v>138</v>
      </c>
      <c r="B82" s="386"/>
      <c r="D82" s="9">
        <v>0</v>
      </c>
      <c r="F82" s="10"/>
      <c r="H82" s="9">
        <v>32917808217</v>
      </c>
      <c r="J82" s="10"/>
    </row>
    <row r="83" spans="1:10" ht="21.75" customHeight="1" x14ac:dyDescent="0.2">
      <c r="A83" s="386" t="s">
        <v>138</v>
      </c>
      <c r="B83" s="386"/>
      <c r="D83" s="9">
        <v>24657534240</v>
      </c>
      <c r="F83" s="10"/>
      <c r="H83" s="9">
        <v>115972602722</v>
      </c>
      <c r="J83" s="10"/>
    </row>
    <row r="84" spans="1:10" ht="21.75" customHeight="1" x14ac:dyDescent="0.2">
      <c r="A84" s="386" t="s">
        <v>138</v>
      </c>
      <c r="B84" s="386"/>
      <c r="D84" s="9">
        <v>0</v>
      </c>
      <c r="F84" s="10"/>
      <c r="H84" s="9">
        <v>72779260257</v>
      </c>
      <c r="J84" s="10"/>
    </row>
    <row r="85" spans="1:10" ht="21.75" customHeight="1" x14ac:dyDescent="0.2">
      <c r="A85" s="386" t="s">
        <v>138</v>
      </c>
      <c r="B85" s="386"/>
      <c r="D85" s="9">
        <v>0</v>
      </c>
      <c r="F85" s="10"/>
      <c r="H85" s="9">
        <v>3184931501</v>
      </c>
      <c r="J85" s="10"/>
    </row>
    <row r="86" spans="1:10" ht="21.75" customHeight="1" x14ac:dyDescent="0.2">
      <c r="A86" s="386" t="s">
        <v>150</v>
      </c>
      <c r="B86" s="386"/>
      <c r="D86" s="9">
        <v>0</v>
      </c>
      <c r="F86" s="10"/>
      <c r="H86" s="9">
        <v>80262842480</v>
      </c>
      <c r="J86" s="10"/>
    </row>
    <row r="87" spans="1:10" ht="21.75" customHeight="1" x14ac:dyDescent="0.2">
      <c r="A87" s="386" t="s">
        <v>142</v>
      </c>
      <c r="B87" s="386"/>
      <c r="D87" s="9">
        <v>13068493540</v>
      </c>
      <c r="F87" s="10"/>
      <c r="H87" s="9">
        <v>91668496555</v>
      </c>
      <c r="J87" s="10"/>
    </row>
    <row r="88" spans="1:10" ht="21.75" customHeight="1" x14ac:dyDescent="0.2">
      <c r="A88" s="386" t="s">
        <v>135</v>
      </c>
      <c r="B88" s="386"/>
      <c r="D88" s="9">
        <v>0</v>
      </c>
      <c r="F88" s="10"/>
      <c r="H88" s="9">
        <v>44606246568</v>
      </c>
      <c r="J88" s="10"/>
    </row>
    <row r="89" spans="1:10" ht="21.75" customHeight="1" x14ac:dyDescent="0.2">
      <c r="A89" s="386" t="s">
        <v>135</v>
      </c>
      <c r="B89" s="386"/>
      <c r="D89" s="9">
        <v>0</v>
      </c>
      <c r="F89" s="10"/>
      <c r="H89" s="9">
        <v>136767123282</v>
      </c>
      <c r="J89" s="10"/>
    </row>
    <row r="90" spans="1:10" ht="21.75" customHeight="1" x14ac:dyDescent="0.2">
      <c r="A90" s="386" t="s">
        <v>138</v>
      </c>
      <c r="B90" s="386"/>
      <c r="D90" s="9">
        <v>20169863010</v>
      </c>
      <c r="F90" s="10"/>
      <c r="H90" s="9">
        <v>88512082185</v>
      </c>
      <c r="J90" s="10"/>
    </row>
    <row r="91" spans="1:10" ht="21.75" customHeight="1" x14ac:dyDescent="0.2">
      <c r="A91" s="386" t="s">
        <v>135</v>
      </c>
      <c r="B91" s="386"/>
      <c r="D91" s="9">
        <v>0</v>
      </c>
      <c r="F91" s="10"/>
      <c r="H91" s="9">
        <v>59849187939</v>
      </c>
      <c r="J91" s="10"/>
    </row>
    <row r="92" spans="1:10" ht="21.75" customHeight="1" x14ac:dyDescent="0.2">
      <c r="A92" s="386" t="s">
        <v>150</v>
      </c>
      <c r="B92" s="386"/>
      <c r="D92" s="9">
        <v>0</v>
      </c>
      <c r="F92" s="10"/>
      <c r="H92" s="9">
        <v>30315951506</v>
      </c>
      <c r="J92" s="10"/>
    </row>
    <row r="93" spans="1:10" ht="21.75" customHeight="1" x14ac:dyDescent="0.2">
      <c r="A93" s="386" t="s">
        <v>150</v>
      </c>
      <c r="B93" s="386"/>
      <c r="D93" s="9">
        <v>0</v>
      </c>
      <c r="F93" s="10"/>
      <c r="H93" s="9">
        <v>29951593448</v>
      </c>
      <c r="J93" s="10"/>
    </row>
    <row r="94" spans="1:10" ht="21.75" customHeight="1" x14ac:dyDescent="0.2">
      <c r="A94" s="386" t="s">
        <v>145</v>
      </c>
      <c r="B94" s="386"/>
      <c r="D94" s="9">
        <v>24657534240</v>
      </c>
      <c r="F94" s="10"/>
      <c r="H94" s="9">
        <v>95342465728</v>
      </c>
      <c r="J94" s="10"/>
    </row>
    <row r="95" spans="1:10" ht="21.75" customHeight="1" x14ac:dyDescent="0.2">
      <c r="A95" s="386" t="s">
        <v>280</v>
      </c>
      <c r="B95" s="386"/>
      <c r="D95" s="9">
        <v>0</v>
      </c>
      <c r="F95" s="10"/>
      <c r="H95" s="9">
        <v>96657534246</v>
      </c>
      <c r="J95" s="10"/>
    </row>
    <row r="96" spans="1:10" ht="21.75" customHeight="1" x14ac:dyDescent="0.2">
      <c r="A96" s="386" t="s">
        <v>280</v>
      </c>
      <c r="B96" s="386"/>
      <c r="D96" s="9">
        <v>0</v>
      </c>
      <c r="F96" s="10"/>
      <c r="H96" s="9">
        <v>6137753425</v>
      </c>
      <c r="J96" s="10"/>
    </row>
    <row r="97" spans="1:10" ht="21.75" customHeight="1" x14ac:dyDescent="0.2">
      <c r="A97" s="386" t="s">
        <v>147</v>
      </c>
      <c r="B97" s="386"/>
      <c r="D97" s="9">
        <v>0</v>
      </c>
      <c r="F97" s="10"/>
      <c r="H97" s="9">
        <v>134221370547</v>
      </c>
      <c r="J97" s="10"/>
    </row>
    <row r="98" spans="1:10" ht="21.75" customHeight="1" x14ac:dyDescent="0.2">
      <c r="A98" s="386" t="s">
        <v>135</v>
      </c>
      <c r="B98" s="386"/>
      <c r="D98" s="9">
        <v>22045610959</v>
      </c>
      <c r="F98" s="10"/>
      <c r="H98" s="9">
        <v>87545570616</v>
      </c>
      <c r="J98" s="10"/>
    </row>
    <row r="99" spans="1:10" ht="21.75" customHeight="1" x14ac:dyDescent="0.2">
      <c r="A99" s="386" t="s">
        <v>147</v>
      </c>
      <c r="B99" s="386"/>
      <c r="D99" s="9">
        <v>9974268480</v>
      </c>
      <c r="F99" s="10"/>
      <c r="H99" s="9">
        <v>37902220224</v>
      </c>
      <c r="J99" s="10"/>
    </row>
    <row r="100" spans="1:10" ht="21.75" customHeight="1" x14ac:dyDescent="0.2">
      <c r="A100" s="386" t="s">
        <v>147</v>
      </c>
      <c r="B100" s="386"/>
      <c r="D100" s="9">
        <v>58107131490</v>
      </c>
      <c r="F100" s="10"/>
      <c r="H100" s="9">
        <v>214996386513</v>
      </c>
      <c r="J100" s="10"/>
    </row>
    <row r="101" spans="1:10" ht="21.75" customHeight="1" x14ac:dyDescent="0.2">
      <c r="A101" s="386" t="s">
        <v>150</v>
      </c>
      <c r="B101" s="386"/>
      <c r="D101" s="9">
        <v>3767673177</v>
      </c>
      <c r="F101" s="10"/>
      <c r="H101" s="9">
        <v>38520628442</v>
      </c>
      <c r="J101" s="10"/>
    </row>
    <row r="102" spans="1:10" ht="21.75" customHeight="1" x14ac:dyDescent="0.2">
      <c r="A102" s="386" t="s">
        <v>151</v>
      </c>
      <c r="B102" s="386"/>
      <c r="D102" s="9">
        <v>23656438350</v>
      </c>
      <c r="F102" s="10"/>
      <c r="H102" s="9">
        <v>105924328707</v>
      </c>
      <c r="J102" s="10"/>
    </row>
    <row r="103" spans="1:10" ht="21.75" customHeight="1" x14ac:dyDescent="0.2">
      <c r="A103" s="386" t="s">
        <v>151</v>
      </c>
      <c r="B103" s="386"/>
      <c r="D103" s="9">
        <v>26975342460</v>
      </c>
      <c r="F103" s="10"/>
      <c r="H103" s="9">
        <v>97111232856</v>
      </c>
      <c r="J103" s="10"/>
    </row>
    <row r="104" spans="1:10" ht="21.75" customHeight="1" x14ac:dyDescent="0.2">
      <c r="A104" s="386" t="s">
        <v>154</v>
      </c>
      <c r="B104" s="386"/>
      <c r="D104" s="9">
        <v>5332566152</v>
      </c>
      <c r="F104" s="10"/>
      <c r="H104" s="9">
        <v>30666076296</v>
      </c>
      <c r="J104" s="10"/>
    </row>
    <row r="105" spans="1:10" ht="21.75" customHeight="1" x14ac:dyDescent="0.2">
      <c r="A105" s="386" t="s">
        <v>151</v>
      </c>
      <c r="B105" s="386"/>
      <c r="D105" s="9">
        <v>32054794500</v>
      </c>
      <c r="F105" s="10"/>
      <c r="H105" s="9">
        <v>114328767050</v>
      </c>
      <c r="J105" s="10"/>
    </row>
    <row r="106" spans="1:10" ht="21.75" customHeight="1" x14ac:dyDescent="0.2">
      <c r="A106" s="386" t="s">
        <v>155</v>
      </c>
      <c r="B106" s="386"/>
      <c r="D106" s="9">
        <v>12384476710</v>
      </c>
      <c r="F106" s="10"/>
      <c r="H106" s="9">
        <v>66293375330</v>
      </c>
      <c r="J106" s="10"/>
    </row>
    <row r="107" spans="1:10" ht="21.75" customHeight="1" x14ac:dyDescent="0.2">
      <c r="A107" s="386" t="s">
        <v>156</v>
      </c>
      <c r="B107" s="386"/>
      <c r="D107" s="9">
        <v>18780693707</v>
      </c>
      <c r="F107" s="10"/>
      <c r="H107" s="9">
        <v>79602611499</v>
      </c>
      <c r="J107" s="10"/>
    </row>
    <row r="108" spans="1:10" ht="21.75" customHeight="1" x14ac:dyDescent="0.2">
      <c r="A108" s="386" t="s">
        <v>154</v>
      </c>
      <c r="B108" s="386"/>
      <c r="D108" s="9">
        <v>0</v>
      </c>
      <c r="F108" s="10"/>
      <c r="H108" s="9">
        <v>29970411930</v>
      </c>
      <c r="J108" s="10"/>
    </row>
    <row r="109" spans="1:10" ht="21.75" customHeight="1" x14ac:dyDescent="0.2">
      <c r="A109" s="386" t="s">
        <v>150</v>
      </c>
      <c r="B109" s="386"/>
      <c r="D109" s="9">
        <v>0</v>
      </c>
      <c r="F109" s="10"/>
      <c r="H109" s="9">
        <v>44971988764</v>
      </c>
      <c r="J109" s="10"/>
    </row>
    <row r="110" spans="1:10" ht="21.75" customHeight="1" x14ac:dyDescent="0.2">
      <c r="A110" s="386" t="s">
        <v>157</v>
      </c>
      <c r="B110" s="386"/>
      <c r="D110" s="9">
        <v>14794520544</v>
      </c>
      <c r="F110" s="10"/>
      <c r="H110" s="9">
        <v>74794520528</v>
      </c>
      <c r="J110" s="10"/>
    </row>
    <row r="111" spans="1:10" ht="21.75" customHeight="1" x14ac:dyDescent="0.2">
      <c r="A111" s="386" t="s">
        <v>158</v>
      </c>
      <c r="B111" s="386"/>
      <c r="D111" s="9">
        <v>7246356156</v>
      </c>
      <c r="F111" s="10"/>
      <c r="H111" s="9">
        <v>36634356122</v>
      </c>
      <c r="J111" s="10"/>
    </row>
    <row r="112" spans="1:10" ht="21.75" customHeight="1" x14ac:dyDescent="0.2">
      <c r="A112" s="386" t="s">
        <v>150</v>
      </c>
      <c r="B112" s="386"/>
      <c r="D112" s="9">
        <v>14710443513</v>
      </c>
      <c r="F112" s="10"/>
      <c r="H112" s="9">
        <v>58414402333</v>
      </c>
      <c r="J112" s="10"/>
    </row>
    <row r="113" spans="1:10" ht="21.75" customHeight="1" x14ac:dyDescent="0.2">
      <c r="A113" s="386" t="s">
        <v>154</v>
      </c>
      <c r="B113" s="386"/>
      <c r="D113" s="9">
        <v>0</v>
      </c>
      <c r="F113" s="10"/>
      <c r="H113" s="9">
        <v>44111782353</v>
      </c>
      <c r="J113" s="10"/>
    </row>
    <row r="114" spans="1:10" ht="21.75" customHeight="1" x14ac:dyDescent="0.2">
      <c r="A114" s="386" t="s">
        <v>150</v>
      </c>
      <c r="B114" s="386"/>
      <c r="D114" s="9">
        <v>4108764215</v>
      </c>
      <c r="F114" s="10"/>
      <c r="H114" s="9">
        <v>18831121447</v>
      </c>
      <c r="J114" s="10"/>
    </row>
    <row r="115" spans="1:10" ht="21.75" customHeight="1" x14ac:dyDescent="0.2">
      <c r="A115" s="386" t="s">
        <v>154</v>
      </c>
      <c r="B115" s="386"/>
      <c r="D115" s="9">
        <v>495343000</v>
      </c>
      <c r="F115" s="10"/>
      <c r="H115" s="9">
        <v>12816110314</v>
      </c>
      <c r="J115" s="10"/>
    </row>
    <row r="116" spans="1:10" ht="21.75" customHeight="1" x14ac:dyDescent="0.2">
      <c r="A116" s="386" t="s">
        <v>150</v>
      </c>
      <c r="B116" s="386"/>
      <c r="D116" s="9">
        <v>0</v>
      </c>
      <c r="F116" s="10"/>
      <c r="H116" s="9">
        <v>12348497337</v>
      </c>
      <c r="J116" s="10"/>
    </row>
    <row r="117" spans="1:10" ht="21.75" customHeight="1" x14ac:dyDescent="0.2">
      <c r="A117" s="386" t="s">
        <v>150</v>
      </c>
      <c r="B117" s="386"/>
      <c r="D117" s="9">
        <v>0</v>
      </c>
      <c r="F117" s="10"/>
      <c r="H117" s="9">
        <v>17162466361</v>
      </c>
      <c r="J117" s="10"/>
    </row>
    <row r="118" spans="1:10" ht="21.75" customHeight="1" x14ac:dyDescent="0.2">
      <c r="A118" s="386" t="s">
        <v>154</v>
      </c>
      <c r="B118" s="386"/>
      <c r="D118" s="9">
        <v>0</v>
      </c>
      <c r="F118" s="10"/>
      <c r="H118" s="9">
        <v>12545755225</v>
      </c>
      <c r="J118" s="10"/>
    </row>
    <row r="119" spans="1:10" ht="21.75" customHeight="1" x14ac:dyDescent="0.2">
      <c r="A119" s="386" t="s">
        <v>154</v>
      </c>
      <c r="B119" s="386"/>
      <c r="D119" s="9">
        <v>8583177540</v>
      </c>
      <c r="F119" s="10"/>
      <c r="H119" s="9">
        <v>30588633471</v>
      </c>
      <c r="J119" s="10"/>
    </row>
    <row r="120" spans="1:10" ht="21.75" customHeight="1" x14ac:dyDescent="0.2">
      <c r="A120" s="386" t="s">
        <v>150</v>
      </c>
      <c r="B120" s="386"/>
      <c r="D120" s="9">
        <v>5678777292</v>
      </c>
      <c r="F120" s="10"/>
      <c r="H120" s="9">
        <v>39604981676</v>
      </c>
      <c r="J120" s="10"/>
    </row>
    <row r="121" spans="1:10" ht="21.75" customHeight="1" x14ac:dyDescent="0.2">
      <c r="A121" s="386" t="s">
        <v>159</v>
      </c>
      <c r="B121" s="386"/>
      <c r="D121" s="9">
        <v>24657534240</v>
      </c>
      <c r="F121" s="10"/>
      <c r="H121" s="9">
        <v>70684931488</v>
      </c>
      <c r="J121" s="10"/>
    </row>
    <row r="122" spans="1:10" ht="21.75" customHeight="1" x14ac:dyDescent="0.2">
      <c r="A122" s="386" t="s">
        <v>160</v>
      </c>
      <c r="B122" s="386"/>
      <c r="D122" s="9">
        <v>24657534240</v>
      </c>
      <c r="F122" s="10"/>
      <c r="H122" s="9">
        <v>70684931488</v>
      </c>
      <c r="J122" s="10"/>
    </row>
    <row r="123" spans="1:10" ht="21.75" customHeight="1" x14ac:dyDescent="0.2">
      <c r="A123" s="386" t="s">
        <v>161</v>
      </c>
      <c r="B123" s="386"/>
      <c r="D123" s="9">
        <v>24657534240</v>
      </c>
      <c r="F123" s="10"/>
      <c r="H123" s="9">
        <v>70684931488</v>
      </c>
      <c r="J123" s="10"/>
    </row>
    <row r="124" spans="1:10" ht="21.75" customHeight="1" x14ac:dyDescent="0.2">
      <c r="A124" s="386" t="s">
        <v>162</v>
      </c>
      <c r="B124" s="386"/>
      <c r="D124" s="9">
        <v>27732328740</v>
      </c>
      <c r="F124" s="10"/>
      <c r="H124" s="9">
        <v>81245917738</v>
      </c>
      <c r="J124" s="10"/>
    </row>
    <row r="125" spans="1:10" ht="21.75" customHeight="1" x14ac:dyDescent="0.2">
      <c r="A125" s="386" t="s">
        <v>164</v>
      </c>
      <c r="B125" s="386"/>
      <c r="D125" s="9">
        <v>24657534240</v>
      </c>
      <c r="F125" s="10"/>
      <c r="H125" s="9">
        <v>68219178064</v>
      </c>
      <c r="J125" s="10"/>
    </row>
    <row r="126" spans="1:10" ht="21.75" customHeight="1" x14ac:dyDescent="0.2">
      <c r="A126" s="386" t="s">
        <v>165</v>
      </c>
      <c r="B126" s="386"/>
      <c r="D126" s="9">
        <v>29872602720</v>
      </c>
      <c r="F126" s="10"/>
      <c r="H126" s="9">
        <v>82647534192</v>
      </c>
      <c r="J126" s="10"/>
    </row>
    <row r="127" spans="1:10" ht="21.75" customHeight="1" x14ac:dyDescent="0.2">
      <c r="A127" s="386" t="s">
        <v>167</v>
      </c>
      <c r="B127" s="386"/>
      <c r="D127" s="9">
        <v>24657534240</v>
      </c>
      <c r="F127" s="10"/>
      <c r="H127" s="9">
        <v>68219178064</v>
      </c>
      <c r="J127" s="10"/>
    </row>
    <row r="128" spans="1:10" ht="21.75" customHeight="1" x14ac:dyDescent="0.2">
      <c r="A128" s="386" t="s">
        <v>150</v>
      </c>
      <c r="B128" s="386"/>
      <c r="D128" s="9">
        <v>6361644649</v>
      </c>
      <c r="F128" s="10"/>
      <c r="H128" s="9">
        <v>52273974149</v>
      </c>
      <c r="J128" s="10"/>
    </row>
    <row r="129" spans="1:10" ht="21.75" customHeight="1" x14ac:dyDescent="0.2">
      <c r="A129" s="386" t="s">
        <v>154</v>
      </c>
      <c r="B129" s="386"/>
      <c r="D129" s="9">
        <v>11944800928</v>
      </c>
      <c r="F129" s="10"/>
      <c r="H129" s="9">
        <v>113750705197</v>
      </c>
      <c r="J129" s="10"/>
    </row>
    <row r="130" spans="1:10" ht="21.75" customHeight="1" x14ac:dyDescent="0.2">
      <c r="A130" s="386" t="s">
        <v>154</v>
      </c>
      <c r="B130" s="386"/>
      <c r="D130" s="9">
        <v>13358455657</v>
      </c>
      <c r="F130" s="10"/>
      <c r="H130" s="9">
        <v>39276551720</v>
      </c>
      <c r="J130" s="10"/>
    </row>
    <row r="131" spans="1:10" ht="21.75" customHeight="1" x14ac:dyDescent="0.2">
      <c r="A131" s="386" t="s">
        <v>150</v>
      </c>
      <c r="B131" s="386"/>
      <c r="D131" s="9">
        <v>4202487949</v>
      </c>
      <c r="F131" s="10"/>
      <c r="H131" s="9">
        <v>18132849510</v>
      </c>
      <c r="J131" s="10"/>
    </row>
    <row r="132" spans="1:10" ht="21.75" customHeight="1" x14ac:dyDescent="0.2">
      <c r="A132" s="386" t="s">
        <v>150</v>
      </c>
      <c r="B132" s="386"/>
      <c r="D132" s="9">
        <v>3631087105</v>
      </c>
      <c r="F132" s="10"/>
      <c r="H132" s="9">
        <v>9481636337</v>
      </c>
      <c r="J132" s="10"/>
    </row>
    <row r="133" spans="1:10" ht="21.75" customHeight="1" x14ac:dyDescent="0.2">
      <c r="A133" s="386" t="s">
        <v>150</v>
      </c>
      <c r="B133" s="386"/>
      <c r="D133" s="9">
        <v>7347345631</v>
      </c>
      <c r="F133" s="10"/>
      <c r="H133" s="9">
        <v>20956470099</v>
      </c>
      <c r="J133" s="10"/>
    </row>
    <row r="134" spans="1:10" ht="21.75" customHeight="1" x14ac:dyDescent="0.2">
      <c r="A134" s="386" t="s">
        <v>150</v>
      </c>
      <c r="B134" s="386"/>
      <c r="D134" s="9">
        <v>4978948275</v>
      </c>
      <c r="F134" s="10"/>
      <c r="H134" s="9">
        <v>11769485574</v>
      </c>
      <c r="J134" s="10"/>
    </row>
    <row r="135" spans="1:10" ht="21.75" customHeight="1" x14ac:dyDescent="0.2">
      <c r="A135" s="386" t="s">
        <v>154</v>
      </c>
      <c r="B135" s="386"/>
      <c r="D135" s="9">
        <v>14429643256</v>
      </c>
      <c r="F135" s="10"/>
      <c r="H135" s="9">
        <v>36189917206</v>
      </c>
      <c r="J135" s="10"/>
    </row>
    <row r="136" spans="1:10" ht="21.75" customHeight="1" x14ac:dyDescent="0.2">
      <c r="A136" s="386" t="s">
        <v>154</v>
      </c>
      <c r="B136" s="386"/>
      <c r="D136" s="9">
        <v>5053437985</v>
      </c>
      <c r="F136" s="10"/>
      <c r="H136" s="9">
        <v>9390343170</v>
      </c>
      <c r="J136" s="10"/>
    </row>
    <row r="137" spans="1:10" ht="21.75" customHeight="1" x14ac:dyDescent="0.2">
      <c r="A137" s="386" t="s">
        <v>150</v>
      </c>
      <c r="B137" s="386"/>
      <c r="D137" s="9">
        <v>14410429615</v>
      </c>
      <c r="F137" s="10"/>
      <c r="H137" s="9">
        <v>26342958377</v>
      </c>
      <c r="J137" s="10"/>
    </row>
    <row r="138" spans="1:10" ht="21.75" customHeight="1" x14ac:dyDescent="0.2">
      <c r="A138" s="386" t="s">
        <v>154</v>
      </c>
      <c r="B138" s="386"/>
      <c r="D138" s="9">
        <v>13282193318</v>
      </c>
      <c r="F138" s="10"/>
      <c r="H138" s="9">
        <v>31364385094</v>
      </c>
      <c r="J138" s="10"/>
    </row>
    <row r="139" spans="1:10" ht="21.75" customHeight="1" x14ac:dyDescent="0.2">
      <c r="A139" s="386" t="s">
        <v>150</v>
      </c>
      <c r="B139" s="386"/>
      <c r="D139" s="9">
        <v>1400144326</v>
      </c>
      <c r="F139" s="10"/>
      <c r="H139" s="9">
        <v>3226419385</v>
      </c>
      <c r="J139" s="10"/>
    </row>
    <row r="140" spans="1:10" ht="21.75" customHeight="1" x14ac:dyDescent="0.2">
      <c r="A140" s="386" t="s">
        <v>154</v>
      </c>
      <c r="B140" s="386"/>
      <c r="D140" s="9">
        <v>96239249870</v>
      </c>
      <c r="F140" s="10"/>
      <c r="H140" s="9">
        <v>150543528764</v>
      </c>
      <c r="J140" s="10"/>
    </row>
    <row r="141" spans="1:10" ht="21.75" customHeight="1" x14ac:dyDescent="0.2">
      <c r="A141" s="386" t="s">
        <v>150</v>
      </c>
      <c r="B141" s="386"/>
      <c r="D141" s="9">
        <v>53469863626</v>
      </c>
      <c r="F141" s="10"/>
      <c r="H141" s="9">
        <v>90456164986</v>
      </c>
      <c r="J141" s="10"/>
    </row>
    <row r="142" spans="1:10" ht="21.75" customHeight="1" x14ac:dyDescent="0.2">
      <c r="A142" s="386" t="s">
        <v>150</v>
      </c>
      <c r="B142" s="386"/>
      <c r="D142" s="9">
        <v>11111430634</v>
      </c>
      <c r="F142" s="10"/>
      <c r="H142" s="9">
        <v>15839698570</v>
      </c>
      <c r="J142" s="10"/>
    </row>
    <row r="143" spans="1:10" ht="21.75" customHeight="1" x14ac:dyDescent="0.2">
      <c r="A143" s="386" t="s">
        <v>138</v>
      </c>
      <c r="B143" s="386"/>
      <c r="D143" s="9">
        <v>21369863008</v>
      </c>
      <c r="F143" s="10"/>
      <c r="H143" s="9">
        <v>30410958896</v>
      </c>
      <c r="J143" s="10"/>
    </row>
    <row r="144" spans="1:10" ht="21.75" customHeight="1" x14ac:dyDescent="0.2">
      <c r="A144" s="386" t="s">
        <v>170</v>
      </c>
      <c r="B144" s="386"/>
      <c r="D144" s="9">
        <v>4660273950</v>
      </c>
      <c r="F144" s="10"/>
      <c r="H144" s="9">
        <v>6369041065</v>
      </c>
      <c r="J144" s="10"/>
    </row>
    <row r="145" spans="1:10" ht="21.75" customHeight="1" x14ac:dyDescent="0.2">
      <c r="A145" s="386" t="s">
        <v>150</v>
      </c>
      <c r="B145" s="386"/>
      <c r="D145" s="9">
        <v>6939394475</v>
      </c>
      <c r="F145" s="10"/>
      <c r="H145" s="9">
        <v>8204937485</v>
      </c>
      <c r="J145" s="10"/>
    </row>
    <row r="146" spans="1:10" ht="21.75" customHeight="1" x14ac:dyDescent="0.2">
      <c r="A146" s="386" t="s">
        <v>150</v>
      </c>
      <c r="B146" s="386"/>
      <c r="D146" s="9">
        <v>16277631681</v>
      </c>
      <c r="F146" s="10"/>
      <c r="H146" s="9">
        <v>19246196607</v>
      </c>
      <c r="J146" s="10"/>
    </row>
    <row r="147" spans="1:10" ht="21.75" customHeight="1" x14ac:dyDescent="0.2">
      <c r="A147" s="386" t="s">
        <v>138</v>
      </c>
      <c r="B147" s="386"/>
      <c r="D147" s="9">
        <v>50054794500</v>
      </c>
      <c r="F147" s="10"/>
      <c r="H147" s="9">
        <v>55060273950</v>
      </c>
      <c r="J147" s="10"/>
    </row>
    <row r="148" spans="1:10" ht="21.75" customHeight="1" x14ac:dyDescent="0.2">
      <c r="A148" s="386" t="s">
        <v>138</v>
      </c>
      <c r="B148" s="386"/>
      <c r="D148" s="9">
        <v>1390684920</v>
      </c>
      <c r="F148" s="10"/>
      <c r="H148" s="9">
        <v>1390684920</v>
      </c>
      <c r="J148" s="10"/>
    </row>
    <row r="149" spans="1:10" ht="21.75" customHeight="1" x14ac:dyDescent="0.2">
      <c r="A149" s="386" t="s">
        <v>138</v>
      </c>
      <c r="B149" s="386"/>
      <c r="D149" s="9">
        <v>46594084923</v>
      </c>
      <c r="F149" s="10"/>
      <c r="H149" s="9">
        <v>46594084923</v>
      </c>
      <c r="J149" s="10"/>
    </row>
    <row r="150" spans="1:10" ht="21.75" customHeight="1" x14ac:dyDescent="0.2">
      <c r="A150" s="386" t="s">
        <v>138</v>
      </c>
      <c r="B150" s="386"/>
      <c r="D150" s="9">
        <v>23374356148</v>
      </c>
      <c r="F150" s="10"/>
      <c r="H150" s="9">
        <v>23374356148</v>
      </c>
      <c r="J150" s="10"/>
    </row>
    <row r="151" spans="1:10" ht="21.75" customHeight="1" x14ac:dyDescent="0.2">
      <c r="A151" s="386" t="s">
        <v>138</v>
      </c>
      <c r="B151" s="386"/>
      <c r="D151" s="9">
        <v>18223684925</v>
      </c>
      <c r="F151" s="10"/>
      <c r="H151" s="9">
        <v>18223684925</v>
      </c>
      <c r="J151" s="10"/>
    </row>
    <row r="152" spans="1:10" ht="21.75" customHeight="1" x14ac:dyDescent="0.2">
      <c r="A152" s="386" t="s">
        <v>138</v>
      </c>
      <c r="B152" s="386"/>
      <c r="D152" s="9">
        <v>21922750680</v>
      </c>
      <c r="F152" s="10"/>
      <c r="H152" s="9">
        <v>21922750680</v>
      </c>
      <c r="J152" s="10"/>
    </row>
    <row r="153" spans="1:10" ht="21.75" customHeight="1" x14ac:dyDescent="0.2">
      <c r="A153" s="386" t="s">
        <v>154</v>
      </c>
      <c r="B153" s="386"/>
      <c r="D153" s="9">
        <v>6575342460</v>
      </c>
      <c r="F153" s="10"/>
      <c r="H153" s="9">
        <v>6575342460</v>
      </c>
      <c r="J153" s="10"/>
    </row>
    <row r="154" spans="1:10" ht="21.75" customHeight="1" x14ac:dyDescent="0.2">
      <c r="A154" s="386" t="s">
        <v>150</v>
      </c>
      <c r="B154" s="386"/>
      <c r="D154" s="9">
        <v>6122367120</v>
      </c>
      <c r="F154" s="10"/>
      <c r="H154" s="9">
        <v>6122367120</v>
      </c>
      <c r="J154" s="10"/>
    </row>
    <row r="155" spans="1:10" ht="21.75" customHeight="1" x14ac:dyDescent="0.2">
      <c r="A155" s="386" t="s">
        <v>138</v>
      </c>
      <c r="B155" s="386"/>
      <c r="D155" s="9">
        <v>11731068483</v>
      </c>
      <c r="F155" s="10"/>
      <c r="H155" s="9">
        <v>11731068483</v>
      </c>
      <c r="J155" s="10"/>
    </row>
    <row r="156" spans="1:10" ht="21.75" customHeight="1" x14ac:dyDescent="0.2">
      <c r="A156" s="386" t="s">
        <v>182</v>
      </c>
      <c r="B156" s="386"/>
      <c r="D156" s="9">
        <v>3327835068</v>
      </c>
      <c r="F156" s="10"/>
      <c r="H156" s="9">
        <v>3327835068</v>
      </c>
      <c r="J156" s="10"/>
    </row>
    <row r="157" spans="1:10" ht="21.75" customHeight="1" x14ac:dyDescent="0.2">
      <c r="A157" s="386" t="s">
        <v>138</v>
      </c>
      <c r="B157" s="386"/>
      <c r="D157" s="9">
        <v>14780219169</v>
      </c>
      <c r="F157" s="10"/>
      <c r="H157" s="9">
        <v>14780219169</v>
      </c>
      <c r="J157" s="10"/>
    </row>
    <row r="158" spans="1:10" ht="21.75" customHeight="1" x14ac:dyDescent="0.2">
      <c r="A158" s="386" t="s">
        <v>135</v>
      </c>
      <c r="B158" s="386"/>
      <c r="D158" s="9">
        <v>20229022190</v>
      </c>
      <c r="F158" s="10"/>
      <c r="H158" s="9">
        <v>20229022190</v>
      </c>
      <c r="J158" s="10"/>
    </row>
    <row r="159" spans="1:10" ht="21.75" customHeight="1" x14ac:dyDescent="0.2">
      <c r="A159" s="386" t="s">
        <v>135</v>
      </c>
      <c r="B159" s="386"/>
      <c r="D159" s="9">
        <v>25719780816</v>
      </c>
      <c r="F159" s="10"/>
      <c r="H159" s="9">
        <v>25719780816</v>
      </c>
      <c r="J159" s="10"/>
    </row>
    <row r="160" spans="1:10" ht="21.75" customHeight="1" x14ac:dyDescent="0.2">
      <c r="A160" s="386" t="s">
        <v>135</v>
      </c>
      <c r="B160" s="386"/>
      <c r="D160" s="9">
        <v>13469424650</v>
      </c>
      <c r="F160" s="10"/>
      <c r="H160" s="9">
        <v>13469424650</v>
      </c>
      <c r="J160" s="10"/>
    </row>
    <row r="161" spans="1:10" ht="21.75" customHeight="1" x14ac:dyDescent="0.2">
      <c r="A161" s="386" t="s">
        <v>135</v>
      </c>
      <c r="B161" s="386"/>
      <c r="D161" s="9">
        <v>9493150680</v>
      </c>
      <c r="F161" s="10"/>
      <c r="H161" s="9">
        <v>9493150680</v>
      </c>
      <c r="J161" s="10"/>
    </row>
    <row r="162" spans="1:10" ht="21.75" customHeight="1" x14ac:dyDescent="0.2">
      <c r="A162" s="386" t="s">
        <v>135</v>
      </c>
      <c r="B162" s="386"/>
      <c r="D162" s="9">
        <v>20547945205</v>
      </c>
      <c r="F162" s="10"/>
      <c r="H162" s="9">
        <v>20547945205</v>
      </c>
      <c r="J162" s="10"/>
    </row>
    <row r="163" spans="1:10" ht="21.75" customHeight="1" x14ac:dyDescent="0.2">
      <c r="A163" s="386" t="s">
        <v>135</v>
      </c>
      <c r="B163" s="386"/>
      <c r="D163" s="9">
        <v>657534244</v>
      </c>
      <c r="F163" s="10"/>
      <c r="H163" s="9">
        <v>657534244</v>
      </c>
      <c r="J163" s="10"/>
    </row>
    <row r="164" spans="1:10" ht="21.75" customHeight="1" x14ac:dyDescent="0.2">
      <c r="A164" s="384" t="s">
        <v>135</v>
      </c>
      <c r="B164" s="384"/>
      <c r="D164" s="13">
        <v>4494246574</v>
      </c>
      <c r="F164" s="14"/>
      <c r="H164" s="13">
        <v>4494246574</v>
      </c>
      <c r="J164" s="14"/>
    </row>
    <row r="165" spans="1:10" ht="21.75" customHeight="1" x14ac:dyDescent="0.2">
      <c r="A165" s="385" t="s">
        <v>24</v>
      </c>
      <c r="B165" s="385"/>
      <c r="D165" s="16">
        <v>1294498057086</v>
      </c>
      <c r="F165" s="16"/>
      <c r="H165" s="16">
        <v>7160082813405</v>
      </c>
      <c r="J165" s="16"/>
    </row>
  </sheetData>
  <mergeCells count="165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224E-125B-4817-B4B2-7B6FE717C326}">
  <sheetPr>
    <tabColor rgb="FFFFFF00"/>
    <pageSetUpPr fitToPage="1"/>
  </sheetPr>
  <dimension ref="A1:P152"/>
  <sheetViews>
    <sheetView rightToLeft="1" topLeftCell="A40" workbookViewId="0">
      <selection activeCell="D151" sqref="D15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6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6" ht="21.7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6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6" ht="14.45" customHeight="1" x14ac:dyDescent="0.2"/>
    <row r="5" spans="1:16" ht="14.45" customHeight="1" x14ac:dyDescent="0.2">
      <c r="A5" s="40" t="s">
        <v>272</v>
      </c>
      <c r="B5" s="357" t="s">
        <v>273</v>
      </c>
      <c r="C5" s="357"/>
      <c r="D5" s="357"/>
      <c r="E5" s="357"/>
      <c r="F5" s="357"/>
      <c r="G5" s="357"/>
      <c r="H5" s="357"/>
      <c r="I5" s="357"/>
      <c r="J5" s="357"/>
    </row>
    <row r="6" spans="1:16" ht="14.45" customHeight="1" x14ac:dyDescent="0.2">
      <c r="D6" s="353" t="s">
        <v>211</v>
      </c>
      <c r="E6" s="353"/>
      <c r="F6" s="353"/>
      <c r="H6" s="353" t="s">
        <v>212</v>
      </c>
      <c r="I6" s="353"/>
      <c r="J6" s="353"/>
    </row>
    <row r="7" spans="1:16" ht="36.4" customHeight="1" x14ac:dyDescent="0.2">
      <c r="A7" s="353" t="s">
        <v>274</v>
      </c>
      <c r="B7" s="353"/>
      <c r="D7" s="44" t="s">
        <v>275</v>
      </c>
      <c r="E7" s="3"/>
      <c r="F7" s="44" t="s">
        <v>276</v>
      </c>
      <c r="H7" s="44" t="s">
        <v>275</v>
      </c>
      <c r="I7" s="3"/>
      <c r="J7" s="44" t="s">
        <v>276</v>
      </c>
    </row>
    <row r="8" spans="1:16" ht="21.75" customHeight="1" x14ac:dyDescent="0.2">
      <c r="A8" s="386" t="s">
        <v>278</v>
      </c>
      <c r="B8" s="386"/>
      <c r="D8" s="38">
        <v>0</v>
      </c>
      <c r="E8" s="28"/>
      <c r="F8" s="30"/>
      <c r="G8" s="28"/>
      <c r="H8" s="38">
        <v>83502465738</v>
      </c>
      <c r="I8" s="28"/>
      <c r="J8" s="30"/>
      <c r="K8" s="28"/>
      <c r="L8" s="28"/>
      <c r="M8" s="28"/>
      <c r="N8" s="28"/>
      <c r="O8" s="28"/>
      <c r="P8" s="28"/>
    </row>
    <row r="9" spans="1:16" ht="21.75" customHeight="1" x14ac:dyDescent="0.2">
      <c r="A9" s="386" t="s">
        <v>135</v>
      </c>
      <c r="B9" s="386"/>
      <c r="D9" s="38">
        <v>0</v>
      </c>
      <c r="E9" s="28"/>
      <c r="F9" s="30"/>
      <c r="G9" s="28"/>
      <c r="H9" s="38">
        <v>3528124991</v>
      </c>
      <c r="I9" s="28"/>
      <c r="J9" s="30"/>
      <c r="K9" s="28"/>
      <c r="L9" s="28"/>
      <c r="M9" s="28"/>
      <c r="N9" s="28"/>
      <c r="O9" s="28"/>
      <c r="P9" s="28"/>
    </row>
    <row r="10" spans="1:16" ht="21.75" customHeight="1" x14ac:dyDescent="0.2">
      <c r="A10" s="386" t="s">
        <v>135</v>
      </c>
      <c r="B10" s="386"/>
      <c r="D10" s="38">
        <v>0</v>
      </c>
      <c r="E10" s="28"/>
      <c r="F10" s="30"/>
      <c r="G10" s="28"/>
      <c r="H10" s="38">
        <v>7262755337</v>
      </c>
      <c r="I10" s="28"/>
      <c r="J10" s="30"/>
      <c r="K10" s="28"/>
      <c r="L10" s="28"/>
      <c r="M10" s="28"/>
      <c r="N10" s="28"/>
      <c r="O10" s="28"/>
      <c r="P10" s="28"/>
    </row>
    <row r="11" spans="1:16" ht="21.75" customHeight="1" x14ac:dyDescent="0.2">
      <c r="A11" s="386" t="s">
        <v>135</v>
      </c>
      <c r="B11" s="386"/>
      <c r="D11" s="38">
        <v>0</v>
      </c>
      <c r="E11" s="28"/>
      <c r="F11" s="30"/>
      <c r="G11" s="28"/>
      <c r="H11" s="38">
        <v>6106902322</v>
      </c>
      <c r="I11" s="28"/>
      <c r="J11" s="30"/>
      <c r="K11" s="28"/>
      <c r="L11" s="28"/>
      <c r="M11" s="28"/>
      <c r="N11" s="28"/>
      <c r="O11" s="28"/>
      <c r="P11" s="28"/>
    </row>
    <row r="12" spans="1:16" ht="21.75" customHeight="1" x14ac:dyDescent="0.2">
      <c r="A12" s="386" t="s">
        <v>150</v>
      </c>
      <c r="B12" s="386"/>
      <c r="D12" s="38">
        <v>0</v>
      </c>
      <c r="E12" s="28"/>
      <c r="F12" s="30"/>
      <c r="G12" s="28"/>
      <c r="H12" s="38">
        <v>8995652811</v>
      </c>
      <c r="I12" s="28"/>
      <c r="J12" s="30"/>
      <c r="K12" s="28"/>
      <c r="L12" s="28"/>
      <c r="M12" s="28"/>
      <c r="N12" s="28"/>
      <c r="O12" s="28"/>
      <c r="P12" s="28"/>
    </row>
    <row r="13" spans="1:16" ht="21.75" customHeight="1" x14ac:dyDescent="0.2">
      <c r="A13" s="386" t="s">
        <v>154</v>
      </c>
      <c r="B13" s="386"/>
      <c r="D13" s="38">
        <v>0</v>
      </c>
      <c r="E13" s="28"/>
      <c r="F13" s="30"/>
      <c r="G13" s="28"/>
      <c r="H13" s="38">
        <v>30293584541</v>
      </c>
      <c r="I13" s="28"/>
      <c r="J13" s="30"/>
      <c r="K13" s="28"/>
      <c r="L13" s="28"/>
      <c r="M13" s="28"/>
      <c r="N13" s="28"/>
      <c r="O13" s="28"/>
      <c r="P13" s="28"/>
    </row>
    <row r="14" spans="1:16" ht="21.75" customHeight="1" x14ac:dyDescent="0.2">
      <c r="A14" s="386" t="s">
        <v>135</v>
      </c>
      <c r="B14" s="386"/>
      <c r="D14" s="38">
        <v>0</v>
      </c>
      <c r="E14" s="28"/>
      <c r="F14" s="30"/>
      <c r="G14" s="28"/>
      <c r="H14" s="38">
        <v>39667628143</v>
      </c>
      <c r="I14" s="28"/>
      <c r="J14" s="30"/>
      <c r="K14" s="28"/>
      <c r="L14" s="28"/>
      <c r="M14" s="28"/>
      <c r="N14" s="28"/>
      <c r="O14" s="28"/>
      <c r="P14" s="28"/>
    </row>
    <row r="15" spans="1:16" ht="21.75" customHeight="1" x14ac:dyDescent="0.2">
      <c r="A15" s="386" t="s">
        <v>154</v>
      </c>
      <c r="B15" s="386"/>
      <c r="D15" s="38">
        <v>0</v>
      </c>
      <c r="E15" s="28"/>
      <c r="F15" s="30"/>
      <c r="G15" s="28"/>
      <c r="H15" s="38">
        <v>4596763820</v>
      </c>
      <c r="I15" s="28"/>
      <c r="J15" s="30"/>
      <c r="K15" s="28"/>
      <c r="L15" s="28"/>
      <c r="M15" s="28"/>
      <c r="N15" s="28"/>
      <c r="O15" s="28"/>
      <c r="P15" s="28"/>
    </row>
    <row r="16" spans="1:16" ht="21.75" customHeight="1" x14ac:dyDescent="0.2">
      <c r="A16" s="386" t="s">
        <v>135</v>
      </c>
      <c r="B16" s="386"/>
      <c r="D16" s="38">
        <v>0</v>
      </c>
      <c r="E16" s="28"/>
      <c r="F16" s="30"/>
      <c r="G16" s="28"/>
      <c r="H16" s="38">
        <v>37892566266</v>
      </c>
      <c r="I16" s="28"/>
      <c r="J16" s="30"/>
      <c r="K16" s="28"/>
      <c r="L16" s="28"/>
      <c r="M16" s="28"/>
      <c r="N16" s="28"/>
      <c r="O16" s="28"/>
      <c r="P16" s="28"/>
    </row>
    <row r="17" spans="1:16" ht="21.75" customHeight="1" x14ac:dyDescent="0.2">
      <c r="A17" s="386" t="s">
        <v>279</v>
      </c>
      <c r="B17" s="386"/>
      <c r="D17" s="38">
        <v>0</v>
      </c>
      <c r="E17" s="28"/>
      <c r="F17" s="30"/>
      <c r="G17" s="28"/>
      <c r="H17" s="38">
        <v>80319722138</v>
      </c>
      <c r="I17" s="28"/>
      <c r="J17" s="30"/>
      <c r="K17" s="28"/>
      <c r="L17" s="28"/>
      <c r="M17" s="28"/>
      <c r="N17" s="28"/>
      <c r="O17" s="28"/>
      <c r="P17" s="28"/>
    </row>
    <row r="18" spans="1:16" ht="21.75" customHeight="1" x14ac:dyDescent="0.2">
      <c r="A18" s="386" t="s">
        <v>154</v>
      </c>
      <c r="B18" s="386"/>
      <c r="D18" s="38">
        <v>0</v>
      </c>
      <c r="E18" s="28"/>
      <c r="F18" s="30"/>
      <c r="G18" s="28"/>
      <c r="H18" s="38">
        <v>10411509923</v>
      </c>
      <c r="I18" s="28"/>
      <c r="J18" s="30"/>
      <c r="K18" s="28"/>
      <c r="L18" s="28"/>
      <c r="M18" s="28"/>
      <c r="N18" s="28"/>
      <c r="O18" s="28"/>
      <c r="P18" s="28"/>
    </row>
    <row r="19" spans="1:16" ht="21.75" customHeight="1" x14ac:dyDescent="0.2">
      <c r="A19" s="386" t="s">
        <v>135</v>
      </c>
      <c r="B19" s="386"/>
      <c r="D19" s="38">
        <v>0</v>
      </c>
      <c r="E19" s="28"/>
      <c r="F19" s="30"/>
      <c r="G19" s="28"/>
      <c r="H19" s="38">
        <v>48922672383</v>
      </c>
      <c r="I19" s="28"/>
      <c r="J19" s="30"/>
      <c r="K19" s="28"/>
      <c r="L19" s="28"/>
      <c r="M19" s="28"/>
      <c r="N19" s="28"/>
      <c r="O19" s="28"/>
      <c r="P19" s="28"/>
    </row>
    <row r="20" spans="1:16" ht="21.75" customHeight="1" x14ac:dyDescent="0.2">
      <c r="A20" s="386" t="s">
        <v>150</v>
      </c>
      <c r="B20" s="386"/>
      <c r="D20" s="38">
        <v>0</v>
      </c>
      <c r="E20" s="28"/>
      <c r="F20" s="30"/>
      <c r="G20" s="28"/>
      <c r="H20" s="38">
        <v>20180103129</v>
      </c>
      <c r="I20" s="28"/>
      <c r="J20" s="30"/>
      <c r="K20" s="28"/>
      <c r="L20" s="28"/>
      <c r="M20" s="28"/>
      <c r="N20" s="28"/>
      <c r="O20" s="28"/>
      <c r="P20" s="28"/>
    </row>
    <row r="21" spans="1:16" ht="21.75" customHeight="1" x14ac:dyDescent="0.2">
      <c r="A21" s="386" t="s">
        <v>154</v>
      </c>
      <c r="B21" s="386"/>
      <c r="D21" s="38">
        <v>0</v>
      </c>
      <c r="E21" s="28"/>
      <c r="F21" s="30"/>
      <c r="G21" s="28"/>
      <c r="H21" s="38">
        <v>8386938569</v>
      </c>
      <c r="I21" s="28"/>
      <c r="J21" s="30"/>
      <c r="K21" s="28"/>
      <c r="L21" s="28"/>
      <c r="M21" s="28"/>
      <c r="N21" s="28"/>
      <c r="O21" s="28"/>
      <c r="P21" s="28"/>
    </row>
    <row r="22" spans="1:16" ht="21.75" customHeight="1" x14ac:dyDescent="0.2">
      <c r="A22" s="386" t="s">
        <v>135</v>
      </c>
      <c r="B22" s="386"/>
      <c r="D22" s="38">
        <v>0</v>
      </c>
      <c r="E22" s="28"/>
      <c r="F22" s="30"/>
      <c r="G22" s="28"/>
      <c r="H22" s="38">
        <v>15769416945</v>
      </c>
      <c r="I22" s="28"/>
      <c r="J22" s="30"/>
      <c r="K22" s="28"/>
      <c r="L22" s="28"/>
      <c r="M22" s="28"/>
      <c r="N22" s="28"/>
      <c r="O22" s="28"/>
      <c r="P22" s="28"/>
    </row>
    <row r="23" spans="1:16" ht="21.75" customHeight="1" x14ac:dyDescent="0.2">
      <c r="A23" s="386" t="s">
        <v>150</v>
      </c>
      <c r="B23" s="386"/>
      <c r="D23" s="38">
        <v>0</v>
      </c>
      <c r="E23" s="28"/>
      <c r="F23" s="30"/>
      <c r="G23" s="28"/>
      <c r="H23" s="38">
        <v>3293780389</v>
      </c>
      <c r="I23" s="28"/>
      <c r="J23" s="30"/>
      <c r="K23" s="28"/>
      <c r="L23" s="28"/>
      <c r="M23" s="28"/>
      <c r="N23" s="28"/>
      <c r="O23" s="28"/>
      <c r="P23" s="28"/>
    </row>
    <row r="24" spans="1:16" ht="21.75" customHeight="1" x14ac:dyDescent="0.2">
      <c r="A24" s="386" t="s">
        <v>150</v>
      </c>
      <c r="B24" s="386"/>
      <c r="D24" s="38">
        <v>0</v>
      </c>
      <c r="E24" s="28"/>
      <c r="F24" s="30"/>
      <c r="G24" s="28"/>
      <c r="H24" s="38">
        <v>40716809132</v>
      </c>
      <c r="I24" s="28"/>
      <c r="J24" s="30"/>
      <c r="K24" s="28"/>
      <c r="L24" s="28"/>
      <c r="M24" s="28"/>
      <c r="N24" s="28"/>
      <c r="O24" s="28"/>
      <c r="P24" s="28"/>
    </row>
    <row r="25" spans="1:16" ht="21.75" customHeight="1" x14ac:dyDescent="0.2">
      <c r="A25" s="386" t="s">
        <v>154</v>
      </c>
      <c r="B25" s="386"/>
      <c r="D25" s="38">
        <v>0</v>
      </c>
      <c r="E25" s="28"/>
      <c r="F25" s="30"/>
      <c r="G25" s="28"/>
      <c r="H25" s="38">
        <v>68753790332</v>
      </c>
      <c r="I25" s="28"/>
      <c r="J25" s="30"/>
      <c r="K25" s="28"/>
      <c r="L25" s="28"/>
      <c r="M25" s="28"/>
      <c r="N25" s="28"/>
      <c r="O25" s="28"/>
      <c r="P25" s="28"/>
    </row>
    <row r="26" spans="1:16" ht="21.75" customHeight="1" x14ac:dyDescent="0.2">
      <c r="A26" s="386" t="s">
        <v>150</v>
      </c>
      <c r="B26" s="386"/>
      <c r="D26" s="38">
        <v>0</v>
      </c>
      <c r="E26" s="28"/>
      <c r="F26" s="30"/>
      <c r="G26" s="28"/>
      <c r="H26" s="38">
        <v>83159700776</v>
      </c>
      <c r="I26" s="28"/>
      <c r="J26" s="30"/>
      <c r="K26" s="28"/>
      <c r="L26" s="28"/>
      <c r="M26" s="28"/>
      <c r="N26" s="28"/>
      <c r="O26" s="28"/>
      <c r="P26" s="28"/>
    </row>
    <row r="27" spans="1:16" ht="21.75" customHeight="1" x14ac:dyDescent="0.2">
      <c r="A27" s="386" t="s">
        <v>135</v>
      </c>
      <c r="B27" s="386"/>
      <c r="D27" s="38">
        <v>0</v>
      </c>
      <c r="E27" s="28"/>
      <c r="F27" s="30"/>
      <c r="G27" s="28"/>
      <c r="H27" s="38">
        <v>41352822355</v>
      </c>
      <c r="I27" s="28"/>
      <c r="J27" s="30"/>
      <c r="K27" s="28"/>
      <c r="L27" s="28"/>
      <c r="M27" s="28"/>
      <c r="N27" s="28"/>
      <c r="O27" s="28"/>
      <c r="P27" s="28"/>
    </row>
    <row r="28" spans="1:16" ht="21.75" customHeight="1" x14ac:dyDescent="0.2">
      <c r="A28" s="386" t="s">
        <v>135</v>
      </c>
      <c r="B28" s="386"/>
      <c r="D28" s="38">
        <v>0</v>
      </c>
      <c r="E28" s="28"/>
      <c r="F28" s="30"/>
      <c r="G28" s="28"/>
      <c r="H28" s="38">
        <v>62763950950</v>
      </c>
      <c r="I28" s="28"/>
      <c r="J28" s="30"/>
      <c r="K28" s="28"/>
      <c r="L28" s="28"/>
      <c r="M28" s="28"/>
      <c r="N28" s="28"/>
      <c r="O28" s="28"/>
      <c r="P28" s="28"/>
    </row>
    <row r="29" spans="1:16" ht="21.75" customHeight="1" x14ac:dyDescent="0.2">
      <c r="A29" s="386" t="s">
        <v>138</v>
      </c>
      <c r="B29" s="386"/>
      <c r="D29" s="38">
        <v>0</v>
      </c>
      <c r="E29" s="28"/>
      <c r="F29" s="30"/>
      <c r="G29" s="28"/>
      <c r="H29" s="38">
        <v>117205479450</v>
      </c>
      <c r="I29" s="28"/>
      <c r="J29" s="30"/>
      <c r="K29" s="28"/>
      <c r="L29" s="28"/>
      <c r="M29" s="28"/>
      <c r="N29" s="28"/>
      <c r="O29" s="28"/>
      <c r="P29" s="28"/>
    </row>
    <row r="30" spans="1:16" ht="21.75" customHeight="1" x14ac:dyDescent="0.2">
      <c r="A30" s="386" t="s">
        <v>170</v>
      </c>
      <c r="B30" s="386"/>
      <c r="D30" s="38">
        <v>0</v>
      </c>
      <c r="E30" s="28"/>
      <c r="F30" s="30"/>
      <c r="G30" s="28"/>
      <c r="H30" s="38">
        <v>62819155890</v>
      </c>
      <c r="I30" s="28"/>
      <c r="J30" s="30"/>
      <c r="K30" s="28"/>
      <c r="L30" s="28"/>
      <c r="M30" s="28"/>
      <c r="N30" s="28"/>
      <c r="O30" s="28"/>
      <c r="P30" s="28"/>
    </row>
    <row r="31" spans="1:16" ht="21.75" customHeight="1" x14ac:dyDescent="0.2">
      <c r="A31" s="386" t="s">
        <v>135</v>
      </c>
      <c r="B31" s="386"/>
      <c r="D31" s="38">
        <v>0</v>
      </c>
      <c r="E31" s="28"/>
      <c r="F31" s="30"/>
      <c r="G31" s="28"/>
      <c r="H31" s="38">
        <v>57265624929</v>
      </c>
      <c r="I31" s="28"/>
      <c r="J31" s="30"/>
      <c r="K31" s="28"/>
      <c r="L31" s="28"/>
      <c r="M31" s="28"/>
      <c r="N31" s="28"/>
      <c r="O31" s="28"/>
      <c r="P31" s="28"/>
    </row>
    <row r="32" spans="1:16" ht="21.75" customHeight="1" x14ac:dyDescent="0.2">
      <c r="A32" s="386" t="s">
        <v>135</v>
      </c>
      <c r="B32" s="386"/>
      <c r="D32" s="38">
        <v>0</v>
      </c>
      <c r="E32" s="28"/>
      <c r="F32" s="30"/>
      <c r="G32" s="28"/>
      <c r="H32" s="38">
        <v>51635621450</v>
      </c>
      <c r="I32" s="28"/>
      <c r="J32" s="30"/>
      <c r="K32" s="28"/>
      <c r="L32" s="28"/>
      <c r="M32" s="28"/>
      <c r="N32" s="28"/>
      <c r="O32" s="28"/>
      <c r="P32" s="28"/>
    </row>
    <row r="33" spans="1:16" ht="21.75" customHeight="1" x14ac:dyDescent="0.2">
      <c r="A33" s="386" t="s">
        <v>135</v>
      </c>
      <c r="B33" s="386"/>
      <c r="D33" s="38">
        <v>0</v>
      </c>
      <c r="E33" s="28"/>
      <c r="F33" s="30"/>
      <c r="G33" s="28"/>
      <c r="H33" s="38">
        <v>16234520542</v>
      </c>
      <c r="I33" s="28"/>
      <c r="J33" s="30"/>
      <c r="K33" s="28"/>
      <c r="L33" s="28"/>
      <c r="M33" s="28"/>
      <c r="N33" s="28"/>
      <c r="O33" s="28"/>
      <c r="P33" s="28"/>
    </row>
    <row r="34" spans="1:16" ht="21.75" customHeight="1" x14ac:dyDescent="0.2">
      <c r="A34" s="386" t="s">
        <v>135</v>
      </c>
      <c r="B34" s="386"/>
      <c r="D34" s="38">
        <v>0</v>
      </c>
      <c r="E34" s="28"/>
      <c r="F34" s="30"/>
      <c r="G34" s="28"/>
      <c r="H34" s="38">
        <v>11467397257</v>
      </c>
      <c r="I34" s="28"/>
      <c r="J34" s="30"/>
      <c r="K34" s="28"/>
      <c r="L34" s="28"/>
      <c r="M34" s="28"/>
      <c r="N34" s="28"/>
      <c r="O34" s="28"/>
      <c r="P34" s="28"/>
    </row>
    <row r="35" spans="1:16" ht="21.75" customHeight="1" x14ac:dyDescent="0.2">
      <c r="A35" s="386" t="s">
        <v>135</v>
      </c>
      <c r="B35" s="386"/>
      <c r="D35" s="38">
        <v>0</v>
      </c>
      <c r="E35" s="28"/>
      <c r="F35" s="30"/>
      <c r="G35" s="28"/>
      <c r="H35" s="38">
        <v>7435691831</v>
      </c>
      <c r="I35" s="28"/>
      <c r="J35" s="30"/>
      <c r="K35" s="28"/>
      <c r="L35" s="28"/>
      <c r="M35" s="28"/>
      <c r="N35" s="28"/>
      <c r="O35" s="28"/>
      <c r="P35" s="28"/>
    </row>
    <row r="36" spans="1:16" ht="21.75" customHeight="1" x14ac:dyDescent="0.2">
      <c r="A36" s="386" t="s">
        <v>135</v>
      </c>
      <c r="B36" s="386"/>
      <c r="D36" s="38">
        <v>0</v>
      </c>
      <c r="E36" s="28"/>
      <c r="F36" s="30"/>
      <c r="G36" s="28"/>
      <c r="H36" s="38">
        <v>27456310353</v>
      </c>
      <c r="I36" s="28"/>
      <c r="J36" s="30"/>
      <c r="K36" s="28"/>
      <c r="L36" s="28"/>
      <c r="M36" s="28"/>
      <c r="N36" s="28"/>
      <c r="O36" s="28"/>
      <c r="P36" s="28"/>
    </row>
    <row r="37" spans="1:16" ht="21.75" customHeight="1" x14ac:dyDescent="0.2">
      <c r="A37" s="386" t="s">
        <v>135</v>
      </c>
      <c r="B37" s="386"/>
      <c r="D37" s="38">
        <v>0</v>
      </c>
      <c r="E37" s="28"/>
      <c r="F37" s="30"/>
      <c r="G37" s="28"/>
      <c r="H37" s="38">
        <v>39444127560</v>
      </c>
      <c r="I37" s="28"/>
      <c r="J37" s="30"/>
      <c r="K37" s="28"/>
      <c r="L37" s="28"/>
      <c r="M37" s="28"/>
      <c r="N37" s="28"/>
      <c r="O37" s="28"/>
      <c r="P37" s="28"/>
    </row>
    <row r="38" spans="1:16" ht="21.75" customHeight="1" x14ac:dyDescent="0.2">
      <c r="A38" s="386" t="s">
        <v>135</v>
      </c>
      <c r="B38" s="386"/>
      <c r="D38" s="38">
        <v>0</v>
      </c>
      <c r="E38" s="28"/>
      <c r="F38" s="30"/>
      <c r="G38" s="28"/>
      <c r="H38" s="38">
        <v>39907901368</v>
      </c>
      <c r="I38" s="28"/>
      <c r="J38" s="30"/>
      <c r="K38" s="28"/>
      <c r="L38" s="28"/>
      <c r="M38" s="28"/>
      <c r="N38" s="28"/>
      <c r="O38" s="28"/>
      <c r="P38" s="28"/>
    </row>
    <row r="39" spans="1:16" ht="21.75" customHeight="1" x14ac:dyDescent="0.2">
      <c r="A39" s="386" t="s">
        <v>135</v>
      </c>
      <c r="B39" s="386"/>
      <c r="D39" s="38">
        <v>0</v>
      </c>
      <c r="E39" s="28"/>
      <c r="F39" s="30"/>
      <c r="G39" s="28"/>
      <c r="H39" s="38">
        <v>41417832326</v>
      </c>
      <c r="I39" s="28"/>
      <c r="J39" s="30"/>
      <c r="K39" s="28"/>
      <c r="L39" s="28"/>
      <c r="M39" s="28"/>
      <c r="N39" s="28"/>
      <c r="O39" s="28"/>
      <c r="P39" s="28"/>
    </row>
    <row r="40" spans="1:16" ht="21.75" customHeight="1" x14ac:dyDescent="0.2">
      <c r="A40" s="386" t="s">
        <v>135</v>
      </c>
      <c r="B40" s="386"/>
      <c r="D40" s="38">
        <v>0</v>
      </c>
      <c r="E40" s="28"/>
      <c r="F40" s="30"/>
      <c r="G40" s="28"/>
      <c r="H40" s="38">
        <v>42967916692</v>
      </c>
      <c r="I40" s="28"/>
      <c r="J40" s="30"/>
      <c r="K40" s="28"/>
      <c r="L40" s="28"/>
      <c r="M40" s="28"/>
      <c r="N40" s="28"/>
      <c r="O40" s="28"/>
      <c r="P40" s="28"/>
    </row>
    <row r="41" spans="1:16" ht="21.75" customHeight="1" x14ac:dyDescent="0.2">
      <c r="A41" s="386" t="s">
        <v>135</v>
      </c>
      <c r="B41" s="386"/>
      <c r="D41" s="38">
        <v>0</v>
      </c>
      <c r="E41" s="28"/>
      <c r="F41" s="30"/>
      <c r="G41" s="28"/>
      <c r="H41" s="38">
        <v>36158429564</v>
      </c>
      <c r="I41" s="28"/>
      <c r="J41" s="30"/>
      <c r="K41" s="28"/>
      <c r="L41" s="28"/>
      <c r="M41" s="28"/>
      <c r="N41" s="28"/>
      <c r="O41" s="28"/>
      <c r="P41" s="28"/>
    </row>
    <row r="42" spans="1:16" ht="21.75" customHeight="1" x14ac:dyDescent="0.2">
      <c r="A42" s="386" t="s">
        <v>138</v>
      </c>
      <c r="B42" s="386"/>
      <c r="D42" s="38">
        <v>0</v>
      </c>
      <c r="E42" s="28"/>
      <c r="F42" s="30"/>
      <c r="G42" s="28"/>
      <c r="H42" s="38">
        <v>58464555602</v>
      </c>
      <c r="I42" s="28"/>
      <c r="J42" s="30"/>
      <c r="K42" s="28"/>
      <c r="L42" s="28"/>
      <c r="M42" s="28"/>
      <c r="N42" s="28"/>
      <c r="O42" s="28"/>
      <c r="P42" s="28"/>
    </row>
    <row r="43" spans="1:16" ht="21.75" customHeight="1" x14ac:dyDescent="0.2">
      <c r="A43" s="386" t="s">
        <v>150</v>
      </c>
      <c r="B43" s="386"/>
      <c r="D43" s="38">
        <v>0</v>
      </c>
      <c r="E43" s="28"/>
      <c r="F43" s="30"/>
      <c r="G43" s="28"/>
      <c r="H43" s="38">
        <v>3678548707</v>
      </c>
      <c r="I43" s="28"/>
      <c r="J43" s="30"/>
      <c r="K43" s="28"/>
      <c r="L43" s="28"/>
      <c r="M43" s="28"/>
      <c r="N43" s="28"/>
      <c r="O43" s="28"/>
      <c r="P43" s="28"/>
    </row>
    <row r="44" spans="1:16" ht="21.75" customHeight="1" x14ac:dyDescent="0.2">
      <c r="A44" s="386" t="s">
        <v>138</v>
      </c>
      <c r="B44" s="386"/>
      <c r="D44" s="38">
        <v>0</v>
      </c>
      <c r="E44" s="28"/>
      <c r="F44" s="30"/>
      <c r="G44" s="28"/>
      <c r="H44" s="38">
        <v>31876712322</v>
      </c>
      <c r="I44" s="28"/>
      <c r="J44" s="30"/>
      <c r="K44" s="28"/>
      <c r="L44" s="28"/>
      <c r="M44" s="28"/>
      <c r="N44" s="28"/>
      <c r="O44" s="28"/>
      <c r="P44" s="28"/>
    </row>
    <row r="45" spans="1:16" ht="21.75" customHeight="1" x14ac:dyDescent="0.2">
      <c r="A45" s="386" t="s">
        <v>138</v>
      </c>
      <c r="B45" s="386"/>
      <c r="D45" s="38">
        <v>0</v>
      </c>
      <c r="E45" s="28"/>
      <c r="F45" s="30"/>
      <c r="G45" s="28"/>
      <c r="H45" s="38">
        <v>27454109581</v>
      </c>
      <c r="I45" s="28"/>
      <c r="J45" s="30"/>
      <c r="K45" s="28"/>
      <c r="L45" s="28"/>
      <c r="M45" s="28"/>
      <c r="N45" s="28"/>
      <c r="O45" s="28"/>
      <c r="P45" s="28"/>
    </row>
    <row r="46" spans="1:16" ht="21.75" customHeight="1" x14ac:dyDescent="0.2">
      <c r="A46" s="386" t="s">
        <v>135</v>
      </c>
      <c r="B46" s="386"/>
      <c r="D46" s="38">
        <v>0</v>
      </c>
      <c r="E46" s="28"/>
      <c r="F46" s="30"/>
      <c r="G46" s="28"/>
      <c r="H46" s="38">
        <v>20884018848</v>
      </c>
      <c r="I46" s="28"/>
      <c r="J46" s="30"/>
      <c r="K46" s="28"/>
      <c r="L46" s="28"/>
      <c r="M46" s="28"/>
      <c r="N46" s="28"/>
      <c r="O46" s="28"/>
      <c r="P46" s="28"/>
    </row>
    <row r="47" spans="1:16" ht="21.75" customHeight="1" x14ac:dyDescent="0.2">
      <c r="A47" s="386" t="s">
        <v>135</v>
      </c>
      <c r="B47" s="386"/>
      <c r="D47" s="38">
        <v>0</v>
      </c>
      <c r="E47" s="28"/>
      <c r="F47" s="30"/>
      <c r="G47" s="28"/>
      <c r="H47" s="38">
        <v>24840767122</v>
      </c>
      <c r="I47" s="28"/>
      <c r="J47" s="30"/>
      <c r="K47" s="28"/>
      <c r="L47" s="28"/>
      <c r="M47" s="28"/>
      <c r="N47" s="28"/>
      <c r="O47" s="28"/>
      <c r="P47" s="28"/>
    </row>
    <row r="48" spans="1:16" ht="21.75" customHeight="1" x14ac:dyDescent="0.2">
      <c r="A48" s="386" t="s">
        <v>135</v>
      </c>
      <c r="B48" s="386"/>
      <c r="D48" s="38">
        <v>0</v>
      </c>
      <c r="E48" s="28"/>
      <c r="F48" s="30"/>
      <c r="G48" s="28"/>
      <c r="H48" s="38">
        <v>99693888869</v>
      </c>
      <c r="I48" s="28"/>
      <c r="J48" s="30"/>
      <c r="K48" s="28"/>
      <c r="L48" s="28"/>
      <c r="M48" s="28"/>
      <c r="N48" s="28"/>
      <c r="O48" s="28"/>
      <c r="P48" s="28"/>
    </row>
    <row r="49" spans="1:16" ht="21.75" customHeight="1" x14ac:dyDescent="0.2">
      <c r="A49" s="386" t="s">
        <v>135</v>
      </c>
      <c r="B49" s="386"/>
      <c r="D49" s="38">
        <v>0</v>
      </c>
      <c r="E49" s="28"/>
      <c r="F49" s="30"/>
      <c r="G49" s="28"/>
      <c r="H49" s="38">
        <v>34717808217</v>
      </c>
      <c r="I49" s="28"/>
      <c r="J49" s="30"/>
      <c r="K49" s="28"/>
      <c r="L49" s="28"/>
      <c r="M49" s="28"/>
      <c r="N49" s="28"/>
      <c r="O49" s="28"/>
      <c r="P49" s="28"/>
    </row>
    <row r="50" spans="1:16" ht="21.75" customHeight="1" x14ac:dyDescent="0.2">
      <c r="A50" s="386" t="s">
        <v>135</v>
      </c>
      <c r="B50" s="386"/>
      <c r="D50" s="38">
        <v>1499087292</v>
      </c>
      <c r="E50" s="28"/>
      <c r="F50" s="30"/>
      <c r="G50" s="28"/>
      <c r="H50" s="38">
        <v>198770172485</v>
      </c>
      <c r="I50" s="28"/>
      <c r="J50" s="30"/>
      <c r="K50" s="28"/>
      <c r="L50" s="28"/>
      <c r="M50" s="28"/>
      <c r="N50" s="28"/>
      <c r="O50" s="28"/>
      <c r="P50" s="28"/>
    </row>
    <row r="51" spans="1:16" ht="21.75" customHeight="1" x14ac:dyDescent="0.2">
      <c r="A51" s="386" t="s">
        <v>135</v>
      </c>
      <c r="B51" s="386"/>
      <c r="D51" s="38">
        <v>0</v>
      </c>
      <c r="E51" s="28"/>
      <c r="F51" s="30"/>
      <c r="G51" s="28"/>
      <c r="H51" s="38">
        <v>68350684912</v>
      </c>
      <c r="I51" s="28"/>
      <c r="J51" s="30"/>
      <c r="K51" s="28"/>
      <c r="L51" s="28"/>
      <c r="M51" s="28"/>
      <c r="N51" s="28"/>
      <c r="O51" s="28"/>
      <c r="P51" s="28"/>
    </row>
    <row r="52" spans="1:16" ht="21.75" customHeight="1" x14ac:dyDescent="0.2">
      <c r="A52" s="386" t="s">
        <v>135</v>
      </c>
      <c r="B52" s="386"/>
      <c r="D52" s="38">
        <v>30205150677</v>
      </c>
      <c r="E52" s="28"/>
      <c r="F52" s="30"/>
      <c r="G52" s="28"/>
      <c r="H52" s="38">
        <v>174809424645</v>
      </c>
      <c r="I52" s="28"/>
      <c r="J52" s="30"/>
      <c r="K52" s="28"/>
      <c r="L52" s="28"/>
      <c r="M52" s="28"/>
      <c r="N52" s="28"/>
      <c r="O52" s="28"/>
      <c r="P52" s="28"/>
    </row>
    <row r="53" spans="1:16" ht="21.75" customHeight="1" x14ac:dyDescent="0.2">
      <c r="A53" s="386" t="s">
        <v>135</v>
      </c>
      <c r="B53" s="386"/>
      <c r="D53" s="38">
        <v>0</v>
      </c>
      <c r="E53" s="28"/>
      <c r="F53" s="30"/>
      <c r="G53" s="28"/>
      <c r="H53" s="38">
        <v>20426350683</v>
      </c>
      <c r="I53" s="28"/>
      <c r="J53" s="30"/>
      <c r="K53" s="28"/>
      <c r="L53" s="28"/>
      <c r="M53" s="28"/>
      <c r="N53" s="28"/>
      <c r="O53" s="28"/>
      <c r="P53" s="28"/>
    </row>
    <row r="54" spans="1:16" ht="21.75" customHeight="1" x14ac:dyDescent="0.2">
      <c r="A54" s="386" t="s">
        <v>135</v>
      </c>
      <c r="B54" s="386"/>
      <c r="D54" s="38">
        <v>24657534245</v>
      </c>
      <c r="E54" s="28"/>
      <c r="F54" s="30"/>
      <c r="G54" s="28"/>
      <c r="H54" s="38">
        <v>125095890399</v>
      </c>
      <c r="I54" s="28"/>
      <c r="J54" s="30"/>
      <c r="K54" s="28"/>
      <c r="L54" s="28"/>
      <c r="M54" s="28"/>
      <c r="N54" s="28"/>
      <c r="O54" s="28"/>
      <c r="P54" s="28"/>
    </row>
    <row r="55" spans="1:16" ht="21.75" customHeight="1" x14ac:dyDescent="0.2">
      <c r="A55" s="386" t="s">
        <v>138</v>
      </c>
      <c r="B55" s="386"/>
      <c r="D55" s="38">
        <v>24657534240</v>
      </c>
      <c r="E55" s="28"/>
      <c r="F55" s="30"/>
      <c r="G55" s="28"/>
      <c r="H55" s="38">
        <v>124643835603</v>
      </c>
      <c r="I55" s="28"/>
      <c r="J55" s="30"/>
      <c r="K55" s="28"/>
      <c r="L55" s="28"/>
      <c r="M55" s="28"/>
      <c r="N55" s="28"/>
      <c r="O55" s="28"/>
      <c r="P55" s="28"/>
    </row>
    <row r="56" spans="1:16" ht="21.75" customHeight="1" x14ac:dyDescent="0.2">
      <c r="A56" s="386" t="s">
        <v>138</v>
      </c>
      <c r="B56" s="386"/>
      <c r="D56" s="38">
        <v>10684931504</v>
      </c>
      <c r="E56" s="28"/>
      <c r="F56" s="30"/>
      <c r="G56" s="28"/>
      <c r="H56" s="38">
        <v>112190743825</v>
      </c>
      <c r="I56" s="28"/>
      <c r="J56" s="30"/>
      <c r="K56" s="28"/>
      <c r="L56" s="28"/>
      <c r="M56" s="28"/>
      <c r="N56" s="28"/>
      <c r="O56" s="28"/>
      <c r="P56" s="28"/>
    </row>
    <row r="57" spans="1:16" ht="21.75" customHeight="1" x14ac:dyDescent="0.2">
      <c r="A57" s="386" t="s">
        <v>138</v>
      </c>
      <c r="B57" s="386"/>
      <c r="D57" s="38">
        <v>12221917790</v>
      </c>
      <c r="E57" s="28"/>
      <c r="F57" s="30"/>
      <c r="G57" s="28"/>
      <c r="H57" s="38">
        <v>112208219153</v>
      </c>
      <c r="I57" s="28"/>
      <c r="J57" s="30"/>
      <c r="K57" s="28"/>
      <c r="L57" s="28"/>
      <c r="M57" s="28"/>
      <c r="N57" s="28"/>
      <c r="O57" s="28"/>
      <c r="P57" s="28"/>
    </row>
    <row r="58" spans="1:16" ht="21.75" customHeight="1" x14ac:dyDescent="0.2">
      <c r="A58" s="386" t="s">
        <v>138</v>
      </c>
      <c r="B58" s="386"/>
      <c r="D58" s="38">
        <v>5301369868</v>
      </c>
      <c r="E58" s="28"/>
      <c r="F58" s="30"/>
      <c r="G58" s="28"/>
      <c r="H58" s="38">
        <v>105287671231</v>
      </c>
      <c r="I58" s="28"/>
      <c r="J58" s="30"/>
      <c r="K58" s="28"/>
      <c r="L58" s="28"/>
      <c r="M58" s="28"/>
      <c r="N58" s="28"/>
      <c r="O58" s="28"/>
      <c r="P58" s="28"/>
    </row>
    <row r="59" spans="1:16" ht="21.75" customHeight="1" x14ac:dyDescent="0.2">
      <c r="A59" s="386" t="s">
        <v>138</v>
      </c>
      <c r="B59" s="386"/>
      <c r="D59" s="38">
        <v>229789502</v>
      </c>
      <c r="E59" s="28"/>
      <c r="F59" s="30"/>
      <c r="G59" s="28"/>
      <c r="H59" s="38">
        <v>99394173057</v>
      </c>
      <c r="I59" s="28"/>
      <c r="J59" s="30"/>
      <c r="K59" s="28"/>
      <c r="L59" s="28"/>
      <c r="M59" s="28"/>
      <c r="N59" s="28"/>
      <c r="O59" s="28"/>
      <c r="P59" s="28"/>
    </row>
    <row r="60" spans="1:16" ht="21.75" customHeight="1" x14ac:dyDescent="0.2">
      <c r="A60" s="386" t="s">
        <v>138</v>
      </c>
      <c r="B60" s="386"/>
      <c r="D60" s="38">
        <v>8630136960</v>
      </c>
      <c r="E60" s="28"/>
      <c r="F60" s="30"/>
      <c r="G60" s="28"/>
      <c r="H60" s="38">
        <v>43625342417</v>
      </c>
      <c r="I60" s="28"/>
      <c r="J60" s="30"/>
      <c r="K60" s="28"/>
      <c r="L60" s="28"/>
      <c r="M60" s="28"/>
      <c r="N60" s="28"/>
      <c r="O60" s="28"/>
      <c r="P60" s="28"/>
    </row>
    <row r="61" spans="1:16" ht="21.75" customHeight="1" x14ac:dyDescent="0.2">
      <c r="A61" s="386" t="s">
        <v>138</v>
      </c>
      <c r="B61" s="386"/>
      <c r="D61" s="38">
        <v>0</v>
      </c>
      <c r="E61" s="28"/>
      <c r="F61" s="30"/>
      <c r="G61" s="28"/>
      <c r="H61" s="38">
        <v>85191780820</v>
      </c>
      <c r="I61" s="28"/>
      <c r="J61" s="30"/>
      <c r="K61" s="28"/>
      <c r="L61" s="28"/>
      <c r="M61" s="28"/>
      <c r="N61" s="28"/>
      <c r="O61" s="28"/>
      <c r="P61" s="28"/>
    </row>
    <row r="62" spans="1:16" ht="21.75" customHeight="1" x14ac:dyDescent="0.2">
      <c r="A62" s="386" t="s">
        <v>150</v>
      </c>
      <c r="B62" s="386"/>
      <c r="D62" s="38">
        <v>0</v>
      </c>
      <c r="E62" s="28"/>
      <c r="F62" s="30"/>
      <c r="G62" s="28"/>
      <c r="H62" s="38">
        <v>42661284934</v>
      </c>
      <c r="I62" s="28"/>
      <c r="J62" s="30"/>
      <c r="K62" s="28"/>
      <c r="L62" s="28"/>
      <c r="M62" s="28"/>
      <c r="N62" s="28"/>
      <c r="O62" s="28"/>
      <c r="P62" s="28"/>
    </row>
    <row r="63" spans="1:16" ht="21.75" customHeight="1" x14ac:dyDescent="0.2">
      <c r="A63" s="386" t="s">
        <v>154</v>
      </c>
      <c r="B63" s="386"/>
      <c r="D63" s="38">
        <v>0</v>
      </c>
      <c r="E63" s="28"/>
      <c r="F63" s="30"/>
      <c r="G63" s="28"/>
      <c r="H63" s="38">
        <v>38206069615</v>
      </c>
      <c r="I63" s="28"/>
      <c r="J63" s="30"/>
      <c r="K63" s="28"/>
      <c r="L63" s="28"/>
      <c r="M63" s="28"/>
      <c r="N63" s="28"/>
      <c r="O63" s="28"/>
      <c r="P63" s="28"/>
    </row>
    <row r="64" spans="1:16" ht="21.75" customHeight="1" x14ac:dyDescent="0.2">
      <c r="A64" s="386" t="s">
        <v>138</v>
      </c>
      <c r="B64" s="386"/>
      <c r="D64" s="38">
        <v>33710958904</v>
      </c>
      <c r="E64" s="28"/>
      <c r="F64" s="30"/>
      <c r="G64" s="28"/>
      <c r="H64" s="38">
        <v>161556164366</v>
      </c>
      <c r="I64" s="28"/>
      <c r="J64" s="30"/>
      <c r="K64" s="28"/>
      <c r="L64" s="28"/>
      <c r="M64" s="28"/>
      <c r="N64" s="28"/>
      <c r="O64" s="28"/>
      <c r="P64" s="28"/>
    </row>
    <row r="65" spans="1:16" ht="21.75" customHeight="1" x14ac:dyDescent="0.2">
      <c r="A65" s="386" t="s">
        <v>138</v>
      </c>
      <c r="B65" s="386"/>
      <c r="D65" s="38">
        <v>776712333</v>
      </c>
      <c r="E65" s="28"/>
      <c r="F65" s="30"/>
      <c r="G65" s="28"/>
      <c r="H65" s="38">
        <v>15404794518</v>
      </c>
      <c r="I65" s="28"/>
      <c r="J65" s="30"/>
      <c r="K65" s="28"/>
      <c r="L65" s="28"/>
      <c r="M65" s="28"/>
      <c r="N65" s="28"/>
      <c r="O65" s="28"/>
      <c r="P65" s="28"/>
    </row>
    <row r="66" spans="1:16" ht="21.75" customHeight="1" x14ac:dyDescent="0.2">
      <c r="A66" s="386" t="s">
        <v>138</v>
      </c>
      <c r="B66" s="386"/>
      <c r="D66" s="38">
        <v>0</v>
      </c>
      <c r="E66" s="28"/>
      <c r="F66" s="30"/>
      <c r="G66" s="28"/>
      <c r="H66" s="38">
        <v>45812835611</v>
      </c>
      <c r="I66" s="28"/>
      <c r="J66" s="30"/>
      <c r="K66" s="28"/>
      <c r="L66" s="28"/>
      <c r="M66" s="28"/>
      <c r="N66" s="28"/>
      <c r="O66" s="28"/>
      <c r="P66" s="28"/>
    </row>
    <row r="67" spans="1:16" ht="21.75" customHeight="1" x14ac:dyDescent="0.2">
      <c r="A67" s="386" t="s">
        <v>154</v>
      </c>
      <c r="B67" s="386"/>
      <c r="D67" s="38">
        <v>0</v>
      </c>
      <c r="E67" s="28"/>
      <c r="F67" s="30"/>
      <c r="G67" s="28"/>
      <c r="H67" s="38">
        <v>60115449328</v>
      </c>
      <c r="I67" s="28"/>
      <c r="J67" s="30"/>
      <c r="K67" s="28"/>
      <c r="L67" s="28"/>
      <c r="M67" s="28"/>
      <c r="N67" s="28"/>
      <c r="O67" s="28"/>
      <c r="P67" s="28"/>
    </row>
    <row r="68" spans="1:16" ht="21.75" customHeight="1" x14ac:dyDescent="0.2">
      <c r="A68" s="386" t="s">
        <v>138</v>
      </c>
      <c r="B68" s="386"/>
      <c r="D68" s="38">
        <v>0</v>
      </c>
      <c r="E68" s="28"/>
      <c r="F68" s="30"/>
      <c r="G68" s="28"/>
      <c r="H68" s="38">
        <v>32917808217</v>
      </c>
      <c r="I68" s="28"/>
      <c r="J68" s="30"/>
      <c r="K68" s="28"/>
      <c r="L68" s="28"/>
      <c r="M68" s="28"/>
      <c r="N68" s="28"/>
      <c r="O68" s="28"/>
      <c r="P68" s="28"/>
    </row>
    <row r="69" spans="1:16" ht="21.75" customHeight="1" x14ac:dyDescent="0.2">
      <c r="A69" s="386" t="s">
        <v>138</v>
      </c>
      <c r="B69" s="386"/>
      <c r="D69" s="38">
        <v>24657534240</v>
      </c>
      <c r="E69" s="28"/>
      <c r="F69" s="30"/>
      <c r="G69" s="28"/>
      <c r="H69" s="38">
        <v>115972602722</v>
      </c>
      <c r="I69" s="28"/>
      <c r="J69" s="30"/>
      <c r="K69" s="28"/>
      <c r="L69" s="28"/>
      <c r="M69" s="28"/>
      <c r="N69" s="28"/>
      <c r="O69" s="28"/>
      <c r="P69" s="28"/>
    </row>
    <row r="70" spans="1:16" ht="21.75" customHeight="1" x14ac:dyDescent="0.2">
      <c r="A70" s="386" t="s">
        <v>138</v>
      </c>
      <c r="B70" s="386"/>
      <c r="D70" s="38">
        <v>0</v>
      </c>
      <c r="E70" s="28"/>
      <c r="F70" s="30"/>
      <c r="G70" s="28"/>
      <c r="H70" s="38">
        <v>72779260257</v>
      </c>
      <c r="I70" s="28"/>
      <c r="J70" s="30"/>
      <c r="K70" s="28"/>
      <c r="L70" s="28"/>
      <c r="M70" s="28"/>
      <c r="N70" s="28"/>
      <c r="O70" s="28"/>
      <c r="P70" s="28"/>
    </row>
    <row r="71" spans="1:16" ht="21.75" customHeight="1" x14ac:dyDescent="0.2">
      <c r="A71" s="386" t="s">
        <v>138</v>
      </c>
      <c r="B71" s="386"/>
      <c r="D71" s="38">
        <v>0</v>
      </c>
      <c r="E71" s="28"/>
      <c r="F71" s="30"/>
      <c r="G71" s="28"/>
      <c r="H71" s="38">
        <v>3184931501</v>
      </c>
      <c r="I71" s="28"/>
      <c r="J71" s="30"/>
      <c r="K71" s="28"/>
      <c r="L71" s="28"/>
      <c r="M71" s="28"/>
      <c r="N71" s="28"/>
      <c r="O71" s="28"/>
      <c r="P71" s="28"/>
    </row>
    <row r="72" spans="1:16" ht="21.75" customHeight="1" x14ac:dyDescent="0.2">
      <c r="A72" s="386" t="s">
        <v>150</v>
      </c>
      <c r="B72" s="386"/>
      <c r="D72" s="38">
        <v>0</v>
      </c>
      <c r="E72" s="28"/>
      <c r="F72" s="30"/>
      <c r="G72" s="28"/>
      <c r="H72" s="38">
        <v>80262842480</v>
      </c>
      <c r="I72" s="28"/>
      <c r="J72" s="30"/>
      <c r="K72" s="28"/>
      <c r="L72" s="28"/>
      <c r="M72" s="28"/>
      <c r="N72" s="28"/>
      <c r="O72" s="28"/>
      <c r="P72" s="28"/>
    </row>
    <row r="73" spans="1:16" ht="21.75" customHeight="1" x14ac:dyDescent="0.2">
      <c r="A73" s="386" t="s">
        <v>142</v>
      </c>
      <c r="B73" s="386"/>
      <c r="D73" s="38">
        <v>13068493540</v>
      </c>
      <c r="E73" s="28"/>
      <c r="F73" s="30"/>
      <c r="G73" s="28"/>
      <c r="H73" s="38">
        <v>91668496555</v>
      </c>
      <c r="I73" s="28"/>
      <c r="J73" s="30"/>
      <c r="K73" s="28"/>
      <c r="L73" s="28"/>
      <c r="M73" s="28"/>
      <c r="N73" s="28"/>
      <c r="O73" s="28"/>
      <c r="P73" s="28"/>
    </row>
    <row r="74" spans="1:16" ht="21.75" customHeight="1" x14ac:dyDescent="0.2">
      <c r="A74" s="386" t="s">
        <v>135</v>
      </c>
      <c r="B74" s="386"/>
      <c r="D74" s="38">
        <v>0</v>
      </c>
      <c r="E74" s="28"/>
      <c r="F74" s="30"/>
      <c r="G74" s="28"/>
      <c r="H74" s="38">
        <v>44606246568</v>
      </c>
      <c r="I74" s="28"/>
      <c r="J74" s="30"/>
      <c r="K74" s="28"/>
      <c r="L74" s="28"/>
      <c r="M74" s="28"/>
      <c r="N74" s="28"/>
      <c r="O74" s="28"/>
      <c r="P74" s="28"/>
    </row>
    <row r="75" spans="1:16" ht="21.75" customHeight="1" x14ac:dyDescent="0.2">
      <c r="A75" s="386" t="s">
        <v>135</v>
      </c>
      <c r="B75" s="386"/>
      <c r="D75" s="38">
        <v>0</v>
      </c>
      <c r="E75" s="28"/>
      <c r="F75" s="30"/>
      <c r="G75" s="28"/>
      <c r="H75" s="38">
        <v>136767123282</v>
      </c>
      <c r="I75" s="28"/>
      <c r="J75" s="30"/>
      <c r="K75" s="28"/>
      <c r="L75" s="28"/>
      <c r="M75" s="28"/>
      <c r="N75" s="28"/>
      <c r="O75" s="28"/>
      <c r="P75" s="28"/>
    </row>
    <row r="76" spans="1:16" ht="21.75" customHeight="1" x14ac:dyDescent="0.2">
      <c r="A76" s="386" t="s">
        <v>138</v>
      </c>
      <c r="B76" s="386"/>
      <c r="D76" s="38">
        <v>20169863010</v>
      </c>
      <c r="E76" s="28"/>
      <c r="F76" s="30"/>
      <c r="G76" s="28"/>
      <c r="H76" s="38">
        <v>88512082185</v>
      </c>
      <c r="I76" s="28"/>
      <c r="J76" s="30"/>
      <c r="K76" s="28"/>
      <c r="L76" s="28"/>
      <c r="M76" s="28"/>
      <c r="N76" s="28"/>
      <c r="O76" s="28"/>
      <c r="P76" s="28"/>
    </row>
    <row r="77" spans="1:16" ht="21.75" customHeight="1" x14ac:dyDescent="0.2">
      <c r="A77" s="386" t="s">
        <v>135</v>
      </c>
      <c r="B77" s="386"/>
      <c r="D77" s="38">
        <v>0</v>
      </c>
      <c r="E77" s="28"/>
      <c r="F77" s="30"/>
      <c r="G77" s="28"/>
      <c r="H77" s="38">
        <v>59849187939</v>
      </c>
      <c r="I77" s="28"/>
      <c r="J77" s="30"/>
      <c r="K77" s="28"/>
      <c r="L77" s="28"/>
      <c r="M77" s="28"/>
      <c r="N77" s="28"/>
      <c r="O77" s="28"/>
      <c r="P77" s="28"/>
    </row>
    <row r="78" spans="1:16" ht="21.75" customHeight="1" x14ac:dyDescent="0.2">
      <c r="A78" s="386" t="s">
        <v>150</v>
      </c>
      <c r="B78" s="386"/>
      <c r="D78" s="38">
        <v>0</v>
      </c>
      <c r="E78" s="28"/>
      <c r="F78" s="30"/>
      <c r="G78" s="28"/>
      <c r="H78" s="38">
        <v>30315951506</v>
      </c>
      <c r="I78" s="28"/>
      <c r="J78" s="30"/>
      <c r="K78" s="28"/>
      <c r="L78" s="28"/>
      <c r="M78" s="28"/>
      <c r="N78" s="28"/>
      <c r="O78" s="28"/>
      <c r="P78" s="28"/>
    </row>
    <row r="79" spans="1:16" ht="21.75" customHeight="1" x14ac:dyDescent="0.2">
      <c r="A79" s="386" t="s">
        <v>150</v>
      </c>
      <c r="B79" s="386"/>
      <c r="D79" s="38">
        <v>0</v>
      </c>
      <c r="E79" s="28"/>
      <c r="F79" s="30"/>
      <c r="G79" s="28"/>
      <c r="H79" s="38">
        <v>29951593448</v>
      </c>
      <c r="I79" s="28"/>
      <c r="J79" s="30"/>
      <c r="K79" s="28"/>
      <c r="L79" s="28"/>
      <c r="M79" s="28"/>
      <c r="N79" s="28"/>
      <c r="O79" s="28"/>
      <c r="P79" s="28"/>
    </row>
    <row r="80" spans="1:16" ht="21.75" customHeight="1" x14ac:dyDescent="0.2">
      <c r="A80" s="386" t="s">
        <v>145</v>
      </c>
      <c r="B80" s="386"/>
      <c r="D80" s="38">
        <v>24657534240</v>
      </c>
      <c r="E80" s="28"/>
      <c r="F80" s="30"/>
      <c r="G80" s="28"/>
      <c r="H80" s="38">
        <v>95342465728</v>
      </c>
      <c r="I80" s="28"/>
      <c r="J80" s="30"/>
      <c r="K80" s="28"/>
      <c r="L80" s="28"/>
      <c r="M80" s="28"/>
      <c r="N80" s="28"/>
      <c r="O80" s="28"/>
      <c r="P80" s="28"/>
    </row>
    <row r="81" spans="1:16" ht="21.75" customHeight="1" x14ac:dyDescent="0.2">
      <c r="A81" s="386" t="s">
        <v>280</v>
      </c>
      <c r="B81" s="386"/>
      <c r="D81" s="38">
        <v>0</v>
      </c>
      <c r="E81" s="28"/>
      <c r="F81" s="30"/>
      <c r="G81" s="28"/>
      <c r="H81" s="38">
        <v>96657534246</v>
      </c>
      <c r="I81" s="28"/>
      <c r="J81" s="30"/>
      <c r="K81" s="28"/>
      <c r="L81" s="28"/>
      <c r="M81" s="28"/>
      <c r="N81" s="28"/>
      <c r="O81" s="28"/>
      <c r="P81" s="28"/>
    </row>
    <row r="82" spans="1:16" ht="21.75" customHeight="1" x14ac:dyDescent="0.2">
      <c r="A82" s="386" t="s">
        <v>280</v>
      </c>
      <c r="B82" s="386"/>
      <c r="D82" s="38">
        <v>0</v>
      </c>
      <c r="E82" s="28"/>
      <c r="F82" s="30"/>
      <c r="G82" s="28"/>
      <c r="H82" s="38">
        <v>6137753425</v>
      </c>
      <c r="I82" s="28"/>
      <c r="J82" s="30"/>
      <c r="K82" s="28"/>
      <c r="L82" s="28"/>
      <c r="M82" s="28"/>
      <c r="N82" s="28"/>
      <c r="O82" s="28"/>
      <c r="P82" s="28"/>
    </row>
    <row r="83" spans="1:16" ht="21.75" customHeight="1" x14ac:dyDescent="0.2">
      <c r="A83" s="386" t="s">
        <v>147</v>
      </c>
      <c r="B83" s="386"/>
      <c r="D83" s="38">
        <v>0</v>
      </c>
      <c r="E83" s="28"/>
      <c r="F83" s="30"/>
      <c r="G83" s="28"/>
      <c r="H83" s="38">
        <v>134221370547</v>
      </c>
      <c r="I83" s="28"/>
      <c r="J83" s="30"/>
      <c r="K83" s="28"/>
      <c r="L83" s="28"/>
      <c r="M83" s="28"/>
      <c r="N83" s="28"/>
      <c r="O83" s="28"/>
      <c r="P83" s="28"/>
    </row>
    <row r="84" spans="1:16" ht="21.75" customHeight="1" x14ac:dyDescent="0.2">
      <c r="A84" s="386" t="s">
        <v>135</v>
      </c>
      <c r="B84" s="386"/>
      <c r="D84" s="38">
        <v>22045610959</v>
      </c>
      <c r="E84" s="28"/>
      <c r="F84" s="30"/>
      <c r="G84" s="28"/>
      <c r="H84" s="38">
        <v>87545570616</v>
      </c>
      <c r="I84" s="28"/>
      <c r="J84" s="30"/>
      <c r="K84" s="28"/>
      <c r="L84" s="28"/>
      <c r="M84" s="28"/>
      <c r="N84" s="28"/>
      <c r="O84" s="28"/>
      <c r="P84" s="28"/>
    </row>
    <row r="85" spans="1:16" ht="21.75" customHeight="1" x14ac:dyDescent="0.2">
      <c r="A85" s="386" t="s">
        <v>147</v>
      </c>
      <c r="B85" s="386"/>
      <c r="D85" s="38">
        <v>9974268480</v>
      </c>
      <c r="E85" s="28"/>
      <c r="F85" s="30"/>
      <c r="G85" s="28"/>
      <c r="H85" s="38">
        <v>37902220224</v>
      </c>
      <c r="I85" s="28"/>
      <c r="J85" s="30"/>
      <c r="K85" s="28"/>
      <c r="L85" s="28"/>
      <c r="M85" s="28"/>
      <c r="N85" s="28"/>
      <c r="O85" s="28"/>
      <c r="P85" s="28"/>
    </row>
    <row r="86" spans="1:16" ht="21.75" customHeight="1" x14ac:dyDescent="0.2">
      <c r="A86" s="386" t="s">
        <v>147</v>
      </c>
      <c r="B86" s="386"/>
      <c r="D86" s="38">
        <v>58107131490</v>
      </c>
      <c r="E86" s="28"/>
      <c r="F86" s="30"/>
      <c r="G86" s="28"/>
      <c r="H86" s="38">
        <v>214996386513</v>
      </c>
      <c r="I86" s="28"/>
      <c r="J86" s="30"/>
      <c r="K86" s="28"/>
      <c r="L86" s="28"/>
      <c r="M86" s="28"/>
      <c r="N86" s="28"/>
      <c r="O86" s="28"/>
      <c r="P86" s="28"/>
    </row>
    <row r="87" spans="1:16" ht="21.75" customHeight="1" x14ac:dyDescent="0.2">
      <c r="A87" s="386" t="s">
        <v>150</v>
      </c>
      <c r="B87" s="386"/>
      <c r="D87" s="38">
        <v>3767673177</v>
      </c>
      <c r="E87" s="28"/>
      <c r="F87" s="30"/>
      <c r="G87" s="28"/>
      <c r="H87" s="38">
        <v>38520628442</v>
      </c>
      <c r="I87" s="28"/>
      <c r="J87" s="30"/>
      <c r="K87" s="28"/>
      <c r="L87" s="28"/>
      <c r="M87" s="28"/>
      <c r="N87" s="28"/>
      <c r="O87" s="28"/>
      <c r="P87" s="28"/>
    </row>
    <row r="88" spans="1:16" ht="21.75" customHeight="1" x14ac:dyDescent="0.2">
      <c r="A88" s="386" t="s">
        <v>151</v>
      </c>
      <c r="B88" s="386"/>
      <c r="D88" s="38">
        <v>23656438350</v>
      </c>
      <c r="E88" s="28"/>
      <c r="F88" s="30"/>
      <c r="G88" s="28"/>
      <c r="H88" s="38">
        <v>105924328707</v>
      </c>
      <c r="I88" s="28"/>
      <c r="J88" s="30"/>
      <c r="K88" s="28"/>
      <c r="L88" s="28"/>
      <c r="M88" s="28"/>
      <c r="N88" s="28"/>
      <c r="O88" s="28"/>
      <c r="P88" s="28"/>
    </row>
    <row r="89" spans="1:16" ht="21.75" customHeight="1" x14ac:dyDescent="0.2">
      <c r="A89" s="386" t="s">
        <v>151</v>
      </c>
      <c r="B89" s="386"/>
      <c r="D89" s="38">
        <v>26975342460</v>
      </c>
      <c r="E89" s="28"/>
      <c r="F89" s="30"/>
      <c r="G89" s="28"/>
      <c r="H89" s="38">
        <v>97111232856</v>
      </c>
      <c r="I89" s="28"/>
      <c r="J89" s="30"/>
      <c r="K89" s="28"/>
      <c r="L89" s="28"/>
      <c r="M89" s="28"/>
      <c r="N89" s="28"/>
      <c r="O89" s="28"/>
      <c r="P89" s="28"/>
    </row>
    <row r="90" spans="1:16" ht="21.75" customHeight="1" x14ac:dyDescent="0.2">
      <c r="A90" s="386" t="s">
        <v>154</v>
      </c>
      <c r="B90" s="386"/>
      <c r="D90" s="38">
        <v>5332566152</v>
      </c>
      <c r="E90" s="28"/>
      <c r="F90" s="30"/>
      <c r="G90" s="28"/>
      <c r="H90" s="38">
        <v>30666076296</v>
      </c>
      <c r="I90" s="28"/>
      <c r="J90" s="30"/>
      <c r="K90" s="28"/>
      <c r="L90" s="28"/>
      <c r="M90" s="28"/>
      <c r="N90" s="28"/>
      <c r="O90" s="28"/>
      <c r="P90" s="28"/>
    </row>
    <row r="91" spans="1:16" ht="21.75" customHeight="1" x14ac:dyDescent="0.2">
      <c r="A91" s="386" t="s">
        <v>151</v>
      </c>
      <c r="B91" s="386"/>
      <c r="D91" s="38">
        <v>32054794500</v>
      </c>
      <c r="E91" s="28"/>
      <c r="F91" s="30"/>
      <c r="G91" s="28"/>
      <c r="H91" s="38">
        <v>114328767050</v>
      </c>
      <c r="I91" s="28"/>
      <c r="J91" s="30"/>
      <c r="K91" s="28"/>
      <c r="L91" s="28"/>
      <c r="M91" s="28"/>
      <c r="N91" s="28"/>
      <c r="O91" s="28"/>
      <c r="P91" s="28"/>
    </row>
    <row r="92" spans="1:16" ht="21.75" customHeight="1" x14ac:dyDescent="0.2">
      <c r="A92" s="386" t="s">
        <v>155</v>
      </c>
      <c r="B92" s="386"/>
      <c r="D92" s="38">
        <v>12384476710</v>
      </c>
      <c r="E92" s="28"/>
      <c r="F92" s="30"/>
      <c r="G92" s="28"/>
      <c r="H92" s="38">
        <v>66293375330</v>
      </c>
      <c r="I92" s="28"/>
      <c r="J92" s="30"/>
      <c r="K92" s="28"/>
      <c r="L92" s="28"/>
      <c r="M92" s="28"/>
      <c r="N92" s="28"/>
      <c r="O92" s="28"/>
      <c r="P92" s="28"/>
    </row>
    <row r="93" spans="1:16" ht="21.75" customHeight="1" x14ac:dyDescent="0.2">
      <c r="A93" s="386" t="s">
        <v>156</v>
      </c>
      <c r="B93" s="386"/>
      <c r="D93" s="38">
        <v>18780693707</v>
      </c>
      <c r="E93" s="28"/>
      <c r="F93" s="30"/>
      <c r="G93" s="28"/>
      <c r="H93" s="38">
        <v>79602611499</v>
      </c>
      <c r="I93" s="28"/>
      <c r="J93" s="30"/>
      <c r="K93" s="28"/>
      <c r="L93" s="28"/>
      <c r="M93" s="28"/>
      <c r="N93" s="28"/>
      <c r="O93" s="28"/>
      <c r="P93" s="28"/>
    </row>
    <row r="94" spans="1:16" ht="21.75" customHeight="1" x14ac:dyDescent="0.2">
      <c r="A94" s="386" t="s">
        <v>154</v>
      </c>
      <c r="B94" s="386"/>
      <c r="D94" s="38">
        <v>0</v>
      </c>
      <c r="E94" s="28"/>
      <c r="F94" s="30"/>
      <c r="G94" s="28"/>
      <c r="H94" s="38">
        <v>29970411930</v>
      </c>
      <c r="I94" s="28"/>
      <c r="J94" s="30"/>
      <c r="K94" s="28"/>
      <c r="L94" s="28"/>
      <c r="M94" s="28"/>
      <c r="N94" s="28"/>
      <c r="O94" s="28"/>
      <c r="P94" s="28"/>
    </row>
    <row r="95" spans="1:16" ht="21.75" customHeight="1" x14ac:dyDescent="0.2">
      <c r="A95" s="386" t="s">
        <v>150</v>
      </c>
      <c r="B95" s="386"/>
      <c r="D95" s="38">
        <v>0</v>
      </c>
      <c r="E95" s="28"/>
      <c r="F95" s="30"/>
      <c r="G95" s="28"/>
      <c r="H95" s="38">
        <v>44971988764</v>
      </c>
      <c r="I95" s="28"/>
      <c r="J95" s="30"/>
      <c r="K95" s="28"/>
      <c r="L95" s="28"/>
      <c r="M95" s="28"/>
      <c r="N95" s="28"/>
      <c r="O95" s="28"/>
      <c r="P95" s="28"/>
    </row>
    <row r="96" spans="1:16" ht="21.75" customHeight="1" x14ac:dyDescent="0.2">
      <c r="A96" s="386" t="s">
        <v>157</v>
      </c>
      <c r="B96" s="386"/>
      <c r="D96" s="38">
        <v>14794520544</v>
      </c>
      <c r="E96" s="28"/>
      <c r="F96" s="30"/>
      <c r="G96" s="28"/>
      <c r="H96" s="38">
        <v>74794520528</v>
      </c>
      <c r="I96" s="28"/>
      <c r="J96" s="30"/>
      <c r="K96" s="28"/>
      <c r="L96" s="28"/>
      <c r="M96" s="28"/>
      <c r="N96" s="28"/>
      <c r="O96" s="28"/>
      <c r="P96" s="28"/>
    </row>
    <row r="97" spans="1:16" ht="21.75" customHeight="1" x14ac:dyDescent="0.2">
      <c r="A97" s="386" t="s">
        <v>158</v>
      </c>
      <c r="B97" s="386"/>
      <c r="D97" s="38">
        <v>7246356156</v>
      </c>
      <c r="E97" s="28"/>
      <c r="F97" s="30"/>
      <c r="G97" s="28"/>
      <c r="H97" s="38">
        <v>36634356122</v>
      </c>
      <c r="I97" s="28"/>
      <c r="J97" s="30"/>
      <c r="K97" s="28"/>
      <c r="L97" s="28"/>
      <c r="M97" s="28"/>
      <c r="N97" s="28"/>
      <c r="O97" s="28"/>
      <c r="P97" s="28"/>
    </row>
    <row r="98" spans="1:16" ht="21.75" customHeight="1" x14ac:dyDescent="0.2">
      <c r="A98" s="386" t="s">
        <v>150</v>
      </c>
      <c r="B98" s="386"/>
      <c r="D98" s="38">
        <v>14710443513</v>
      </c>
      <c r="E98" s="28"/>
      <c r="F98" s="30"/>
      <c r="G98" s="28"/>
      <c r="H98" s="38">
        <v>58414402333</v>
      </c>
      <c r="I98" s="28"/>
      <c r="J98" s="30"/>
      <c r="K98" s="28"/>
      <c r="L98" s="28"/>
      <c r="M98" s="28"/>
      <c r="N98" s="28"/>
      <c r="O98" s="28"/>
      <c r="P98" s="28"/>
    </row>
    <row r="99" spans="1:16" ht="21.75" customHeight="1" x14ac:dyDescent="0.2">
      <c r="A99" s="386" t="s">
        <v>154</v>
      </c>
      <c r="B99" s="386"/>
      <c r="D99" s="38">
        <v>0</v>
      </c>
      <c r="E99" s="28"/>
      <c r="F99" s="30"/>
      <c r="G99" s="28"/>
      <c r="H99" s="38">
        <v>44111782353</v>
      </c>
      <c r="I99" s="28"/>
      <c r="J99" s="30"/>
      <c r="K99" s="28"/>
      <c r="L99" s="28"/>
      <c r="M99" s="28"/>
      <c r="N99" s="28"/>
      <c r="O99" s="28"/>
      <c r="P99" s="28"/>
    </row>
    <row r="100" spans="1:16" ht="21.75" customHeight="1" x14ac:dyDescent="0.2">
      <c r="A100" s="386" t="s">
        <v>150</v>
      </c>
      <c r="B100" s="386"/>
      <c r="D100" s="38">
        <v>4108764215</v>
      </c>
      <c r="E100" s="28"/>
      <c r="F100" s="30"/>
      <c r="G100" s="28"/>
      <c r="H100" s="38">
        <v>18831121447</v>
      </c>
      <c r="I100" s="28"/>
      <c r="J100" s="30"/>
      <c r="K100" s="28"/>
      <c r="L100" s="28"/>
      <c r="M100" s="28"/>
      <c r="N100" s="28"/>
      <c r="O100" s="28"/>
      <c r="P100" s="28"/>
    </row>
    <row r="101" spans="1:16" ht="21.75" customHeight="1" x14ac:dyDescent="0.2">
      <c r="A101" s="386" t="s">
        <v>154</v>
      </c>
      <c r="B101" s="386"/>
      <c r="D101" s="38">
        <v>495343000</v>
      </c>
      <c r="E101" s="28"/>
      <c r="F101" s="30"/>
      <c r="G101" s="28"/>
      <c r="H101" s="38">
        <v>12816110314</v>
      </c>
      <c r="I101" s="28"/>
      <c r="J101" s="30"/>
      <c r="K101" s="28"/>
      <c r="L101" s="28"/>
      <c r="M101" s="28"/>
      <c r="N101" s="28"/>
      <c r="O101" s="28"/>
      <c r="P101" s="28"/>
    </row>
    <row r="102" spans="1:16" ht="21.75" customHeight="1" x14ac:dyDescent="0.2">
      <c r="A102" s="386" t="s">
        <v>150</v>
      </c>
      <c r="B102" s="386"/>
      <c r="D102" s="38">
        <v>0</v>
      </c>
      <c r="E102" s="28"/>
      <c r="F102" s="30"/>
      <c r="G102" s="28"/>
      <c r="H102" s="38">
        <v>12348497337</v>
      </c>
      <c r="I102" s="28"/>
      <c r="J102" s="30"/>
      <c r="K102" s="28"/>
      <c r="L102" s="28"/>
      <c r="M102" s="28"/>
      <c r="N102" s="28"/>
      <c r="O102" s="28"/>
      <c r="P102" s="28"/>
    </row>
    <row r="103" spans="1:16" ht="21.75" customHeight="1" x14ac:dyDescent="0.2">
      <c r="A103" s="386" t="s">
        <v>150</v>
      </c>
      <c r="B103" s="386"/>
      <c r="D103" s="38">
        <v>0</v>
      </c>
      <c r="E103" s="28"/>
      <c r="F103" s="30"/>
      <c r="G103" s="28"/>
      <c r="H103" s="38">
        <v>17162466361</v>
      </c>
      <c r="I103" s="28"/>
      <c r="J103" s="30"/>
      <c r="K103" s="28"/>
      <c r="L103" s="28"/>
      <c r="M103" s="28"/>
      <c r="N103" s="28"/>
      <c r="O103" s="28"/>
      <c r="P103" s="28"/>
    </row>
    <row r="104" spans="1:16" ht="21.75" customHeight="1" x14ac:dyDescent="0.2">
      <c r="A104" s="386" t="s">
        <v>154</v>
      </c>
      <c r="B104" s="386"/>
      <c r="D104" s="38">
        <v>0</v>
      </c>
      <c r="E104" s="28"/>
      <c r="F104" s="30"/>
      <c r="G104" s="28"/>
      <c r="H104" s="38">
        <v>12545755225</v>
      </c>
      <c r="I104" s="28"/>
      <c r="J104" s="30"/>
      <c r="K104" s="28"/>
      <c r="L104" s="28"/>
      <c r="M104" s="28"/>
      <c r="N104" s="28"/>
      <c r="O104" s="28"/>
      <c r="P104" s="28"/>
    </row>
    <row r="105" spans="1:16" ht="21.75" customHeight="1" x14ac:dyDescent="0.2">
      <c r="A105" s="386" t="s">
        <v>154</v>
      </c>
      <c r="B105" s="386"/>
      <c r="D105" s="38">
        <v>8583177540</v>
      </c>
      <c r="E105" s="28"/>
      <c r="F105" s="30"/>
      <c r="G105" s="28"/>
      <c r="H105" s="38">
        <v>30588633471</v>
      </c>
      <c r="I105" s="28"/>
      <c r="J105" s="30"/>
      <c r="K105" s="28"/>
      <c r="L105" s="28"/>
      <c r="M105" s="28"/>
      <c r="N105" s="28"/>
      <c r="O105" s="28"/>
      <c r="P105" s="28"/>
    </row>
    <row r="106" spans="1:16" ht="21.75" customHeight="1" x14ac:dyDescent="0.2">
      <c r="A106" s="386" t="s">
        <v>150</v>
      </c>
      <c r="B106" s="386"/>
      <c r="D106" s="38">
        <v>5678777292</v>
      </c>
      <c r="E106" s="28"/>
      <c r="F106" s="30"/>
      <c r="G106" s="28"/>
      <c r="H106" s="38">
        <v>39604981676</v>
      </c>
      <c r="I106" s="28"/>
      <c r="J106" s="30"/>
      <c r="K106" s="28"/>
      <c r="L106" s="28"/>
      <c r="M106" s="28"/>
      <c r="N106" s="28"/>
      <c r="O106" s="28"/>
      <c r="P106" s="28"/>
    </row>
    <row r="107" spans="1:16" ht="21.75" customHeight="1" x14ac:dyDescent="0.2">
      <c r="A107" s="386" t="s">
        <v>159</v>
      </c>
      <c r="B107" s="386"/>
      <c r="D107" s="38">
        <v>24657534240</v>
      </c>
      <c r="E107" s="28"/>
      <c r="F107" s="30"/>
      <c r="G107" s="28"/>
      <c r="H107" s="38">
        <v>70684931488</v>
      </c>
      <c r="I107" s="28"/>
      <c r="J107" s="30"/>
      <c r="K107" s="28"/>
      <c r="L107" s="28"/>
      <c r="M107" s="28"/>
      <c r="N107" s="28"/>
      <c r="O107" s="28"/>
      <c r="P107" s="28"/>
    </row>
    <row r="108" spans="1:16" ht="21.75" customHeight="1" x14ac:dyDescent="0.2">
      <c r="A108" s="386" t="s">
        <v>160</v>
      </c>
      <c r="B108" s="386"/>
      <c r="D108" s="38">
        <v>24657534240</v>
      </c>
      <c r="E108" s="28"/>
      <c r="F108" s="30"/>
      <c r="G108" s="28"/>
      <c r="H108" s="38">
        <v>70684931488</v>
      </c>
      <c r="I108" s="28"/>
      <c r="J108" s="30"/>
      <c r="K108" s="28"/>
      <c r="L108" s="28"/>
      <c r="M108" s="28"/>
      <c r="N108" s="28"/>
      <c r="O108" s="28"/>
      <c r="P108" s="28"/>
    </row>
    <row r="109" spans="1:16" ht="21.75" customHeight="1" x14ac:dyDescent="0.2">
      <c r="A109" s="386" t="s">
        <v>161</v>
      </c>
      <c r="B109" s="386"/>
      <c r="D109" s="38">
        <v>24657534240</v>
      </c>
      <c r="E109" s="28"/>
      <c r="F109" s="30"/>
      <c r="G109" s="28"/>
      <c r="H109" s="38">
        <v>70684931488</v>
      </c>
      <c r="I109" s="28"/>
      <c r="J109" s="30"/>
      <c r="K109" s="28"/>
      <c r="L109" s="28"/>
      <c r="M109" s="28"/>
      <c r="N109" s="28"/>
      <c r="O109" s="28"/>
      <c r="P109" s="28"/>
    </row>
    <row r="110" spans="1:16" ht="21.75" customHeight="1" x14ac:dyDescent="0.2">
      <c r="A110" s="386" t="s">
        <v>162</v>
      </c>
      <c r="B110" s="386"/>
      <c r="D110" s="38">
        <v>27732328740</v>
      </c>
      <c r="E110" s="28"/>
      <c r="F110" s="30"/>
      <c r="G110" s="28"/>
      <c r="H110" s="38">
        <v>81245917738</v>
      </c>
      <c r="I110" s="28"/>
      <c r="J110" s="30"/>
      <c r="K110" s="28"/>
      <c r="L110" s="28"/>
      <c r="M110" s="28"/>
      <c r="N110" s="28"/>
      <c r="O110" s="28"/>
      <c r="P110" s="28"/>
    </row>
    <row r="111" spans="1:16" ht="21.75" customHeight="1" x14ac:dyDescent="0.2">
      <c r="A111" s="386" t="s">
        <v>164</v>
      </c>
      <c r="B111" s="386"/>
      <c r="D111" s="38">
        <v>24657534240</v>
      </c>
      <c r="E111" s="28"/>
      <c r="F111" s="30"/>
      <c r="G111" s="28"/>
      <c r="H111" s="38">
        <v>68219178064</v>
      </c>
      <c r="I111" s="28"/>
      <c r="J111" s="30"/>
      <c r="K111" s="28"/>
      <c r="L111" s="28"/>
      <c r="M111" s="28"/>
      <c r="N111" s="28"/>
      <c r="O111" s="28"/>
      <c r="P111" s="28"/>
    </row>
    <row r="112" spans="1:16" ht="21.75" customHeight="1" x14ac:dyDescent="0.2">
      <c r="A112" s="386" t="s">
        <v>165</v>
      </c>
      <c r="B112" s="386"/>
      <c r="D112" s="38">
        <v>29872602720</v>
      </c>
      <c r="E112" s="28"/>
      <c r="F112" s="30"/>
      <c r="G112" s="28"/>
      <c r="H112" s="38">
        <v>82647534192</v>
      </c>
      <c r="I112" s="28"/>
      <c r="J112" s="30"/>
      <c r="K112" s="28"/>
      <c r="L112" s="28"/>
      <c r="M112" s="28"/>
      <c r="N112" s="28"/>
      <c r="O112" s="28"/>
      <c r="P112" s="28"/>
    </row>
    <row r="113" spans="1:16" ht="21.75" customHeight="1" x14ac:dyDescent="0.2">
      <c r="A113" s="386" t="s">
        <v>167</v>
      </c>
      <c r="B113" s="386"/>
      <c r="D113" s="38">
        <v>24657534240</v>
      </c>
      <c r="E113" s="28"/>
      <c r="F113" s="30"/>
      <c r="G113" s="28"/>
      <c r="H113" s="38">
        <v>68219178064</v>
      </c>
      <c r="I113" s="28"/>
      <c r="J113" s="30"/>
      <c r="K113" s="28"/>
      <c r="L113" s="28"/>
      <c r="M113" s="28"/>
      <c r="N113" s="28"/>
      <c r="O113" s="28"/>
      <c r="P113" s="28"/>
    </row>
    <row r="114" spans="1:16" ht="21.75" customHeight="1" x14ac:dyDescent="0.2">
      <c r="A114" s="386" t="s">
        <v>150</v>
      </c>
      <c r="B114" s="386"/>
      <c r="D114" s="38">
        <v>6361644649</v>
      </c>
      <c r="E114" s="28"/>
      <c r="F114" s="30"/>
      <c r="G114" s="28"/>
      <c r="H114" s="38">
        <v>52273974149</v>
      </c>
      <c r="I114" s="28"/>
      <c r="J114" s="30"/>
      <c r="K114" s="28"/>
      <c r="L114" s="28"/>
      <c r="M114" s="28"/>
      <c r="N114" s="28"/>
      <c r="O114" s="28"/>
      <c r="P114" s="28"/>
    </row>
    <row r="115" spans="1:16" ht="21.75" customHeight="1" x14ac:dyDescent="0.2">
      <c r="A115" s="386" t="s">
        <v>154</v>
      </c>
      <c r="B115" s="386"/>
      <c r="D115" s="38">
        <v>11944800928</v>
      </c>
      <c r="E115" s="28"/>
      <c r="F115" s="30"/>
      <c r="G115" s="28"/>
      <c r="H115" s="38">
        <v>113750705197</v>
      </c>
      <c r="I115" s="28"/>
      <c r="J115" s="30"/>
      <c r="K115" s="28"/>
      <c r="L115" s="28"/>
      <c r="M115" s="28"/>
      <c r="N115" s="28"/>
      <c r="O115" s="28"/>
      <c r="P115" s="28"/>
    </row>
    <row r="116" spans="1:16" ht="21.75" customHeight="1" x14ac:dyDescent="0.2">
      <c r="A116" s="386" t="s">
        <v>154</v>
      </c>
      <c r="B116" s="386"/>
      <c r="D116" s="38">
        <v>13358455657</v>
      </c>
      <c r="E116" s="28"/>
      <c r="F116" s="30"/>
      <c r="G116" s="28"/>
      <c r="H116" s="38">
        <v>39276551720</v>
      </c>
      <c r="I116" s="28"/>
      <c r="J116" s="30"/>
      <c r="K116" s="28"/>
      <c r="L116" s="28"/>
      <c r="M116" s="28"/>
      <c r="N116" s="28"/>
      <c r="O116" s="28"/>
      <c r="P116" s="28"/>
    </row>
    <row r="117" spans="1:16" ht="21.75" customHeight="1" x14ac:dyDescent="0.2">
      <c r="A117" s="386" t="s">
        <v>150</v>
      </c>
      <c r="B117" s="386"/>
      <c r="D117" s="38">
        <v>4202487949</v>
      </c>
      <c r="E117" s="28"/>
      <c r="F117" s="30"/>
      <c r="G117" s="28"/>
      <c r="H117" s="38">
        <v>18132849510</v>
      </c>
      <c r="I117" s="28"/>
      <c r="J117" s="30"/>
      <c r="K117" s="28"/>
      <c r="L117" s="28"/>
      <c r="M117" s="28"/>
      <c r="N117" s="28"/>
      <c r="O117" s="28"/>
      <c r="P117" s="28"/>
    </row>
    <row r="118" spans="1:16" ht="21.75" customHeight="1" x14ac:dyDescent="0.2">
      <c r="A118" s="386" t="s">
        <v>150</v>
      </c>
      <c r="B118" s="386"/>
      <c r="D118" s="38">
        <v>3631087105</v>
      </c>
      <c r="E118" s="28"/>
      <c r="F118" s="30"/>
      <c r="G118" s="28"/>
      <c r="H118" s="38">
        <v>9481636337</v>
      </c>
      <c r="I118" s="28"/>
      <c r="J118" s="30"/>
      <c r="K118" s="28"/>
      <c r="L118" s="28"/>
      <c r="M118" s="28"/>
      <c r="N118" s="28"/>
      <c r="O118" s="28"/>
      <c r="P118" s="28"/>
    </row>
    <row r="119" spans="1:16" ht="21.75" customHeight="1" x14ac:dyDescent="0.2">
      <c r="A119" s="386" t="s">
        <v>150</v>
      </c>
      <c r="B119" s="386"/>
      <c r="D119" s="38">
        <v>7347345631</v>
      </c>
      <c r="E119" s="28"/>
      <c r="F119" s="30"/>
      <c r="G119" s="28"/>
      <c r="H119" s="38">
        <v>20956470099</v>
      </c>
      <c r="I119" s="28"/>
      <c r="J119" s="30"/>
      <c r="K119" s="28"/>
      <c r="L119" s="28"/>
      <c r="M119" s="28"/>
      <c r="N119" s="28"/>
      <c r="O119" s="28"/>
      <c r="P119" s="28"/>
    </row>
    <row r="120" spans="1:16" ht="21.75" customHeight="1" x14ac:dyDescent="0.2">
      <c r="A120" s="386" t="s">
        <v>150</v>
      </c>
      <c r="B120" s="386"/>
      <c r="D120" s="38">
        <v>4978948275</v>
      </c>
      <c r="E120" s="28"/>
      <c r="F120" s="30"/>
      <c r="G120" s="28"/>
      <c r="H120" s="38">
        <v>11769485574</v>
      </c>
      <c r="I120" s="28"/>
      <c r="J120" s="30"/>
      <c r="K120" s="28"/>
      <c r="L120" s="28"/>
      <c r="M120" s="28"/>
      <c r="N120" s="28"/>
      <c r="O120" s="28"/>
      <c r="P120" s="28"/>
    </row>
    <row r="121" spans="1:16" ht="21.75" customHeight="1" x14ac:dyDescent="0.2">
      <c r="A121" s="386" t="s">
        <v>154</v>
      </c>
      <c r="B121" s="386"/>
      <c r="D121" s="38">
        <v>14429643256</v>
      </c>
      <c r="E121" s="28"/>
      <c r="F121" s="30"/>
      <c r="G121" s="28"/>
      <c r="H121" s="38">
        <v>36189917206</v>
      </c>
      <c r="I121" s="28"/>
      <c r="J121" s="30"/>
      <c r="K121" s="28"/>
      <c r="L121" s="28"/>
      <c r="M121" s="28"/>
      <c r="N121" s="28"/>
      <c r="O121" s="28"/>
      <c r="P121" s="28"/>
    </row>
    <row r="122" spans="1:16" ht="21.75" customHeight="1" x14ac:dyDescent="0.2">
      <c r="A122" s="386" t="s">
        <v>154</v>
      </c>
      <c r="B122" s="386"/>
      <c r="D122" s="38">
        <v>5053437985</v>
      </c>
      <c r="E122" s="28"/>
      <c r="F122" s="30"/>
      <c r="G122" s="28"/>
      <c r="H122" s="38">
        <v>9390343170</v>
      </c>
      <c r="I122" s="28"/>
      <c r="J122" s="30"/>
      <c r="K122" s="28"/>
      <c r="L122" s="28"/>
      <c r="M122" s="28"/>
      <c r="N122" s="28"/>
      <c r="O122" s="28"/>
      <c r="P122" s="28"/>
    </row>
    <row r="123" spans="1:16" ht="21.75" customHeight="1" x14ac:dyDescent="0.2">
      <c r="A123" s="386" t="s">
        <v>150</v>
      </c>
      <c r="B123" s="386"/>
      <c r="D123" s="38">
        <v>14410429615</v>
      </c>
      <c r="E123" s="28"/>
      <c r="F123" s="30"/>
      <c r="G123" s="28"/>
      <c r="H123" s="38">
        <v>26342958377</v>
      </c>
      <c r="I123" s="28"/>
      <c r="J123" s="30"/>
      <c r="K123" s="28"/>
      <c r="L123" s="28"/>
      <c r="M123" s="28"/>
      <c r="N123" s="28"/>
      <c r="O123" s="28"/>
      <c r="P123" s="28"/>
    </row>
    <row r="124" spans="1:16" ht="21.75" customHeight="1" x14ac:dyDescent="0.2">
      <c r="A124" s="386" t="s">
        <v>154</v>
      </c>
      <c r="B124" s="386"/>
      <c r="D124" s="38">
        <v>13282193318</v>
      </c>
      <c r="E124" s="28"/>
      <c r="F124" s="30"/>
      <c r="G124" s="28"/>
      <c r="H124" s="38">
        <v>31364385094</v>
      </c>
      <c r="I124" s="28"/>
      <c r="J124" s="30"/>
      <c r="K124" s="28"/>
      <c r="L124" s="28"/>
      <c r="M124" s="28"/>
      <c r="N124" s="28"/>
      <c r="O124" s="28"/>
      <c r="P124" s="28"/>
    </row>
    <row r="125" spans="1:16" ht="21.75" customHeight="1" x14ac:dyDescent="0.2">
      <c r="A125" s="386" t="s">
        <v>150</v>
      </c>
      <c r="B125" s="386"/>
      <c r="D125" s="38">
        <v>1400144326</v>
      </c>
      <c r="E125" s="28"/>
      <c r="F125" s="30"/>
      <c r="G125" s="28"/>
      <c r="H125" s="38">
        <v>3226419385</v>
      </c>
      <c r="I125" s="28"/>
      <c r="J125" s="30"/>
      <c r="K125" s="28"/>
      <c r="L125" s="28"/>
      <c r="M125" s="28"/>
      <c r="N125" s="28"/>
      <c r="O125" s="28"/>
      <c r="P125" s="28"/>
    </row>
    <row r="126" spans="1:16" ht="21.75" customHeight="1" x14ac:dyDescent="0.2">
      <c r="A126" s="386" t="s">
        <v>154</v>
      </c>
      <c r="B126" s="386"/>
      <c r="D126" s="38">
        <v>96239249870</v>
      </c>
      <c r="E126" s="28"/>
      <c r="F126" s="30"/>
      <c r="G126" s="28"/>
      <c r="H126" s="38">
        <v>150543528764</v>
      </c>
      <c r="I126" s="28"/>
      <c r="J126" s="30"/>
      <c r="K126" s="28"/>
      <c r="L126" s="28"/>
      <c r="M126" s="28"/>
      <c r="N126" s="28"/>
      <c r="O126" s="28"/>
      <c r="P126" s="28"/>
    </row>
    <row r="127" spans="1:16" ht="21.75" customHeight="1" x14ac:dyDescent="0.2">
      <c r="A127" s="386" t="s">
        <v>150</v>
      </c>
      <c r="B127" s="386"/>
      <c r="D127" s="38">
        <v>53469863626</v>
      </c>
      <c r="E127" s="28"/>
      <c r="F127" s="30"/>
      <c r="G127" s="28"/>
      <c r="H127" s="38">
        <v>90456164986</v>
      </c>
      <c r="I127" s="28"/>
      <c r="J127" s="30"/>
      <c r="K127" s="28"/>
      <c r="L127" s="28"/>
      <c r="M127" s="28"/>
      <c r="N127" s="28"/>
      <c r="O127" s="28"/>
      <c r="P127" s="28"/>
    </row>
    <row r="128" spans="1:16" ht="21.75" customHeight="1" x14ac:dyDescent="0.2">
      <c r="A128" s="386" t="s">
        <v>150</v>
      </c>
      <c r="B128" s="386"/>
      <c r="D128" s="38">
        <v>11111430634</v>
      </c>
      <c r="E128" s="28"/>
      <c r="F128" s="30"/>
      <c r="G128" s="28"/>
      <c r="H128" s="38">
        <v>15839698570</v>
      </c>
      <c r="I128" s="28"/>
      <c r="J128" s="30"/>
      <c r="K128" s="28"/>
      <c r="L128" s="28"/>
      <c r="M128" s="28"/>
      <c r="N128" s="28"/>
      <c r="O128" s="28"/>
      <c r="P128" s="28"/>
    </row>
    <row r="129" spans="1:16" ht="21.75" customHeight="1" x14ac:dyDescent="0.2">
      <c r="A129" s="386" t="s">
        <v>138</v>
      </c>
      <c r="B129" s="386"/>
      <c r="D129" s="38">
        <v>21369863008</v>
      </c>
      <c r="E129" s="28"/>
      <c r="F129" s="30"/>
      <c r="G129" s="28"/>
      <c r="H129" s="38">
        <v>30410958896</v>
      </c>
      <c r="I129" s="28"/>
      <c r="J129" s="30"/>
      <c r="K129" s="28"/>
      <c r="L129" s="28"/>
      <c r="M129" s="28"/>
      <c r="N129" s="28"/>
      <c r="O129" s="28"/>
      <c r="P129" s="28"/>
    </row>
    <row r="130" spans="1:16" ht="21.75" customHeight="1" x14ac:dyDescent="0.2">
      <c r="A130" s="386" t="s">
        <v>170</v>
      </c>
      <c r="B130" s="386"/>
      <c r="D130" s="38">
        <v>4660273950</v>
      </c>
      <c r="E130" s="28"/>
      <c r="F130" s="30"/>
      <c r="G130" s="28"/>
      <c r="H130" s="38">
        <v>6369041065</v>
      </c>
      <c r="I130" s="28"/>
      <c r="J130" s="30"/>
      <c r="K130" s="28"/>
      <c r="L130" s="28"/>
      <c r="M130" s="28"/>
      <c r="N130" s="28"/>
      <c r="O130" s="28"/>
      <c r="P130" s="28"/>
    </row>
    <row r="131" spans="1:16" ht="21.75" customHeight="1" x14ac:dyDescent="0.2">
      <c r="A131" s="386" t="s">
        <v>150</v>
      </c>
      <c r="B131" s="386"/>
      <c r="D131" s="38">
        <v>6939394475</v>
      </c>
      <c r="E131" s="28"/>
      <c r="F131" s="30"/>
      <c r="G131" s="28"/>
      <c r="H131" s="38">
        <v>8204937485</v>
      </c>
      <c r="I131" s="28"/>
      <c r="J131" s="30"/>
      <c r="K131" s="28"/>
      <c r="L131" s="28"/>
      <c r="M131" s="28"/>
      <c r="N131" s="28"/>
      <c r="O131" s="28"/>
      <c r="P131" s="28"/>
    </row>
    <row r="132" spans="1:16" ht="21.75" customHeight="1" x14ac:dyDescent="0.2">
      <c r="A132" s="386" t="s">
        <v>150</v>
      </c>
      <c r="B132" s="386"/>
      <c r="D132" s="38">
        <v>16277631681</v>
      </c>
      <c r="E132" s="28"/>
      <c r="F132" s="30"/>
      <c r="G132" s="28"/>
      <c r="H132" s="38">
        <v>19246196607</v>
      </c>
      <c r="I132" s="28"/>
      <c r="J132" s="30"/>
      <c r="K132" s="28"/>
      <c r="L132" s="28"/>
      <c r="M132" s="28"/>
      <c r="N132" s="28"/>
      <c r="O132" s="28"/>
      <c r="P132" s="28"/>
    </row>
    <row r="133" spans="1:16" ht="21.75" customHeight="1" x14ac:dyDescent="0.2">
      <c r="A133" s="386" t="s">
        <v>138</v>
      </c>
      <c r="B133" s="386"/>
      <c r="D133" s="38">
        <v>50054794500</v>
      </c>
      <c r="E133" s="28"/>
      <c r="F133" s="30"/>
      <c r="G133" s="28"/>
      <c r="H133" s="38">
        <v>55060273950</v>
      </c>
      <c r="I133" s="28"/>
      <c r="J133" s="30"/>
      <c r="K133" s="28"/>
      <c r="L133" s="28"/>
      <c r="M133" s="28"/>
      <c r="N133" s="28"/>
      <c r="O133" s="28"/>
      <c r="P133" s="28"/>
    </row>
    <row r="134" spans="1:16" ht="21.75" customHeight="1" x14ac:dyDescent="0.2">
      <c r="A134" s="386" t="s">
        <v>138</v>
      </c>
      <c r="B134" s="386"/>
      <c r="D134" s="38">
        <v>1390684920</v>
      </c>
      <c r="E134" s="28"/>
      <c r="F134" s="30"/>
      <c r="G134" s="28"/>
      <c r="H134" s="38">
        <v>1390684920</v>
      </c>
      <c r="I134" s="28"/>
      <c r="J134" s="30"/>
      <c r="K134" s="28"/>
      <c r="L134" s="28"/>
      <c r="M134" s="28"/>
      <c r="N134" s="28"/>
      <c r="O134" s="28"/>
      <c r="P134" s="28"/>
    </row>
    <row r="135" spans="1:16" ht="21.75" customHeight="1" x14ac:dyDescent="0.2">
      <c r="A135" s="386" t="s">
        <v>138</v>
      </c>
      <c r="B135" s="386"/>
      <c r="D135" s="38">
        <v>46594084923</v>
      </c>
      <c r="E135" s="28"/>
      <c r="F135" s="30"/>
      <c r="G135" s="28"/>
      <c r="H135" s="38">
        <v>46594084923</v>
      </c>
      <c r="I135" s="28"/>
      <c r="J135" s="30"/>
      <c r="K135" s="28"/>
      <c r="L135" s="28"/>
      <c r="M135" s="28"/>
      <c r="N135" s="28"/>
      <c r="O135" s="28"/>
      <c r="P135" s="28"/>
    </row>
    <row r="136" spans="1:16" ht="21.75" customHeight="1" x14ac:dyDescent="0.2">
      <c r="A136" s="386" t="s">
        <v>138</v>
      </c>
      <c r="B136" s="386"/>
      <c r="D136" s="38">
        <v>23374356148</v>
      </c>
      <c r="E136" s="28"/>
      <c r="F136" s="30"/>
      <c r="G136" s="28"/>
      <c r="H136" s="38">
        <v>23374356148</v>
      </c>
      <c r="I136" s="28"/>
      <c r="J136" s="30"/>
      <c r="K136" s="28"/>
      <c r="L136" s="28"/>
      <c r="M136" s="28"/>
      <c r="N136" s="28"/>
      <c r="O136" s="28"/>
      <c r="P136" s="28"/>
    </row>
    <row r="137" spans="1:16" ht="21.75" customHeight="1" x14ac:dyDescent="0.2">
      <c r="A137" s="386" t="s">
        <v>138</v>
      </c>
      <c r="B137" s="386"/>
      <c r="D137" s="38">
        <v>18223684925</v>
      </c>
      <c r="E137" s="28"/>
      <c r="F137" s="30"/>
      <c r="G137" s="28"/>
      <c r="H137" s="38">
        <v>18223684925</v>
      </c>
      <c r="I137" s="28"/>
      <c r="J137" s="30"/>
      <c r="K137" s="28"/>
      <c r="L137" s="28"/>
      <c r="M137" s="28"/>
      <c r="N137" s="28"/>
      <c r="O137" s="28"/>
      <c r="P137" s="28"/>
    </row>
    <row r="138" spans="1:16" ht="21.75" customHeight="1" x14ac:dyDescent="0.2">
      <c r="A138" s="386" t="s">
        <v>138</v>
      </c>
      <c r="B138" s="386"/>
      <c r="D138" s="38">
        <v>21922750680</v>
      </c>
      <c r="E138" s="28"/>
      <c r="F138" s="30"/>
      <c r="G138" s="28"/>
      <c r="H138" s="38">
        <v>21922750680</v>
      </c>
      <c r="I138" s="28"/>
      <c r="J138" s="30"/>
      <c r="K138" s="28"/>
      <c r="L138" s="28"/>
      <c r="M138" s="28"/>
      <c r="N138" s="28"/>
      <c r="O138" s="28"/>
      <c r="P138" s="28"/>
    </row>
    <row r="139" spans="1:16" ht="21.75" customHeight="1" x14ac:dyDescent="0.2">
      <c r="A139" s="386" t="s">
        <v>154</v>
      </c>
      <c r="B139" s="386"/>
      <c r="D139" s="38">
        <v>6575342460</v>
      </c>
      <c r="E139" s="28"/>
      <c r="F139" s="30"/>
      <c r="G139" s="28"/>
      <c r="H139" s="38">
        <v>6575342460</v>
      </c>
      <c r="I139" s="28"/>
      <c r="J139" s="30"/>
      <c r="K139" s="28"/>
      <c r="L139" s="28"/>
      <c r="M139" s="28"/>
      <c r="N139" s="28"/>
      <c r="O139" s="28"/>
      <c r="P139" s="28"/>
    </row>
    <row r="140" spans="1:16" ht="21.75" customHeight="1" x14ac:dyDescent="0.2">
      <c r="A140" s="386" t="s">
        <v>150</v>
      </c>
      <c r="B140" s="386"/>
      <c r="D140" s="38">
        <v>6122367120</v>
      </c>
      <c r="E140" s="28"/>
      <c r="F140" s="30"/>
      <c r="G140" s="28"/>
      <c r="H140" s="38">
        <v>6122367120</v>
      </c>
      <c r="I140" s="28"/>
      <c r="J140" s="30"/>
      <c r="K140" s="28"/>
      <c r="L140" s="28"/>
      <c r="M140" s="28"/>
      <c r="N140" s="28"/>
      <c r="O140" s="28"/>
      <c r="P140" s="28"/>
    </row>
    <row r="141" spans="1:16" ht="21.75" customHeight="1" x14ac:dyDescent="0.2">
      <c r="A141" s="386" t="s">
        <v>138</v>
      </c>
      <c r="B141" s="386"/>
      <c r="D141" s="38">
        <v>11731068483</v>
      </c>
      <c r="E141" s="28"/>
      <c r="F141" s="30"/>
      <c r="G141" s="28"/>
      <c r="H141" s="38">
        <v>11731068483</v>
      </c>
      <c r="I141" s="28"/>
      <c r="J141" s="30"/>
      <c r="K141" s="28"/>
      <c r="L141" s="28"/>
      <c r="M141" s="28"/>
      <c r="N141" s="28"/>
      <c r="O141" s="28"/>
      <c r="P141" s="28"/>
    </row>
    <row r="142" spans="1:16" ht="21.75" customHeight="1" x14ac:dyDescent="0.2">
      <c r="A142" s="386" t="s">
        <v>182</v>
      </c>
      <c r="B142" s="386"/>
      <c r="D142" s="38">
        <v>3327835068</v>
      </c>
      <c r="E142" s="28"/>
      <c r="F142" s="30"/>
      <c r="G142" s="28"/>
      <c r="H142" s="38">
        <v>3327835068</v>
      </c>
      <c r="I142" s="28"/>
      <c r="J142" s="30"/>
      <c r="K142" s="28"/>
      <c r="L142" s="28"/>
      <c r="M142" s="28"/>
      <c r="N142" s="28"/>
      <c r="O142" s="28"/>
      <c r="P142" s="28"/>
    </row>
    <row r="143" spans="1:16" ht="21.75" customHeight="1" x14ac:dyDescent="0.2">
      <c r="A143" s="386" t="s">
        <v>138</v>
      </c>
      <c r="B143" s="386"/>
      <c r="D143" s="38">
        <v>14780219169</v>
      </c>
      <c r="E143" s="28"/>
      <c r="F143" s="30"/>
      <c r="G143" s="28"/>
      <c r="H143" s="38">
        <v>14780219169</v>
      </c>
      <c r="I143" s="28"/>
      <c r="J143" s="30"/>
      <c r="K143" s="28"/>
      <c r="L143" s="28"/>
      <c r="M143" s="28"/>
      <c r="N143" s="28"/>
      <c r="O143" s="28"/>
      <c r="P143" s="28"/>
    </row>
    <row r="144" spans="1:16" ht="21.75" customHeight="1" x14ac:dyDescent="0.2">
      <c r="A144" s="386" t="s">
        <v>135</v>
      </c>
      <c r="B144" s="386"/>
      <c r="D144" s="38">
        <v>20229022190</v>
      </c>
      <c r="E144" s="28"/>
      <c r="F144" s="30"/>
      <c r="G144" s="28"/>
      <c r="H144" s="38">
        <v>20229022190</v>
      </c>
      <c r="I144" s="28"/>
      <c r="J144" s="30"/>
      <c r="K144" s="28"/>
      <c r="L144" s="28"/>
      <c r="M144" s="28"/>
      <c r="N144" s="28"/>
      <c r="O144" s="28"/>
      <c r="P144" s="28"/>
    </row>
    <row r="145" spans="1:16" ht="21.75" customHeight="1" x14ac:dyDescent="0.2">
      <c r="A145" s="386" t="s">
        <v>135</v>
      </c>
      <c r="B145" s="386"/>
      <c r="D145" s="38">
        <v>25719780816</v>
      </c>
      <c r="E145" s="28"/>
      <c r="F145" s="30"/>
      <c r="G145" s="28"/>
      <c r="H145" s="38">
        <v>25719780816</v>
      </c>
      <c r="I145" s="28"/>
      <c r="J145" s="30"/>
      <c r="K145" s="28"/>
      <c r="L145" s="28"/>
      <c r="M145" s="28"/>
      <c r="N145" s="28"/>
      <c r="O145" s="28"/>
      <c r="P145" s="28"/>
    </row>
    <row r="146" spans="1:16" ht="21.75" customHeight="1" x14ac:dyDescent="0.2">
      <c r="A146" s="386" t="s">
        <v>135</v>
      </c>
      <c r="B146" s="386"/>
      <c r="D146" s="38">
        <v>13469424650</v>
      </c>
      <c r="E146" s="28"/>
      <c r="F146" s="30"/>
      <c r="G146" s="28"/>
      <c r="H146" s="38">
        <v>13469424650</v>
      </c>
      <c r="I146" s="28"/>
      <c r="J146" s="30"/>
      <c r="K146" s="28"/>
      <c r="L146" s="28"/>
      <c r="M146" s="28"/>
      <c r="N146" s="28"/>
      <c r="O146" s="28"/>
      <c r="P146" s="28"/>
    </row>
    <row r="147" spans="1:16" ht="21.75" customHeight="1" x14ac:dyDescent="0.2">
      <c r="A147" s="386" t="s">
        <v>135</v>
      </c>
      <c r="B147" s="386"/>
      <c r="D147" s="38">
        <v>9493150680</v>
      </c>
      <c r="E147" s="28"/>
      <c r="F147" s="30"/>
      <c r="G147" s="28"/>
      <c r="H147" s="38">
        <v>9493150680</v>
      </c>
      <c r="I147" s="28"/>
      <c r="J147" s="30"/>
      <c r="K147" s="28"/>
      <c r="L147" s="28"/>
      <c r="M147" s="28"/>
      <c r="N147" s="28"/>
      <c r="O147" s="28"/>
      <c r="P147" s="28"/>
    </row>
    <row r="148" spans="1:16" ht="21.75" customHeight="1" x14ac:dyDescent="0.2">
      <c r="A148" s="386" t="s">
        <v>135</v>
      </c>
      <c r="B148" s="386"/>
      <c r="D148" s="38">
        <v>20547945205</v>
      </c>
      <c r="E148" s="28"/>
      <c r="F148" s="30"/>
      <c r="G148" s="28"/>
      <c r="H148" s="38">
        <v>20547945205</v>
      </c>
      <c r="I148" s="28"/>
      <c r="J148" s="30"/>
      <c r="K148" s="28"/>
      <c r="L148" s="28"/>
      <c r="M148" s="28"/>
      <c r="N148" s="28"/>
      <c r="O148" s="28"/>
      <c r="P148" s="28"/>
    </row>
    <row r="149" spans="1:16" ht="21.75" customHeight="1" x14ac:dyDescent="0.2">
      <c r="A149" s="386" t="s">
        <v>135</v>
      </c>
      <c r="B149" s="386"/>
      <c r="D149" s="38">
        <v>657534244</v>
      </c>
      <c r="E149" s="28"/>
      <c r="F149" s="30"/>
      <c r="G149" s="28"/>
      <c r="H149" s="38">
        <v>657534244</v>
      </c>
      <c r="I149" s="28"/>
      <c r="J149" s="30"/>
      <c r="K149" s="28"/>
      <c r="L149" s="28"/>
      <c r="M149" s="28"/>
      <c r="N149" s="28"/>
      <c r="O149" s="28"/>
      <c r="P149" s="28"/>
    </row>
    <row r="150" spans="1:16" ht="21.75" customHeight="1" x14ac:dyDescent="0.2">
      <c r="A150" s="384" t="s">
        <v>135</v>
      </c>
      <c r="B150" s="384"/>
      <c r="D150" s="43">
        <v>4494246574</v>
      </c>
      <c r="E150" s="28"/>
      <c r="F150" s="31"/>
      <c r="G150" s="28"/>
      <c r="H150" s="43">
        <v>4494246574</v>
      </c>
      <c r="I150" s="28"/>
      <c r="J150" s="31"/>
      <c r="K150" s="28"/>
      <c r="L150" s="28"/>
      <c r="M150" s="28"/>
      <c r="N150" s="28"/>
      <c r="O150" s="28"/>
      <c r="P150" s="28"/>
    </row>
    <row r="151" spans="1:16" ht="21.75" customHeight="1" thickBot="1" x14ac:dyDescent="0.25">
      <c r="A151" s="385" t="s">
        <v>24</v>
      </c>
      <c r="B151" s="385"/>
      <c r="D151" s="45">
        <f>SUM(D8:D150)</f>
        <v>1293894147943</v>
      </c>
      <c r="E151" s="28"/>
      <c r="F151" s="45"/>
      <c r="G151" s="28"/>
      <c r="H151" s="45">
        <f>SUM(H8:H150)</f>
        <v>7126815039990</v>
      </c>
      <c r="I151" s="28"/>
      <c r="J151" s="45"/>
      <c r="K151" s="28"/>
      <c r="L151" s="28"/>
      <c r="M151" s="28"/>
      <c r="N151" s="28"/>
      <c r="O151" s="28"/>
      <c r="P151" s="28"/>
    </row>
    <row r="152" spans="1:16" ht="13.5" thickTop="1" x14ac:dyDescent="0.2"/>
  </sheetData>
  <autoFilter ref="A7:P151" xr:uid="{B36A224E-125B-4817-B4B2-7B6FE717C326}">
    <filterColumn colId="0" showButton="0"/>
  </autoFilter>
  <mergeCells count="151">
    <mergeCell ref="A8:B8"/>
    <mergeCell ref="A9:B9"/>
    <mergeCell ref="A10:B10"/>
    <mergeCell ref="A11:B11"/>
    <mergeCell ref="A12:B12"/>
    <mergeCell ref="A7:B7"/>
    <mergeCell ref="A1:J1"/>
    <mergeCell ref="A2:J2"/>
    <mergeCell ref="A3:J3"/>
    <mergeCell ref="B5:J5"/>
    <mergeCell ref="D6:F6"/>
    <mergeCell ref="H6:J6"/>
    <mergeCell ref="A18:B18"/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1:B41"/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49:B149"/>
    <mergeCell ref="A150:B150"/>
    <mergeCell ref="A151:B151"/>
    <mergeCell ref="A143:B143"/>
    <mergeCell ref="A144:B144"/>
    <mergeCell ref="A145:B145"/>
    <mergeCell ref="A146:B146"/>
    <mergeCell ref="A147:B147"/>
    <mergeCell ref="A148:B148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90A1-461E-4C27-B900-657E113121AE}">
  <sheetPr>
    <pageSetUpPr fitToPage="1"/>
  </sheetPr>
  <dimension ref="A1:Y32"/>
  <sheetViews>
    <sheetView rightToLeft="1" view="pageBreakPreview" zoomScale="70" zoomScaleNormal="85" zoomScaleSheetLayoutView="70" workbookViewId="0">
      <selection activeCell="R5" sqref="R5"/>
    </sheetView>
  </sheetViews>
  <sheetFormatPr defaultRowHeight="15.75" x14ac:dyDescent="0.2"/>
  <cols>
    <col min="1" max="1" width="5.140625" style="94" customWidth="1"/>
    <col min="2" max="2" width="40.28515625" style="94" customWidth="1"/>
    <col min="3" max="3" width="1.28515625" style="94" customWidth="1"/>
    <col min="4" max="4" width="34.28515625" style="94" customWidth="1"/>
    <col min="5" max="5" width="1.28515625" style="94" customWidth="1"/>
    <col min="6" max="6" width="29.42578125" style="94" customWidth="1"/>
    <col min="7" max="7" width="1.28515625" style="94" customWidth="1"/>
    <col min="8" max="8" width="30.28515625" style="94" customWidth="1"/>
    <col min="9" max="9" width="1.28515625" style="94" customWidth="1"/>
    <col min="10" max="10" width="32.42578125" style="94" customWidth="1"/>
    <col min="11" max="11" width="0.28515625" style="94" customWidth="1"/>
    <col min="12" max="12" width="14.5703125" style="94" customWidth="1"/>
    <col min="13" max="13" width="12.85546875" style="94" customWidth="1"/>
    <col min="14" max="14" width="16.85546875" style="94" bestFit="1" customWidth="1"/>
    <col min="15" max="16" width="9.140625" style="94"/>
    <col min="17" max="17" width="16.85546875" style="94" bestFit="1" customWidth="1"/>
    <col min="18" max="16384" width="9.140625" style="94"/>
  </cols>
  <sheetData>
    <row r="1" spans="1:25" ht="29.1" customHeight="1" x14ac:dyDescent="0.2">
      <c r="A1" s="431" t="s">
        <v>0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25" ht="21.75" customHeight="1" x14ac:dyDescent="0.2">
      <c r="A2" s="431" t="s">
        <v>192</v>
      </c>
      <c r="B2" s="431"/>
      <c r="C2" s="431"/>
      <c r="D2" s="431"/>
      <c r="E2" s="431"/>
      <c r="F2" s="431"/>
      <c r="G2" s="431"/>
      <c r="H2" s="431"/>
      <c r="I2" s="431"/>
      <c r="J2" s="431"/>
    </row>
    <row r="3" spans="1:25" ht="21.75" customHeight="1" x14ac:dyDescent="0.2">
      <c r="A3" s="431" t="s">
        <v>344</v>
      </c>
      <c r="B3" s="431"/>
      <c r="C3" s="431"/>
      <c r="D3" s="431"/>
      <c r="E3" s="431"/>
      <c r="F3" s="431"/>
      <c r="G3" s="431"/>
      <c r="H3" s="431"/>
      <c r="I3" s="431"/>
      <c r="J3" s="431"/>
    </row>
    <row r="4" spans="1:25" ht="23.25" customHeight="1" x14ac:dyDescent="0.2"/>
    <row r="5" spans="1:25" ht="23.25" customHeight="1" x14ac:dyDescent="0.2">
      <c r="A5" s="95" t="s">
        <v>272</v>
      </c>
      <c r="B5" s="432" t="s">
        <v>273</v>
      </c>
      <c r="C5" s="432"/>
      <c r="D5" s="432"/>
      <c r="E5" s="432"/>
      <c r="F5" s="432"/>
      <c r="G5" s="432"/>
      <c r="H5" s="432"/>
      <c r="I5" s="432"/>
      <c r="J5" s="432"/>
    </row>
    <row r="6" spans="1:25" s="305" customFormat="1" ht="42.75" customHeight="1" x14ac:dyDescent="0.2">
      <c r="D6" s="427" t="s">
        <v>211</v>
      </c>
      <c r="E6" s="427"/>
      <c r="F6" s="427"/>
      <c r="H6" s="427" t="s">
        <v>212</v>
      </c>
      <c r="I6" s="427"/>
      <c r="J6" s="427"/>
    </row>
    <row r="7" spans="1:25" s="305" customFormat="1" ht="64.5" customHeight="1" x14ac:dyDescent="0.2">
      <c r="A7" s="427" t="s">
        <v>274</v>
      </c>
      <c r="B7" s="427"/>
      <c r="D7" s="306" t="s">
        <v>275</v>
      </c>
      <c r="E7" s="307"/>
      <c r="F7" s="306" t="s">
        <v>276</v>
      </c>
      <c r="H7" s="306" t="s">
        <v>275</v>
      </c>
      <c r="I7" s="307"/>
      <c r="J7" s="306" t="s">
        <v>276</v>
      </c>
    </row>
    <row r="8" spans="1:25" s="305" customFormat="1" ht="52.5" customHeight="1" x14ac:dyDescent="0.2">
      <c r="A8" s="428" t="s">
        <v>356</v>
      </c>
      <c r="B8" s="428"/>
      <c r="C8" s="428"/>
      <c r="D8" s="308">
        <v>603909143</v>
      </c>
      <c r="E8" s="309">
        <v>0</v>
      </c>
      <c r="F8" s="310">
        <f>D8/N17</f>
        <v>1.72765614858243E-2</v>
      </c>
      <c r="G8" s="309">
        <v>0</v>
      </c>
      <c r="H8" s="308">
        <v>33267773415</v>
      </c>
      <c r="I8" s="309"/>
      <c r="J8" s="310">
        <f>H8/Q17</f>
        <v>0.34620434114366411</v>
      </c>
    </row>
    <row r="9" spans="1:25" s="305" customFormat="1" ht="52.5" customHeight="1" x14ac:dyDescent="0.2">
      <c r="A9" s="428" t="s">
        <v>357</v>
      </c>
      <c r="B9" s="428"/>
      <c r="C9" s="428"/>
      <c r="D9" s="308">
        <v>1293894147943</v>
      </c>
      <c r="E9" s="309">
        <v>7160082813405</v>
      </c>
      <c r="F9" s="310">
        <f>D9/N23</f>
        <v>2.5331315497205669E-2</v>
      </c>
      <c r="G9" s="309">
        <v>0</v>
      </c>
      <c r="H9" s="308">
        <v>7126815039990</v>
      </c>
      <c r="I9" s="309"/>
      <c r="J9" s="310">
        <f>H9/Q23</f>
        <v>0.26626539289810258</v>
      </c>
    </row>
    <row r="10" spans="1:25" s="305" customFormat="1" ht="52.5" customHeight="1" thickBot="1" x14ac:dyDescent="0.25">
      <c r="A10" s="429" t="s">
        <v>24</v>
      </c>
      <c r="B10" s="429"/>
      <c r="D10" s="311">
        <f>SUM(D8:D9)</f>
        <v>1294498057086</v>
      </c>
      <c r="E10" s="309"/>
      <c r="F10" s="312">
        <f>SUM(F8:F9)</f>
        <v>4.2607876983029966E-2</v>
      </c>
      <c r="G10" s="309"/>
      <c r="H10" s="311">
        <f>SUM(H8:H9)</f>
        <v>7160082813405</v>
      </c>
      <c r="I10" s="309"/>
      <c r="J10" s="312">
        <f>SUM(J8:J9)</f>
        <v>0.61246973404176663</v>
      </c>
    </row>
    <row r="11" spans="1:25" ht="16.5" thickTop="1" x14ac:dyDescent="0.2"/>
    <row r="12" spans="1:25" ht="18" x14ac:dyDescent="0.2">
      <c r="J12" s="313"/>
      <c r="K12" s="313"/>
      <c r="L12" s="314"/>
      <c r="M12" s="314"/>
      <c r="N12" s="315" t="s">
        <v>211</v>
      </c>
      <c r="O12" s="314"/>
      <c r="P12" s="314"/>
      <c r="Q12" s="314"/>
      <c r="R12" s="314"/>
      <c r="S12" s="314"/>
      <c r="T12" s="314"/>
      <c r="U12" s="314"/>
      <c r="V12" s="313"/>
      <c r="W12" s="313"/>
      <c r="X12" s="313"/>
      <c r="Y12" s="313"/>
    </row>
    <row r="13" spans="1:25" ht="19.5" x14ac:dyDescent="0.2">
      <c r="J13" s="313"/>
      <c r="K13" s="313"/>
      <c r="L13" s="426" t="s">
        <v>358</v>
      </c>
      <c r="M13" s="314"/>
      <c r="N13" s="315" t="s">
        <v>361</v>
      </c>
      <c r="O13" s="315"/>
      <c r="P13" s="430" t="s">
        <v>212</v>
      </c>
      <c r="Q13" s="430"/>
      <c r="R13" s="430"/>
      <c r="S13" s="315"/>
      <c r="T13" s="314"/>
      <c r="U13" s="314"/>
      <c r="V13" s="313"/>
      <c r="W13" s="313"/>
      <c r="X13" s="313"/>
      <c r="Y13" s="313"/>
    </row>
    <row r="14" spans="1:25" ht="18" x14ac:dyDescent="0.2">
      <c r="B14" s="97"/>
      <c r="C14" s="97"/>
      <c r="D14" s="98"/>
      <c r="E14" s="98"/>
      <c r="F14" s="98"/>
      <c r="G14" s="98"/>
      <c r="H14" s="98"/>
      <c r="I14" s="97"/>
      <c r="J14" s="316"/>
      <c r="K14" s="313"/>
      <c r="L14" s="426"/>
      <c r="M14" s="315" t="s">
        <v>359</v>
      </c>
      <c r="N14" s="316">
        <f>سپرده.!D8</f>
        <v>8584697657</v>
      </c>
      <c r="O14" s="315"/>
      <c r="P14" s="315"/>
      <c r="Q14" s="316">
        <v>130859661656</v>
      </c>
      <c r="R14" s="315"/>
      <c r="S14" s="426" t="s">
        <v>360</v>
      </c>
      <c r="T14" s="426"/>
      <c r="U14" s="426"/>
      <c r="V14" s="313"/>
      <c r="W14" s="313"/>
      <c r="X14" s="313"/>
      <c r="Y14" s="313"/>
    </row>
    <row r="15" spans="1:25" ht="18" x14ac:dyDescent="0.2">
      <c r="B15" s="97"/>
      <c r="C15" s="97"/>
      <c r="D15" s="98"/>
      <c r="E15" s="98"/>
      <c r="F15" s="98"/>
      <c r="G15" s="98"/>
      <c r="H15" s="98"/>
      <c r="I15" s="97"/>
      <c r="J15" s="316"/>
      <c r="K15" s="313"/>
      <c r="L15" s="426"/>
      <c r="M15" s="315"/>
      <c r="N15" s="315" t="s">
        <v>378</v>
      </c>
      <c r="O15" s="315"/>
      <c r="P15" s="315"/>
      <c r="Q15" s="314"/>
      <c r="R15" s="315"/>
      <c r="S15" s="315"/>
      <c r="T15" s="314"/>
      <c r="U15" s="314"/>
      <c r="V15" s="313"/>
      <c r="W15" s="313"/>
      <c r="X15" s="313"/>
      <c r="Y15" s="313"/>
    </row>
    <row r="16" spans="1:25" ht="18" x14ac:dyDescent="0.2">
      <c r="B16" s="97"/>
      <c r="C16" s="97"/>
      <c r="D16" s="98"/>
      <c r="E16" s="98"/>
      <c r="F16" s="98"/>
      <c r="G16" s="98"/>
      <c r="H16" s="98"/>
      <c r="I16" s="97"/>
      <c r="J16" s="316"/>
      <c r="K16" s="313"/>
      <c r="L16" s="426"/>
      <c r="M16" s="315" t="s">
        <v>362</v>
      </c>
      <c r="N16" s="316">
        <f>سپرده.!J8</f>
        <v>61326105311</v>
      </c>
      <c r="O16" s="315"/>
      <c r="P16" s="315"/>
      <c r="Q16" s="316">
        <f>N16</f>
        <v>61326105311</v>
      </c>
      <c r="R16" s="315"/>
      <c r="S16" s="315"/>
      <c r="T16" s="314"/>
      <c r="U16" s="314"/>
      <c r="V16" s="313"/>
      <c r="W16" s="313"/>
      <c r="X16" s="313"/>
      <c r="Y16" s="313"/>
    </row>
    <row r="17" spans="2:25" ht="18.75" x14ac:dyDescent="0.2">
      <c r="B17" s="97"/>
      <c r="C17" s="97"/>
      <c r="D17" s="99"/>
      <c r="E17" s="98"/>
      <c r="F17" s="98"/>
      <c r="G17" s="98"/>
      <c r="H17" s="99"/>
      <c r="I17" s="97"/>
      <c r="J17" s="316"/>
      <c r="K17" s="313"/>
      <c r="L17" s="426"/>
      <c r="M17" s="315" t="s">
        <v>363</v>
      </c>
      <c r="N17" s="316">
        <f>(N14+N16)/2</f>
        <v>34955401484</v>
      </c>
      <c r="O17" s="315"/>
      <c r="P17" s="315"/>
      <c r="Q17" s="316">
        <f>(Q14+Q16)/2</f>
        <v>96092883483.5</v>
      </c>
      <c r="R17" s="315"/>
      <c r="S17" s="315"/>
      <c r="T17" s="314"/>
      <c r="U17" s="314"/>
      <c r="V17" s="313"/>
      <c r="W17" s="313"/>
      <c r="X17" s="313"/>
      <c r="Y17" s="313"/>
    </row>
    <row r="18" spans="2:25" ht="18" x14ac:dyDescent="0.2">
      <c r="B18" s="97"/>
      <c r="C18" s="97"/>
      <c r="D18" s="98"/>
      <c r="E18" s="98"/>
      <c r="F18" s="98"/>
      <c r="G18" s="98"/>
      <c r="H18" s="98"/>
      <c r="I18" s="97"/>
      <c r="J18" s="316"/>
      <c r="K18" s="313"/>
      <c r="L18" s="315"/>
      <c r="M18" s="315"/>
      <c r="N18" s="315"/>
      <c r="O18" s="315"/>
      <c r="P18" s="315"/>
      <c r="Q18" s="315"/>
      <c r="R18" s="315"/>
      <c r="S18" s="315"/>
      <c r="T18" s="314"/>
      <c r="U18" s="314"/>
      <c r="V18" s="313"/>
      <c r="W18" s="313"/>
      <c r="X18" s="313"/>
      <c r="Y18" s="313"/>
    </row>
    <row r="19" spans="2:25" ht="18" x14ac:dyDescent="0.2">
      <c r="B19" s="97"/>
      <c r="C19" s="97"/>
      <c r="D19" s="98"/>
      <c r="E19" s="98"/>
      <c r="F19" s="98"/>
      <c r="G19" s="98"/>
      <c r="H19" s="98"/>
      <c r="I19" s="97"/>
      <c r="J19" s="316"/>
      <c r="K19" s="313"/>
      <c r="L19" s="426" t="s">
        <v>364</v>
      </c>
      <c r="M19" s="315" t="s">
        <v>211</v>
      </c>
      <c r="N19" s="315" t="s">
        <v>361</v>
      </c>
      <c r="O19" s="315"/>
      <c r="P19" s="315"/>
      <c r="Q19" s="315"/>
      <c r="R19" s="315"/>
      <c r="S19" s="315"/>
      <c r="T19" s="314"/>
      <c r="U19" s="314"/>
      <c r="V19" s="313"/>
      <c r="W19" s="313"/>
      <c r="X19" s="313"/>
      <c r="Y19" s="313"/>
    </row>
    <row r="20" spans="2:25" ht="18" x14ac:dyDescent="0.2">
      <c r="B20" s="97"/>
      <c r="C20" s="97"/>
      <c r="D20" s="98"/>
      <c r="E20" s="98"/>
      <c r="F20" s="98"/>
      <c r="G20" s="98"/>
      <c r="H20" s="98"/>
      <c r="I20" s="97"/>
      <c r="J20" s="316"/>
      <c r="K20" s="313"/>
      <c r="L20" s="426"/>
      <c r="M20" s="315" t="s">
        <v>359</v>
      </c>
      <c r="N20" s="316">
        <f>سپرده.!D9</f>
        <v>48626009000000</v>
      </c>
      <c r="O20" s="315"/>
      <c r="P20" s="315"/>
      <c r="Q20" s="316">
        <v>14999198000000</v>
      </c>
      <c r="R20" s="315"/>
      <c r="S20" s="426" t="str">
        <f>S14</f>
        <v>1404/01/01 تا 1404/01/01</v>
      </c>
      <c r="T20" s="426"/>
      <c r="U20" s="426"/>
      <c r="V20" s="313"/>
      <c r="W20" s="313"/>
      <c r="X20" s="313"/>
      <c r="Y20" s="313"/>
    </row>
    <row r="21" spans="2:25" ht="18" x14ac:dyDescent="0.2">
      <c r="B21" s="97"/>
      <c r="C21" s="97"/>
      <c r="D21" s="98"/>
      <c r="E21" s="98"/>
      <c r="F21" s="98"/>
      <c r="G21" s="98"/>
      <c r="H21" s="98"/>
      <c r="I21" s="97"/>
      <c r="J21" s="316"/>
      <c r="K21" s="313"/>
      <c r="L21" s="426"/>
      <c r="M21" s="315"/>
      <c r="N21" s="315" t="s">
        <v>378</v>
      </c>
      <c r="O21" s="315"/>
      <c r="P21" s="315"/>
      <c r="Q21" s="316"/>
      <c r="R21" s="315"/>
      <c r="S21" s="315"/>
      <c r="T21" s="314"/>
      <c r="U21" s="314"/>
      <c r="V21" s="313"/>
      <c r="W21" s="313"/>
      <c r="X21" s="313"/>
      <c r="Y21" s="313"/>
    </row>
    <row r="22" spans="2:25" ht="18" x14ac:dyDescent="0.2">
      <c r="B22" s="97"/>
      <c r="C22" s="97"/>
      <c r="D22" s="98"/>
      <c r="E22" s="98"/>
      <c r="F22" s="98"/>
      <c r="G22" s="98"/>
      <c r="H22" s="98"/>
      <c r="I22" s="97"/>
      <c r="J22" s="316"/>
      <c r="K22" s="313"/>
      <c r="L22" s="426"/>
      <c r="M22" s="315" t="s">
        <v>362</v>
      </c>
      <c r="N22" s="316">
        <f>سپرده.!J9</f>
        <v>53531666000000</v>
      </c>
      <c r="O22" s="315"/>
      <c r="P22" s="315"/>
      <c r="Q22" s="316">
        <f>N22</f>
        <v>53531666000000</v>
      </c>
      <c r="R22" s="315"/>
      <c r="S22" s="315"/>
      <c r="T22" s="314"/>
      <c r="U22" s="314"/>
      <c r="V22" s="313"/>
      <c r="W22" s="313"/>
      <c r="X22" s="313"/>
      <c r="Y22" s="313"/>
    </row>
    <row r="23" spans="2:25" ht="18" x14ac:dyDescent="0.2">
      <c r="B23" s="97"/>
      <c r="C23" s="97"/>
      <c r="D23" s="98"/>
      <c r="E23" s="98"/>
      <c r="F23" s="98"/>
      <c r="G23" s="98"/>
      <c r="H23" s="98"/>
      <c r="I23" s="97"/>
      <c r="J23" s="316"/>
      <c r="K23" s="313"/>
      <c r="L23" s="426"/>
      <c r="M23" s="315" t="s">
        <v>363</v>
      </c>
      <c r="N23" s="316">
        <f>(N20+N22)/2</f>
        <v>51078837500000</v>
      </c>
      <c r="O23" s="315"/>
      <c r="P23" s="315"/>
      <c r="Q23" s="316">
        <f>(Q21+Q22)/2</f>
        <v>26765833000000</v>
      </c>
      <c r="R23" s="315"/>
      <c r="S23" s="315"/>
      <c r="T23" s="314"/>
      <c r="U23" s="314"/>
      <c r="V23" s="313"/>
      <c r="W23" s="313"/>
      <c r="X23" s="313"/>
      <c r="Y23" s="313"/>
    </row>
    <row r="24" spans="2:25" ht="18" x14ac:dyDescent="0.2">
      <c r="B24" s="97"/>
      <c r="C24" s="97"/>
      <c r="D24" s="98"/>
      <c r="E24" s="98"/>
      <c r="F24" s="98"/>
      <c r="G24" s="98"/>
      <c r="H24" s="98"/>
      <c r="I24" s="97"/>
      <c r="J24" s="316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</row>
    <row r="25" spans="2:25" x14ac:dyDescent="0.2"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</row>
    <row r="26" spans="2:25" x14ac:dyDescent="0.2"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</row>
    <row r="27" spans="2:25" x14ac:dyDescent="0.2"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</row>
    <row r="28" spans="2:25" x14ac:dyDescent="0.2"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</row>
    <row r="29" spans="2:25" x14ac:dyDescent="0.2"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</row>
    <row r="30" spans="2:25" x14ac:dyDescent="0.2"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</row>
    <row r="31" spans="2:25" x14ac:dyDescent="0.2"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</row>
    <row r="32" spans="2:25" x14ac:dyDescent="0.2"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</row>
  </sheetData>
  <mergeCells count="15">
    <mergeCell ref="A1:J1"/>
    <mergeCell ref="A2:J2"/>
    <mergeCell ref="A3:J3"/>
    <mergeCell ref="B5:J5"/>
    <mergeCell ref="D6:F6"/>
    <mergeCell ref="H6:J6"/>
    <mergeCell ref="S14:U14"/>
    <mergeCell ref="L19:L23"/>
    <mergeCell ref="S20:U20"/>
    <mergeCell ref="A7:B7"/>
    <mergeCell ref="A8:C8"/>
    <mergeCell ref="A9:C9"/>
    <mergeCell ref="A10:B10"/>
    <mergeCell ref="L13:L17"/>
    <mergeCell ref="P13:R13"/>
  </mergeCells>
  <pageMargins left="0.39" right="0.39" top="0.39" bottom="0.39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51" t="s">
        <v>0</v>
      </c>
      <c r="B1" s="351"/>
      <c r="C1" s="351"/>
    </row>
    <row r="2" spans="1:3" ht="21.75" customHeight="1" x14ac:dyDescent="0.2">
      <c r="A2" s="351" t="s">
        <v>1</v>
      </c>
      <c r="B2" s="351"/>
      <c r="C2" s="351"/>
    </row>
    <row r="3" spans="1:3" ht="21.75" customHeight="1" x14ac:dyDescent="0.2">
      <c r="A3" s="351" t="s">
        <v>2</v>
      </c>
      <c r="B3" s="351"/>
      <c r="C3" s="351"/>
    </row>
    <row r="4" spans="1:3" ht="7.35" customHeight="1" x14ac:dyDescent="0.2"/>
    <row r="5" spans="1:3" ht="123.6" customHeight="1" x14ac:dyDescent="0.2">
      <c r="B5" s="352"/>
    </row>
    <row r="6" spans="1:3" ht="123.6" customHeight="1" x14ac:dyDescent="0.2">
      <c r="B6" s="35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6"/>
  <sheetViews>
    <sheetView rightToLeft="1" view="pageBreakPreview" zoomScaleNormal="100" zoomScaleSheetLayoutView="100" workbookViewId="0">
      <selection activeCell="A11" sqref="A11:B11"/>
    </sheetView>
  </sheetViews>
  <sheetFormatPr defaultRowHeight="12.75" x14ac:dyDescent="0.2"/>
  <cols>
    <col min="1" max="1" width="5.140625" customWidth="1"/>
    <col min="2" max="2" width="41.7109375" customWidth="1"/>
    <col min="3" max="3" width="1.28515625" customWidth="1"/>
    <col min="4" max="4" width="15" bestFit="1" customWidth="1"/>
    <col min="5" max="5" width="1.28515625" customWidth="1"/>
    <col min="6" max="6" width="17.7109375" bestFit="1" customWidth="1"/>
    <col min="7" max="7" width="0.28515625" customWidth="1"/>
  </cols>
  <sheetData>
    <row r="1" spans="1:13" ht="29.1" customHeight="1" x14ac:dyDescent="0.2">
      <c r="A1" s="351" t="s">
        <v>0</v>
      </c>
      <c r="B1" s="351"/>
      <c r="C1" s="351"/>
      <c r="D1" s="351"/>
      <c r="E1" s="351"/>
      <c r="F1" s="351"/>
    </row>
    <row r="2" spans="1:13" ht="21.75" customHeight="1" x14ac:dyDescent="0.2">
      <c r="A2" s="351" t="s">
        <v>192</v>
      </c>
      <c r="B2" s="351"/>
      <c r="C2" s="351"/>
      <c r="D2" s="351"/>
      <c r="E2" s="351"/>
      <c r="F2" s="351"/>
    </row>
    <row r="3" spans="1:13" ht="21.75" customHeight="1" x14ac:dyDescent="0.2">
      <c r="A3" s="351" t="s">
        <v>2</v>
      </c>
      <c r="B3" s="351"/>
      <c r="C3" s="351"/>
      <c r="D3" s="351"/>
      <c r="E3" s="351"/>
      <c r="F3" s="351"/>
    </row>
    <row r="4" spans="1:13" ht="14.45" customHeight="1" x14ac:dyDescent="0.2"/>
    <row r="5" spans="1:13" ht="29.1" customHeight="1" x14ac:dyDescent="0.2">
      <c r="A5" s="1" t="s">
        <v>281</v>
      </c>
      <c r="B5" s="357" t="s">
        <v>207</v>
      </c>
      <c r="C5" s="357"/>
      <c r="D5" s="357"/>
      <c r="E5" s="357"/>
      <c r="F5" s="357"/>
    </row>
    <row r="6" spans="1:13" s="187" customFormat="1" ht="27.75" customHeight="1" x14ac:dyDescent="0.25">
      <c r="D6" s="132" t="s">
        <v>211</v>
      </c>
      <c r="F6" s="132" t="s">
        <v>9</v>
      </c>
    </row>
    <row r="7" spans="1:13" s="187" customFormat="1" ht="27.75" customHeight="1" x14ac:dyDescent="0.25">
      <c r="A7" s="365" t="s">
        <v>207</v>
      </c>
      <c r="B7" s="365"/>
      <c r="D7" s="131" t="s">
        <v>111</v>
      </c>
      <c r="E7" s="51"/>
      <c r="F7" s="131" t="s">
        <v>111</v>
      </c>
    </row>
    <row r="8" spans="1:13" s="187" customFormat="1" ht="30.75" customHeight="1" x14ac:dyDescent="0.25">
      <c r="A8" s="374" t="s">
        <v>207</v>
      </c>
      <c r="B8" s="374"/>
      <c r="D8" s="194">
        <v>0</v>
      </c>
      <c r="E8" s="51"/>
      <c r="F8" s="194">
        <v>42340000000</v>
      </c>
      <c r="J8" s="49"/>
      <c r="K8" s="49"/>
      <c r="L8" s="49"/>
      <c r="M8" s="49"/>
    </row>
    <row r="9" spans="1:13" s="187" customFormat="1" ht="30.75" customHeight="1" x14ac:dyDescent="0.25">
      <c r="A9" s="372" t="s">
        <v>282</v>
      </c>
      <c r="B9" s="372"/>
      <c r="D9" s="197">
        <v>0</v>
      </c>
      <c r="E9" s="51"/>
      <c r="F9" s="197">
        <v>1236300200</v>
      </c>
      <c r="J9" s="49"/>
      <c r="K9" s="49"/>
      <c r="L9" s="49"/>
      <c r="M9" s="49"/>
    </row>
    <row r="10" spans="1:13" s="187" customFormat="1" ht="30.75" customHeight="1" x14ac:dyDescent="0.25">
      <c r="A10" s="373" t="s">
        <v>283</v>
      </c>
      <c r="B10" s="373"/>
      <c r="D10" s="198">
        <v>298518545</v>
      </c>
      <c r="E10" s="51"/>
      <c r="F10" s="198">
        <v>2453927180</v>
      </c>
      <c r="J10" s="49"/>
      <c r="K10" s="49"/>
      <c r="L10" s="49"/>
      <c r="M10" s="49"/>
    </row>
    <row r="11" spans="1:13" s="187" customFormat="1" ht="30.75" customHeight="1" x14ac:dyDescent="0.25">
      <c r="A11" s="364" t="s">
        <v>24</v>
      </c>
      <c r="B11" s="364"/>
      <c r="D11" s="200">
        <f>SUM(D8:D10)</f>
        <v>298518545</v>
      </c>
      <c r="E11" s="193"/>
      <c r="F11" s="200">
        <f>SUM(F8:F10)</f>
        <v>46030227380</v>
      </c>
      <c r="G11" s="192"/>
      <c r="H11" s="192"/>
      <c r="I11" s="192"/>
    </row>
    <row r="12" spans="1:13" x14ac:dyDescent="0.2">
      <c r="D12" s="138"/>
      <c r="E12" s="138"/>
      <c r="F12" s="138"/>
      <c r="G12" s="138"/>
      <c r="H12" s="138"/>
      <c r="I12" s="138"/>
    </row>
    <row r="13" spans="1:13" ht="15.75" x14ac:dyDescent="0.2">
      <c r="D13" s="145"/>
      <c r="E13" s="138"/>
      <c r="F13" s="138"/>
      <c r="G13" s="138"/>
      <c r="H13" s="138"/>
      <c r="I13" s="138"/>
    </row>
    <row r="14" spans="1:13" x14ac:dyDescent="0.2">
      <c r="D14" s="138"/>
      <c r="E14" s="138"/>
      <c r="F14" s="138"/>
      <c r="G14" s="138"/>
      <c r="H14" s="138"/>
      <c r="I14" s="138"/>
    </row>
    <row r="15" spans="1:13" x14ac:dyDescent="0.2">
      <c r="D15" s="138"/>
      <c r="E15" s="138"/>
      <c r="F15" s="138"/>
      <c r="G15" s="138"/>
      <c r="H15" s="138"/>
      <c r="I15" s="138"/>
    </row>
    <row r="16" spans="1:13" x14ac:dyDescent="0.2">
      <c r="D16" s="138"/>
      <c r="E16" s="138"/>
      <c r="F16" s="138"/>
      <c r="G16" s="138"/>
      <c r="H16" s="138"/>
      <c r="I16" s="138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8"/>
  <sheetViews>
    <sheetView rightToLeft="1" view="pageBreakPreview" zoomScale="55" zoomScaleNormal="85" zoomScaleSheetLayoutView="55" workbookViewId="0">
      <selection activeCell="A12" sqref="A12"/>
    </sheetView>
  </sheetViews>
  <sheetFormatPr defaultRowHeight="12.75" x14ac:dyDescent="0.2"/>
  <cols>
    <col min="1" max="1" width="39" customWidth="1"/>
    <col min="2" max="2" width="1.28515625" customWidth="1"/>
    <col min="3" max="3" width="22.85546875" bestFit="1" customWidth="1"/>
    <col min="4" max="4" width="1.28515625" customWidth="1"/>
    <col min="5" max="5" width="37.140625" bestFit="1" customWidth="1"/>
    <col min="6" max="6" width="1.28515625" customWidth="1"/>
    <col min="7" max="7" width="25" bestFit="1" customWidth="1"/>
    <col min="8" max="8" width="1.28515625" customWidth="1"/>
    <col min="9" max="9" width="25.140625" bestFit="1" customWidth="1"/>
    <col min="10" max="10" width="1.28515625" customWidth="1"/>
    <col min="11" max="11" width="14.42578125" bestFit="1" customWidth="1"/>
    <col min="12" max="12" width="1.28515625" customWidth="1"/>
    <col min="13" max="13" width="26.5703125" bestFit="1" customWidth="1"/>
    <col min="14" max="14" width="1.28515625" customWidth="1"/>
    <col min="15" max="15" width="25.140625" bestFit="1" customWidth="1"/>
    <col min="16" max="16" width="1.28515625" customWidth="1"/>
    <col min="17" max="17" width="16" bestFit="1" customWidth="1"/>
    <col min="18" max="18" width="1.28515625" customWidth="1"/>
    <col min="19" max="19" width="26.5703125" bestFit="1" customWidth="1"/>
    <col min="20" max="20" width="0.28515625" customWidth="1"/>
  </cols>
  <sheetData>
    <row r="1" spans="1:19" ht="25.5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</row>
    <row r="2" spans="1:19" ht="25.5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</row>
    <row r="3" spans="1:19" ht="25.5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</row>
    <row r="4" spans="1:19" ht="48" customHeight="1" x14ac:dyDescent="0.2"/>
    <row r="5" spans="1:19" s="166" customFormat="1" ht="39" customHeight="1" x14ac:dyDescent="0.3">
      <c r="A5" s="399" t="s">
        <v>214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</row>
    <row r="6" spans="1:19" s="166" customFormat="1" ht="39" customHeight="1" x14ac:dyDescent="0.3">
      <c r="A6" s="400" t="s">
        <v>26</v>
      </c>
      <c r="C6" s="400" t="s">
        <v>284</v>
      </c>
      <c r="D6" s="400"/>
      <c r="E6" s="400"/>
      <c r="F6" s="400"/>
      <c r="G6" s="400"/>
      <c r="I6" s="400" t="s">
        <v>211</v>
      </c>
      <c r="J6" s="400"/>
      <c r="K6" s="400"/>
      <c r="L6" s="400"/>
      <c r="M6" s="400"/>
      <c r="O6" s="400" t="s">
        <v>212</v>
      </c>
      <c r="P6" s="400"/>
      <c r="Q6" s="400"/>
      <c r="R6" s="400"/>
      <c r="S6" s="400"/>
    </row>
    <row r="7" spans="1:19" s="166" customFormat="1" ht="62.25" customHeight="1" x14ac:dyDescent="0.3">
      <c r="A7" s="400"/>
      <c r="C7" s="317" t="s">
        <v>285</v>
      </c>
      <c r="D7" s="168"/>
      <c r="E7" s="317" t="s">
        <v>286</v>
      </c>
      <c r="F7" s="168"/>
      <c r="G7" s="317" t="s">
        <v>287</v>
      </c>
      <c r="H7" s="167"/>
      <c r="I7" s="317" t="s">
        <v>288</v>
      </c>
      <c r="J7" s="168"/>
      <c r="K7" s="317" t="s">
        <v>289</v>
      </c>
      <c r="L7" s="168"/>
      <c r="M7" s="317" t="s">
        <v>290</v>
      </c>
      <c r="N7" s="167"/>
      <c r="O7" s="317" t="s">
        <v>288</v>
      </c>
      <c r="P7" s="168"/>
      <c r="Q7" s="317" t="s">
        <v>289</v>
      </c>
      <c r="R7" s="168"/>
      <c r="S7" s="317" t="s">
        <v>290</v>
      </c>
    </row>
    <row r="8" spans="1:19" s="166" customFormat="1" ht="39" customHeight="1" x14ac:dyDescent="0.3">
      <c r="A8" s="319" t="s">
        <v>22</v>
      </c>
      <c r="C8" s="170" t="s">
        <v>291</v>
      </c>
      <c r="D8" s="167"/>
      <c r="E8" s="171">
        <v>9000000</v>
      </c>
      <c r="F8" s="167"/>
      <c r="G8" s="171">
        <v>1400</v>
      </c>
      <c r="H8" s="167"/>
      <c r="I8" s="171">
        <v>0</v>
      </c>
      <c r="J8" s="167"/>
      <c r="K8" s="171">
        <v>0</v>
      </c>
      <c r="L8" s="167"/>
      <c r="M8" s="171">
        <v>0</v>
      </c>
      <c r="N8" s="167"/>
      <c r="O8" s="171">
        <v>12600000000</v>
      </c>
      <c r="P8" s="167"/>
      <c r="Q8" s="171">
        <v>17236662</v>
      </c>
      <c r="R8" s="167"/>
      <c r="S8" s="171">
        <f>O8-Q8</f>
        <v>12582763338</v>
      </c>
    </row>
    <row r="9" spans="1:19" s="166" customFormat="1" ht="39" customHeight="1" x14ac:dyDescent="0.3">
      <c r="A9" s="320" t="s">
        <v>225</v>
      </c>
      <c r="C9" s="172" t="s">
        <v>292</v>
      </c>
      <c r="D9" s="167"/>
      <c r="E9" s="169">
        <v>67180</v>
      </c>
      <c r="F9" s="167"/>
      <c r="G9" s="169">
        <v>38000</v>
      </c>
      <c r="H9" s="167"/>
      <c r="I9" s="169">
        <v>0</v>
      </c>
      <c r="J9" s="167"/>
      <c r="K9" s="169">
        <v>0</v>
      </c>
      <c r="L9" s="167"/>
      <c r="M9" s="169">
        <v>0</v>
      </c>
      <c r="N9" s="167"/>
      <c r="O9" s="169">
        <v>2552840000</v>
      </c>
      <c r="P9" s="167"/>
      <c r="Q9" s="169">
        <v>74684149</v>
      </c>
      <c r="R9" s="167"/>
      <c r="S9" s="169">
        <f>O9-Q9</f>
        <v>2478155851</v>
      </c>
    </row>
    <row r="10" spans="1:19" s="166" customFormat="1" ht="39" customHeight="1" x14ac:dyDescent="0.3">
      <c r="A10" s="320" t="s">
        <v>21</v>
      </c>
      <c r="C10" s="172" t="s">
        <v>293</v>
      </c>
      <c r="D10" s="167"/>
      <c r="E10" s="169">
        <v>3000000</v>
      </c>
      <c r="F10" s="167"/>
      <c r="G10" s="169">
        <v>800</v>
      </c>
      <c r="H10" s="167"/>
      <c r="I10" s="169">
        <v>0</v>
      </c>
      <c r="J10" s="167"/>
      <c r="K10" s="169">
        <v>0</v>
      </c>
      <c r="L10" s="167"/>
      <c r="M10" s="169">
        <v>0</v>
      </c>
      <c r="N10" s="167"/>
      <c r="O10" s="169">
        <v>2400000000</v>
      </c>
      <c r="P10" s="167"/>
      <c r="Q10" s="169">
        <v>0</v>
      </c>
      <c r="R10" s="167"/>
      <c r="S10" s="169">
        <f>O10-Q10</f>
        <v>2400000000</v>
      </c>
    </row>
    <row r="11" spans="1:19" s="166" customFormat="1" ht="39" customHeight="1" x14ac:dyDescent="0.3">
      <c r="A11" s="321" t="s">
        <v>19</v>
      </c>
      <c r="C11" s="173" t="s">
        <v>294</v>
      </c>
      <c r="D11" s="167"/>
      <c r="E11" s="174">
        <v>236000000</v>
      </c>
      <c r="F11" s="167"/>
      <c r="G11" s="174">
        <v>15</v>
      </c>
      <c r="H11" s="167"/>
      <c r="I11" s="175">
        <v>0</v>
      </c>
      <c r="J11" s="167"/>
      <c r="K11" s="175">
        <v>0</v>
      </c>
      <c r="L11" s="167"/>
      <c r="M11" s="175">
        <v>0</v>
      </c>
      <c r="N11" s="167"/>
      <c r="O11" s="175">
        <v>3540000000</v>
      </c>
      <c r="P11" s="167"/>
      <c r="Q11" s="175">
        <v>0</v>
      </c>
      <c r="R11" s="167"/>
      <c r="S11" s="169">
        <f>O11-Q11</f>
        <v>3540000000</v>
      </c>
    </row>
    <row r="12" spans="1:19" s="166" customFormat="1" ht="39" customHeight="1" x14ac:dyDescent="0.3">
      <c r="A12" s="318" t="s">
        <v>24</v>
      </c>
      <c r="C12" s="174"/>
      <c r="D12" s="176"/>
      <c r="E12" s="174"/>
      <c r="F12" s="176"/>
      <c r="G12" s="174"/>
      <c r="H12" s="167"/>
      <c r="I12" s="177">
        <f>SUM(I8:I11)</f>
        <v>0</v>
      </c>
      <c r="J12" s="167"/>
      <c r="K12" s="177">
        <f>SUM(K8:K11)</f>
        <v>0</v>
      </c>
      <c r="L12" s="167"/>
      <c r="M12" s="177">
        <f>SUM(M8:M11)</f>
        <v>0</v>
      </c>
      <c r="N12" s="167"/>
      <c r="O12" s="177">
        <f>SUM(O8:O11)</f>
        <v>21092840000</v>
      </c>
      <c r="P12" s="184"/>
      <c r="Q12" s="177">
        <f>SUM(Q8:Q11)</f>
        <v>91920811</v>
      </c>
      <c r="R12" s="184"/>
      <c r="S12" s="177">
        <f>SUM(S8:S11)</f>
        <v>21000919189</v>
      </c>
    </row>
    <row r="13" spans="1:19" x14ac:dyDescent="0.2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6" spans="1:19" x14ac:dyDescent="0.2">
      <c r="O16" s="35"/>
    </row>
    <row r="17" spans="13:15" ht="21" x14ac:dyDescent="0.2">
      <c r="M17" s="59"/>
    </row>
    <row r="18" spans="13:15" ht="21" x14ac:dyDescent="0.2">
      <c r="M18" s="59"/>
      <c r="O18" s="3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5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21.7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1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spans="1:11" ht="14.45" customHeight="1" x14ac:dyDescent="0.2"/>
    <row r="5" spans="1:11" ht="14.45" customHeight="1" x14ac:dyDescent="0.2">
      <c r="A5" s="357" t="s">
        <v>232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</row>
    <row r="6" spans="1:11" ht="14.45" customHeight="1" x14ac:dyDescent="0.2">
      <c r="I6" s="2" t="s">
        <v>211</v>
      </c>
      <c r="K6" s="2" t="s">
        <v>212</v>
      </c>
    </row>
    <row r="7" spans="1:11" ht="29.1" customHeight="1" x14ac:dyDescent="0.2">
      <c r="A7" s="2" t="s">
        <v>295</v>
      </c>
      <c r="C7" s="18" t="s">
        <v>296</v>
      </c>
      <c r="E7" s="18" t="s">
        <v>297</v>
      </c>
      <c r="G7" s="18" t="s">
        <v>298</v>
      </c>
      <c r="I7" s="19" t="s">
        <v>299</v>
      </c>
      <c r="K7" s="19" t="s">
        <v>299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51"/>
  <sheetViews>
    <sheetView rightToLeft="1" view="pageBreakPreview" zoomScale="55" zoomScaleNormal="85" zoomScaleSheetLayoutView="55" workbookViewId="0">
      <selection activeCell="A20" sqref="A20"/>
    </sheetView>
  </sheetViews>
  <sheetFormatPr defaultRowHeight="12.75" x14ac:dyDescent="0.2"/>
  <cols>
    <col min="1" max="1" width="45.85546875" customWidth="1"/>
    <col min="2" max="2" width="1.28515625" customWidth="1"/>
    <col min="3" max="3" width="19.85546875" customWidth="1"/>
    <col min="4" max="4" width="1.28515625" customWidth="1"/>
    <col min="5" max="5" width="20.85546875" bestFit="1" customWidth="1"/>
    <col min="6" max="6" width="1.28515625" customWidth="1"/>
    <col min="7" max="7" width="22.7109375" customWidth="1"/>
    <col min="8" max="8" width="1.28515625" customWidth="1"/>
    <col min="9" max="9" width="20.85546875" bestFit="1" customWidth="1"/>
    <col min="10" max="10" width="1.28515625" customWidth="1"/>
    <col min="11" max="11" width="23" bestFit="1" customWidth="1"/>
    <col min="12" max="12" width="1.28515625" customWidth="1"/>
    <col min="13" max="13" width="15.85546875" customWidth="1"/>
    <col min="14" max="14" width="1.28515625" customWidth="1"/>
    <col min="15" max="15" width="23" bestFit="1" customWidth="1"/>
    <col min="16" max="16" width="0.28515625" customWidth="1"/>
    <col min="17" max="17" width="15" bestFit="1" customWidth="1"/>
    <col min="18" max="18" width="15.5703125" bestFit="1" customWidth="1"/>
    <col min="20" max="20" width="13.85546875" bestFit="1" customWidth="1"/>
  </cols>
  <sheetData>
    <row r="1" spans="1:21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21" ht="21.7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</row>
    <row r="3" spans="1:21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</row>
    <row r="4" spans="1:21" ht="14.45" customHeight="1" x14ac:dyDescent="0.2"/>
    <row r="5" spans="1:21" ht="25.5" customHeight="1" x14ac:dyDescent="0.2">
      <c r="A5" s="357" t="s">
        <v>300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</row>
    <row r="6" spans="1:21" s="187" customFormat="1" ht="32.25" customHeight="1" x14ac:dyDescent="0.25">
      <c r="A6" s="365" t="s">
        <v>195</v>
      </c>
      <c r="E6" s="365" t="s">
        <v>211</v>
      </c>
      <c r="F6" s="365"/>
      <c r="G6" s="365"/>
      <c r="H6" s="365"/>
      <c r="I6" s="365"/>
      <c r="K6" s="365" t="s">
        <v>212</v>
      </c>
      <c r="L6" s="365"/>
      <c r="M6" s="365"/>
      <c r="N6" s="365"/>
      <c r="O6" s="365"/>
    </row>
    <row r="7" spans="1:21" s="187" customFormat="1" ht="48.75" customHeight="1" x14ac:dyDescent="0.25">
      <c r="A7" s="365"/>
      <c r="C7" s="322" t="s">
        <v>70</v>
      </c>
      <c r="D7" s="51"/>
      <c r="E7" s="323" t="s">
        <v>301</v>
      </c>
      <c r="F7" s="189"/>
      <c r="G7" s="323" t="s">
        <v>289</v>
      </c>
      <c r="H7" s="189"/>
      <c r="I7" s="323" t="s">
        <v>302</v>
      </c>
      <c r="J7" s="51"/>
      <c r="K7" s="323" t="s">
        <v>301</v>
      </c>
      <c r="L7" s="189"/>
      <c r="M7" s="323" t="s">
        <v>289</v>
      </c>
      <c r="N7" s="189"/>
      <c r="O7" s="323" t="s">
        <v>302</v>
      </c>
    </row>
    <row r="8" spans="1:21" s="187" customFormat="1" ht="32.25" customHeight="1" x14ac:dyDescent="0.25">
      <c r="A8" s="324" t="s">
        <v>97</v>
      </c>
      <c r="C8" s="325" t="s">
        <v>99</v>
      </c>
      <c r="D8" s="51"/>
      <c r="E8" s="194">
        <v>3636315256</v>
      </c>
      <c r="F8" s="193"/>
      <c r="G8" s="194">
        <v>0</v>
      </c>
      <c r="H8" s="193"/>
      <c r="I8" s="197">
        <f t="shared" ref="I8:I19" si="0">E8-G8</f>
        <v>3636315256</v>
      </c>
      <c r="J8" s="193"/>
      <c r="K8" s="194">
        <v>3636315256</v>
      </c>
      <c r="L8" s="51"/>
      <c r="M8" s="194">
        <v>0</v>
      </c>
      <c r="N8" s="51"/>
      <c r="O8" s="197">
        <f t="shared" ref="O8:O19" si="1">K8-M8</f>
        <v>3636315256</v>
      </c>
      <c r="Q8" s="292"/>
      <c r="R8" s="292"/>
      <c r="T8" s="292"/>
      <c r="U8" s="292"/>
    </row>
    <row r="9" spans="1:21" s="187" customFormat="1" ht="32.25" customHeight="1" x14ac:dyDescent="0.25">
      <c r="A9" s="326" t="s">
        <v>83</v>
      </c>
      <c r="C9" s="133" t="s">
        <v>85</v>
      </c>
      <c r="D9" s="51"/>
      <c r="E9" s="197">
        <v>64625493275</v>
      </c>
      <c r="F9" s="193"/>
      <c r="G9" s="197">
        <v>0</v>
      </c>
      <c r="H9" s="193"/>
      <c r="I9" s="197">
        <f t="shared" si="0"/>
        <v>64625493275</v>
      </c>
      <c r="J9" s="193"/>
      <c r="K9" s="197">
        <v>98289581188</v>
      </c>
      <c r="L9" s="51"/>
      <c r="M9" s="197">
        <v>0</v>
      </c>
      <c r="N9" s="51"/>
      <c r="O9" s="197">
        <f t="shared" si="1"/>
        <v>98289581188</v>
      </c>
      <c r="Q9" s="292"/>
      <c r="R9" s="292"/>
      <c r="T9" s="292"/>
      <c r="U9" s="292"/>
    </row>
    <row r="10" spans="1:21" s="187" customFormat="1" ht="32.25" customHeight="1" x14ac:dyDescent="0.25">
      <c r="A10" s="326" t="s">
        <v>94</v>
      </c>
      <c r="C10" s="133" t="s">
        <v>96</v>
      </c>
      <c r="D10" s="51"/>
      <c r="E10" s="197">
        <v>68634529472</v>
      </c>
      <c r="F10" s="193"/>
      <c r="G10" s="197">
        <v>0</v>
      </c>
      <c r="H10" s="193"/>
      <c r="I10" s="197">
        <f t="shared" si="0"/>
        <v>68634529472</v>
      </c>
      <c r="J10" s="193"/>
      <c r="K10" s="197">
        <v>531213515100</v>
      </c>
      <c r="L10" s="51"/>
      <c r="M10" s="197">
        <v>0</v>
      </c>
      <c r="N10" s="51"/>
      <c r="O10" s="197">
        <f t="shared" si="1"/>
        <v>531213515100</v>
      </c>
      <c r="Q10" s="292"/>
      <c r="R10" s="292"/>
      <c r="T10" s="292"/>
      <c r="U10" s="292"/>
    </row>
    <row r="11" spans="1:21" s="187" customFormat="1" ht="32.25" customHeight="1" x14ac:dyDescent="0.25">
      <c r="A11" s="326" t="s">
        <v>89</v>
      </c>
      <c r="C11" s="133" t="s">
        <v>91</v>
      </c>
      <c r="D11" s="51"/>
      <c r="E11" s="197">
        <v>91589349000</v>
      </c>
      <c r="F11" s="193"/>
      <c r="G11" s="197">
        <v>0</v>
      </c>
      <c r="H11" s="193"/>
      <c r="I11" s="197">
        <f t="shared" si="0"/>
        <v>91589349000</v>
      </c>
      <c r="J11" s="193"/>
      <c r="K11" s="197">
        <v>776861439654</v>
      </c>
      <c r="L11" s="51"/>
      <c r="M11" s="197">
        <v>0</v>
      </c>
      <c r="N11" s="51"/>
      <c r="O11" s="197">
        <f t="shared" si="1"/>
        <v>776861439654</v>
      </c>
      <c r="Q11" s="292"/>
      <c r="R11" s="292"/>
      <c r="T11" s="292"/>
      <c r="U11" s="292"/>
    </row>
    <row r="12" spans="1:21" s="187" customFormat="1" ht="32.25" customHeight="1" x14ac:dyDescent="0.25">
      <c r="A12" s="326" t="s">
        <v>92</v>
      </c>
      <c r="C12" s="133" t="s">
        <v>93</v>
      </c>
      <c r="D12" s="51"/>
      <c r="E12" s="197">
        <v>2693120760</v>
      </c>
      <c r="F12" s="193"/>
      <c r="G12" s="197">
        <v>0</v>
      </c>
      <c r="H12" s="193"/>
      <c r="I12" s="197">
        <f t="shared" si="0"/>
        <v>2693120760</v>
      </c>
      <c r="J12" s="193"/>
      <c r="K12" s="197">
        <v>23240408481</v>
      </c>
      <c r="L12" s="51"/>
      <c r="M12" s="197">
        <v>0</v>
      </c>
      <c r="N12" s="51"/>
      <c r="O12" s="197">
        <f t="shared" si="1"/>
        <v>23240408481</v>
      </c>
      <c r="Q12" s="292"/>
      <c r="R12" s="292"/>
      <c r="T12" s="292"/>
      <c r="U12" s="292"/>
    </row>
    <row r="13" spans="1:21" s="187" customFormat="1" ht="32.25" customHeight="1" x14ac:dyDescent="0.25">
      <c r="A13" s="326" t="s">
        <v>80</v>
      </c>
      <c r="C13" s="133" t="s">
        <v>82</v>
      </c>
      <c r="D13" s="51"/>
      <c r="E13" s="197">
        <v>38407610120</v>
      </c>
      <c r="F13" s="193"/>
      <c r="G13" s="197">
        <v>0</v>
      </c>
      <c r="H13" s="193"/>
      <c r="I13" s="197">
        <f t="shared" si="0"/>
        <v>38407610120</v>
      </c>
      <c r="J13" s="193"/>
      <c r="K13" s="197">
        <v>318253597897</v>
      </c>
      <c r="L13" s="51"/>
      <c r="M13" s="197">
        <v>0</v>
      </c>
      <c r="N13" s="51"/>
      <c r="O13" s="197">
        <f t="shared" si="1"/>
        <v>318253597897</v>
      </c>
      <c r="Q13" s="292"/>
      <c r="R13" s="292"/>
      <c r="T13" s="292"/>
      <c r="U13" s="292"/>
    </row>
    <row r="14" spans="1:21" s="187" customFormat="1" ht="32.25" customHeight="1" x14ac:dyDescent="0.25">
      <c r="A14" s="296" t="s">
        <v>86</v>
      </c>
      <c r="B14" s="293"/>
      <c r="C14" s="233" t="s">
        <v>88</v>
      </c>
      <c r="D14" s="294"/>
      <c r="E14" s="199">
        <v>19862225921</v>
      </c>
      <c r="F14" s="234"/>
      <c r="G14" s="199">
        <v>0</v>
      </c>
      <c r="H14" s="234"/>
      <c r="I14" s="197">
        <f t="shared" si="0"/>
        <v>19862225921</v>
      </c>
      <c r="J14" s="234"/>
      <c r="K14" s="199">
        <v>159870166504</v>
      </c>
      <c r="L14" s="294"/>
      <c r="M14" s="199">
        <v>0</v>
      </c>
      <c r="N14" s="294"/>
      <c r="O14" s="197">
        <f t="shared" si="1"/>
        <v>159870166504</v>
      </c>
      <c r="Q14" s="292"/>
      <c r="R14" s="292"/>
      <c r="T14" s="292"/>
      <c r="U14" s="292"/>
    </row>
    <row r="15" spans="1:21" s="187" customFormat="1" ht="32.25" customHeight="1" x14ac:dyDescent="0.25">
      <c r="A15" s="296" t="s">
        <v>247</v>
      </c>
      <c r="B15" s="293"/>
      <c r="C15" s="233" t="s">
        <v>303</v>
      </c>
      <c r="D15" s="294"/>
      <c r="E15" s="199">
        <v>0</v>
      </c>
      <c r="F15" s="234"/>
      <c r="G15" s="199">
        <v>0</v>
      </c>
      <c r="H15" s="234"/>
      <c r="I15" s="197">
        <f t="shared" si="0"/>
        <v>0</v>
      </c>
      <c r="J15" s="234"/>
      <c r="K15" s="199">
        <v>183163672938</v>
      </c>
      <c r="L15" s="294"/>
      <c r="M15" s="199">
        <v>0</v>
      </c>
      <c r="N15" s="294"/>
      <c r="O15" s="197">
        <f t="shared" si="1"/>
        <v>183163672938</v>
      </c>
      <c r="Q15" s="292"/>
      <c r="R15" s="292"/>
      <c r="U15" s="292"/>
    </row>
    <row r="16" spans="1:21" s="187" customFormat="1" ht="32.25" customHeight="1" x14ac:dyDescent="0.25">
      <c r="A16" s="326" t="s">
        <v>246</v>
      </c>
      <c r="C16" s="133" t="s">
        <v>304</v>
      </c>
      <c r="D16" s="51"/>
      <c r="E16" s="199">
        <v>0</v>
      </c>
      <c r="F16" s="234"/>
      <c r="G16" s="199">
        <v>0</v>
      </c>
      <c r="H16" s="193"/>
      <c r="I16" s="197">
        <f t="shared" si="0"/>
        <v>0</v>
      </c>
      <c r="J16" s="193"/>
      <c r="K16" s="197">
        <v>203684296320</v>
      </c>
      <c r="L16" s="51"/>
      <c r="M16" s="197">
        <v>0</v>
      </c>
      <c r="N16" s="51"/>
      <c r="O16" s="197">
        <f t="shared" si="1"/>
        <v>203684296320</v>
      </c>
      <c r="Q16" s="292"/>
      <c r="R16" s="292"/>
      <c r="U16" s="292"/>
    </row>
    <row r="17" spans="1:21" s="187" customFormat="1" ht="32.25" customHeight="1" x14ac:dyDescent="0.25">
      <c r="A17" s="296" t="s">
        <v>75</v>
      </c>
      <c r="B17" s="293"/>
      <c r="C17" s="233" t="s">
        <v>77</v>
      </c>
      <c r="D17" s="294"/>
      <c r="E17" s="199">
        <v>56406503032</v>
      </c>
      <c r="F17" s="234"/>
      <c r="G17" s="199">
        <v>0</v>
      </c>
      <c r="H17" s="234"/>
      <c r="I17" s="197">
        <f t="shared" si="0"/>
        <v>56406503032</v>
      </c>
      <c r="J17" s="234"/>
      <c r="K17" s="199">
        <v>306277453648</v>
      </c>
      <c r="L17" s="234"/>
      <c r="M17" s="199">
        <v>0</v>
      </c>
      <c r="N17" s="234"/>
      <c r="O17" s="197">
        <f t="shared" si="1"/>
        <v>306277453648</v>
      </c>
      <c r="R17" s="292"/>
      <c r="U17" s="292"/>
    </row>
    <row r="18" spans="1:21" s="187" customFormat="1" ht="32.25" customHeight="1" x14ac:dyDescent="0.25">
      <c r="A18" s="296" t="s">
        <v>71</v>
      </c>
      <c r="B18" s="293"/>
      <c r="C18" s="233" t="s">
        <v>366</v>
      </c>
      <c r="D18" s="294"/>
      <c r="E18" s="199">
        <v>140876486757</v>
      </c>
      <c r="F18" s="234"/>
      <c r="G18" s="199">
        <v>0</v>
      </c>
      <c r="H18" s="234"/>
      <c r="I18" s="197">
        <f t="shared" si="0"/>
        <v>140876486757</v>
      </c>
      <c r="J18" s="234"/>
      <c r="K18" s="199">
        <v>1017934321001</v>
      </c>
      <c r="L18" s="234"/>
      <c r="M18" s="199">
        <v>0</v>
      </c>
      <c r="N18" s="234"/>
      <c r="O18" s="197">
        <f t="shared" si="1"/>
        <v>1017934321001</v>
      </c>
      <c r="R18" s="292"/>
      <c r="U18" s="292"/>
    </row>
    <row r="19" spans="1:21" s="187" customFormat="1" ht="32.25" customHeight="1" x14ac:dyDescent="0.25">
      <c r="A19" s="296" t="s">
        <v>365</v>
      </c>
      <c r="B19" s="293"/>
      <c r="C19" s="233" t="s">
        <v>367</v>
      </c>
      <c r="D19" s="294"/>
      <c r="E19" s="197">
        <v>0</v>
      </c>
      <c r="F19" s="51"/>
      <c r="G19" s="197">
        <v>0</v>
      </c>
      <c r="H19" s="193"/>
      <c r="I19" s="197">
        <f t="shared" si="0"/>
        <v>0</v>
      </c>
      <c r="J19" s="234"/>
      <c r="K19" s="199">
        <v>44000000000</v>
      </c>
      <c r="L19" s="234"/>
      <c r="M19" s="199">
        <v>0</v>
      </c>
      <c r="N19" s="234"/>
      <c r="O19" s="197">
        <f t="shared" si="1"/>
        <v>44000000000</v>
      </c>
      <c r="Q19" s="292"/>
      <c r="R19" s="292"/>
      <c r="U19" s="292"/>
    </row>
    <row r="20" spans="1:21" s="187" customFormat="1" ht="32.25" customHeight="1" thickBot="1" x14ac:dyDescent="0.3">
      <c r="A20" s="130" t="s">
        <v>24</v>
      </c>
      <c r="C20" s="199"/>
      <c r="D20" s="51"/>
      <c r="E20" s="200">
        <f>SUM(E8:E19)</f>
        <v>486731633593</v>
      </c>
      <c r="F20" s="51"/>
      <c r="G20" s="200">
        <f>SUM(G8:G19)</f>
        <v>0</v>
      </c>
      <c r="H20" s="193"/>
      <c r="I20" s="200">
        <f>SUM(I8:I19)</f>
        <v>486731633593</v>
      </c>
      <c r="J20" s="193"/>
      <c r="K20" s="200">
        <f>SUM(K8:K19)</f>
        <v>3666424767987</v>
      </c>
      <c r="L20" s="193"/>
      <c r="M20" s="200">
        <f>SUM(M8:M19)</f>
        <v>0</v>
      </c>
      <c r="N20" s="193"/>
      <c r="O20" s="200">
        <f>SUM(O8:O19)</f>
        <v>3666424767987</v>
      </c>
      <c r="R20" s="292"/>
    </row>
    <row r="21" spans="1:21" s="187" customFormat="1" ht="18.75" thickTop="1" x14ac:dyDescent="0.25">
      <c r="G21" s="192"/>
      <c r="H21" s="192"/>
      <c r="I21" s="192"/>
      <c r="J21" s="192"/>
      <c r="K21" s="192"/>
      <c r="L21" s="192"/>
      <c r="M21" s="192"/>
      <c r="N21" s="192"/>
      <c r="O21" s="192"/>
    </row>
    <row r="22" spans="1:21" s="187" customFormat="1" ht="18" x14ac:dyDescent="0.25">
      <c r="G22" s="192"/>
      <c r="H22" s="192"/>
      <c r="I22" s="192"/>
      <c r="J22" s="192"/>
      <c r="K22" s="192"/>
      <c r="L22" s="192"/>
      <c r="M22" s="192"/>
      <c r="N22" s="192"/>
      <c r="O22" s="192"/>
    </row>
    <row r="23" spans="1:21" s="187" customFormat="1" ht="24" x14ac:dyDescent="0.25">
      <c r="E23" s="50"/>
      <c r="G23" s="192"/>
      <c r="H23" s="192"/>
      <c r="I23" s="192"/>
      <c r="J23" s="192"/>
      <c r="K23" s="197"/>
      <c r="L23" s="192"/>
      <c r="M23" s="192"/>
      <c r="N23" s="192"/>
      <c r="O23" s="192"/>
    </row>
    <row r="24" spans="1:21" s="187" customFormat="1" ht="24" x14ac:dyDescent="0.25">
      <c r="E24" s="50"/>
      <c r="G24" s="192"/>
      <c r="H24" s="192"/>
      <c r="I24" s="192"/>
      <c r="J24" s="192"/>
      <c r="K24" s="197"/>
      <c r="L24" s="192"/>
      <c r="M24" s="192"/>
      <c r="N24" s="192"/>
      <c r="O24" s="208"/>
    </row>
    <row r="25" spans="1:21" s="187" customFormat="1" ht="24" x14ac:dyDescent="0.25"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2"/>
      <c r="O25" s="208"/>
    </row>
    <row r="26" spans="1:21" ht="18.75" x14ac:dyDescent="0.2">
      <c r="C26" s="38"/>
      <c r="D26" s="38"/>
      <c r="E26" s="38"/>
      <c r="F26" s="38"/>
      <c r="H26" s="38"/>
      <c r="I26" s="38"/>
      <c r="J26" s="38"/>
      <c r="K26" s="38"/>
      <c r="L26" s="38"/>
      <c r="M26" s="38"/>
      <c r="O26" s="52"/>
    </row>
    <row r="27" spans="1:21" ht="18.75" x14ac:dyDescent="0.2">
      <c r="C27" s="38"/>
      <c r="D27" s="38"/>
      <c r="E27" s="38"/>
      <c r="F27" s="38"/>
      <c r="H27" s="38"/>
      <c r="I27" s="38"/>
      <c r="J27" s="38"/>
      <c r="K27" s="38"/>
      <c r="L27" s="38"/>
      <c r="M27" s="38"/>
      <c r="O27" s="35"/>
    </row>
    <row r="28" spans="1:21" ht="18.75" x14ac:dyDescent="0.2">
      <c r="C28" s="38"/>
      <c r="D28" s="38"/>
      <c r="E28" s="38"/>
      <c r="F28" s="38"/>
      <c r="H28" s="38"/>
      <c r="I28" s="38"/>
      <c r="J28" s="38"/>
      <c r="K28" s="38"/>
      <c r="L28" s="38"/>
      <c r="M28" s="38"/>
    </row>
    <row r="29" spans="1:21" ht="18.75" x14ac:dyDescent="0.2">
      <c r="C29" s="38"/>
      <c r="D29" s="38"/>
      <c r="E29" s="38"/>
      <c r="F29" s="38"/>
      <c r="H29" s="38"/>
      <c r="I29" s="38"/>
      <c r="J29" s="38"/>
      <c r="K29" s="38"/>
      <c r="L29" s="38"/>
      <c r="M29" s="38"/>
    </row>
    <row r="30" spans="1:21" ht="18.75" x14ac:dyDescent="0.2">
      <c r="C30" s="38"/>
      <c r="D30" s="38"/>
      <c r="E30" s="38"/>
      <c r="F30" s="38"/>
      <c r="H30" s="38"/>
      <c r="I30" s="38"/>
      <c r="J30" s="38"/>
      <c r="K30" s="38"/>
      <c r="L30" s="38"/>
      <c r="M30" s="38"/>
    </row>
    <row r="31" spans="1:21" ht="18.75" x14ac:dyDescent="0.2">
      <c r="C31" s="38"/>
      <c r="D31" s="38"/>
      <c r="E31" s="38"/>
      <c r="F31" s="38"/>
      <c r="H31" s="38"/>
      <c r="I31" s="38"/>
      <c r="J31" s="38"/>
      <c r="K31" s="38"/>
      <c r="L31" s="38"/>
      <c r="M31" s="38"/>
    </row>
    <row r="32" spans="1:21" ht="18.75" x14ac:dyDescent="0.2">
      <c r="C32" s="38"/>
      <c r="D32" s="38"/>
      <c r="E32" s="38"/>
      <c r="F32" s="38"/>
      <c r="H32" s="38"/>
      <c r="I32" s="38"/>
      <c r="J32" s="38"/>
      <c r="K32" s="38"/>
      <c r="L32" s="38"/>
      <c r="M32" s="38"/>
    </row>
    <row r="33" spans="3:13" ht="18.75" x14ac:dyDescent="0.2">
      <c r="C33" s="38"/>
      <c r="D33" s="38"/>
      <c r="E33" s="38"/>
      <c r="F33" s="38"/>
      <c r="H33" s="38"/>
      <c r="I33" s="38"/>
      <c r="J33" s="38"/>
      <c r="K33" s="38"/>
      <c r="L33" s="38"/>
      <c r="M33" s="38"/>
    </row>
    <row r="34" spans="3:13" ht="18.75" x14ac:dyDescent="0.2">
      <c r="C34" s="38"/>
      <c r="D34" s="38"/>
      <c r="E34" s="38"/>
      <c r="F34" s="38"/>
      <c r="H34" s="38"/>
      <c r="I34" s="38"/>
      <c r="J34" s="38"/>
      <c r="K34" s="38"/>
      <c r="L34" s="38"/>
      <c r="M34" s="38"/>
    </row>
    <row r="35" spans="3:13" ht="18.75" x14ac:dyDescent="0.2"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3:13" ht="18.75" x14ac:dyDescent="0.2"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3:13" ht="18.75" x14ac:dyDescent="0.2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3:13" ht="18.75" x14ac:dyDescent="0.2"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3:13" ht="18.75" x14ac:dyDescent="0.2"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3:13" ht="18.75" x14ac:dyDescent="0.2"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3:13" ht="18.75" x14ac:dyDescent="0.2"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3:13" ht="18.75" x14ac:dyDescent="0.2"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3:13" ht="18.75" x14ac:dyDescent="0.2"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3:13" ht="18.75" x14ac:dyDescent="0.2"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3:13" ht="18.75" x14ac:dyDescent="0.2"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3:13" ht="18.75" x14ac:dyDescent="0.2"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3:13" ht="18.75" x14ac:dyDescent="0.2"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3:13" ht="18.75" x14ac:dyDescent="0.2"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3:13" ht="18.75" x14ac:dyDescent="0.2"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3:13" ht="18.75" x14ac:dyDescent="0.2"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3:13" ht="18.75" x14ac:dyDescent="0.2"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</row>
  </sheetData>
  <mergeCells count="7">
    <mergeCell ref="A1:O1"/>
    <mergeCell ref="A2:O2"/>
    <mergeCell ref="A3:O3"/>
    <mergeCell ref="A5:O5"/>
    <mergeCell ref="A6:A7"/>
    <mergeCell ref="E6:I6"/>
    <mergeCell ref="K6:O6"/>
  </mergeCells>
  <pageMargins left="0.39" right="0.39" top="0.39" bottom="0.39" header="0" footer="0"/>
  <pageSetup paperSize="9" scale="70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9683-BA40-4A6C-AC12-069CDD60DED3}">
  <sheetPr>
    <pageSetUpPr fitToPage="1"/>
  </sheetPr>
  <dimension ref="A1:Q54"/>
  <sheetViews>
    <sheetView rightToLeft="1" view="pageBreakPreview" topLeftCell="A6" zoomScale="70" zoomScaleNormal="85" zoomScaleSheetLayoutView="70" workbookViewId="0">
      <selection activeCell="A18" sqref="A18"/>
    </sheetView>
  </sheetViews>
  <sheetFormatPr defaultRowHeight="15.75" x14ac:dyDescent="0.4"/>
  <cols>
    <col min="1" max="1" width="60.7109375" style="100" customWidth="1"/>
    <col min="2" max="2" width="1.28515625" style="100" customWidth="1"/>
    <col min="3" max="3" width="20.85546875" style="100" bestFit="1" customWidth="1"/>
    <col min="4" max="4" width="1.28515625" style="100" customWidth="1"/>
    <col min="5" max="5" width="17.140625" style="100" bestFit="1" customWidth="1"/>
    <col min="6" max="6" width="1.28515625" style="100" customWidth="1"/>
    <col min="7" max="7" width="20.85546875" style="100" bestFit="1" customWidth="1"/>
    <col min="8" max="8" width="1.28515625" style="100" customWidth="1"/>
    <col min="9" max="9" width="22.85546875" style="100" bestFit="1" customWidth="1"/>
    <col min="10" max="10" width="1.28515625" style="100" customWidth="1"/>
    <col min="11" max="11" width="17.7109375" style="100" bestFit="1" customWidth="1"/>
    <col min="12" max="12" width="1.28515625" style="100" customWidth="1"/>
    <col min="13" max="13" width="19.28515625" style="100" bestFit="1" customWidth="1"/>
    <col min="14" max="14" width="0.28515625" style="100" customWidth="1"/>
    <col min="15" max="16" width="9.140625" style="100"/>
    <col min="17" max="17" width="12.7109375" style="100" bestFit="1" customWidth="1"/>
    <col min="18" max="16384" width="9.140625" style="100"/>
  </cols>
  <sheetData>
    <row r="1" spans="1:17" ht="29.1" customHeight="1" x14ac:dyDescent="0.4">
      <c r="A1" s="433" t="s">
        <v>0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7" ht="21.75" customHeight="1" x14ac:dyDescent="0.4">
      <c r="A2" s="433" t="s">
        <v>192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</row>
    <row r="3" spans="1:17" ht="21.75" customHeight="1" x14ac:dyDescent="0.4">
      <c r="A3" s="433" t="s">
        <v>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</row>
    <row r="4" spans="1:17" ht="14.45" customHeight="1" x14ac:dyDescent="0.4"/>
    <row r="5" spans="1:17" ht="33.75" customHeight="1" x14ac:dyDescent="0.4">
      <c r="A5" s="434" t="s">
        <v>305</v>
      </c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</row>
    <row r="6" spans="1:17" ht="54" customHeight="1" x14ac:dyDescent="0.4">
      <c r="A6" s="435" t="s">
        <v>195</v>
      </c>
      <c r="C6" s="435" t="s">
        <v>211</v>
      </c>
      <c r="D6" s="435"/>
      <c r="E6" s="435"/>
      <c r="F6" s="435"/>
      <c r="G6" s="435"/>
      <c r="H6" s="101"/>
      <c r="I6" s="435" t="s">
        <v>212</v>
      </c>
      <c r="J6" s="435"/>
      <c r="K6" s="435"/>
      <c r="L6" s="435"/>
      <c r="M6" s="435"/>
      <c r="N6" s="101"/>
      <c r="O6" s="101"/>
      <c r="P6" s="101"/>
      <c r="Q6" s="101"/>
    </row>
    <row r="7" spans="1:17" ht="54" customHeight="1" x14ac:dyDescent="0.4">
      <c r="A7" s="435"/>
      <c r="C7" s="102" t="s">
        <v>301</v>
      </c>
      <c r="D7" s="103"/>
      <c r="E7" s="102" t="s">
        <v>289</v>
      </c>
      <c r="F7" s="103"/>
      <c r="G7" s="102" t="s">
        <v>302</v>
      </c>
      <c r="H7" s="101"/>
      <c r="I7" s="102" t="s">
        <v>301</v>
      </c>
      <c r="J7" s="103"/>
      <c r="K7" s="102" t="s">
        <v>289</v>
      </c>
      <c r="L7" s="103"/>
      <c r="M7" s="102" t="s">
        <v>302</v>
      </c>
      <c r="N7" s="101"/>
      <c r="O7" s="101"/>
      <c r="P7" s="101"/>
      <c r="Q7" s="101"/>
    </row>
    <row r="8" spans="1:17" ht="33" customHeight="1" x14ac:dyDescent="0.4">
      <c r="A8" s="104" t="s">
        <v>368</v>
      </c>
      <c r="C8" s="96">
        <v>356812742991</v>
      </c>
      <c r="D8" s="96">
        <v>0</v>
      </c>
      <c r="E8" s="106">
        <v>-1189053291</v>
      </c>
      <c r="F8" s="96">
        <v>0</v>
      </c>
      <c r="G8" s="53">
        <f>C8-E8</f>
        <v>358001796282</v>
      </c>
      <c r="H8" s="96">
        <v>0</v>
      </c>
      <c r="I8" s="96">
        <v>1720672306374</v>
      </c>
      <c r="J8" s="96">
        <v>0</v>
      </c>
      <c r="K8" s="96">
        <v>959779390</v>
      </c>
      <c r="L8" s="96">
        <v>0</v>
      </c>
      <c r="M8" s="53">
        <f t="shared" ref="M8:M16" si="0">I8-K8</f>
        <v>1719712526984</v>
      </c>
      <c r="N8" s="101"/>
      <c r="O8" s="101"/>
      <c r="P8" s="101"/>
      <c r="Q8" s="101"/>
    </row>
    <row r="9" spans="1:17" ht="33" customHeight="1" x14ac:dyDescent="0.4">
      <c r="A9" s="105" t="s">
        <v>369</v>
      </c>
      <c r="C9" s="96">
        <v>173018563622</v>
      </c>
      <c r="D9" s="96">
        <v>0</v>
      </c>
      <c r="E9" s="106">
        <v>1413358752</v>
      </c>
      <c r="F9" s="96">
        <v>0</v>
      </c>
      <c r="G9" s="53">
        <f>C9-E9</f>
        <v>171605204870</v>
      </c>
      <c r="H9" s="96">
        <v>0</v>
      </c>
      <c r="I9" s="96">
        <v>1856893067024</v>
      </c>
      <c r="J9" s="96">
        <v>0</v>
      </c>
      <c r="K9" s="96">
        <v>1889516771</v>
      </c>
      <c r="L9" s="96">
        <v>0</v>
      </c>
      <c r="M9" s="53">
        <f t="shared" si="0"/>
        <v>1855003550253</v>
      </c>
      <c r="N9" s="101"/>
      <c r="O9" s="101"/>
      <c r="P9" s="101"/>
      <c r="Q9" s="101"/>
    </row>
    <row r="10" spans="1:17" s="107" customFormat="1" ht="33" customHeight="1" x14ac:dyDescent="0.4">
      <c r="A10" s="105" t="s">
        <v>370</v>
      </c>
      <c r="C10" s="96">
        <v>764666703719</v>
      </c>
      <c r="D10" s="96">
        <v>0</v>
      </c>
      <c r="E10" s="96">
        <v>616820208</v>
      </c>
      <c r="F10" s="96">
        <v>0</v>
      </c>
      <c r="G10" s="53">
        <f>C10-E10</f>
        <v>764049883511</v>
      </c>
      <c r="H10" s="96">
        <v>0</v>
      </c>
      <c r="I10" s="96">
        <v>3418693345491</v>
      </c>
      <c r="J10" s="96">
        <v>0</v>
      </c>
      <c r="K10" s="96">
        <v>616820208</v>
      </c>
      <c r="L10" s="96">
        <v>0</v>
      </c>
      <c r="M10" s="53">
        <f t="shared" si="0"/>
        <v>3418076525283</v>
      </c>
      <c r="N10" s="108">
        <v>0</v>
      </c>
      <c r="O10" s="108"/>
      <c r="P10" s="108"/>
      <c r="Q10" s="108"/>
    </row>
    <row r="11" spans="1:17" s="107" customFormat="1" ht="33" customHeight="1" x14ac:dyDescent="0.4">
      <c r="A11" s="105" t="s">
        <v>371</v>
      </c>
      <c r="C11" s="96">
        <v>0</v>
      </c>
      <c r="D11" s="96">
        <v>0</v>
      </c>
      <c r="E11" s="96">
        <v>0</v>
      </c>
      <c r="F11" s="96">
        <v>0</v>
      </c>
      <c r="G11" s="53">
        <f>C11-E11</f>
        <v>0</v>
      </c>
      <c r="H11" s="96">
        <v>0</v>
      </c>
      <c r="I11" s="96">
        <v>83502475703</v>
      </c>
      <c r="J11" s="96">
        <v>0</v>
      </c>
      <c r="K11" s="96">
        <v>0</v>
      </c>
      <c r="L11" s="96">
        <v>0</v>
      </c>
      <c r="M11" s="53">
        <f t="shared" si="0"/>
        <v>83502475703</v>
      </c>
      <c r="N11" s="108"/>
      <c r="O11" s="108"/>
      <c r="P11" s="108"/>
      <c r="Q11" s="108"/>
    </row>
    <row r="12" spans="1:17" s="107" customFormat="1" ht="33" customHeight="1" x14ac:dyDescent="0.4">
      <c r="A12" s="105" t="s">
        <v>372</v>
      </c>
      <c r="C12" s="96">
        <v>0</v>
      </c>
      <c r="D12" s="96">
        <v>0</v>
      </c>
      <c r="E12" s="96">
        <v>0</v>
      </c>
      <c r="F12" s="96">
        <v>0</v>
      </c>
      <c r="G12" s="53">
        <f t="shared" ref="G12:G16" si="1">C12-E12</f>
        <v>0</v>
      </c>
      <c r="H12" s="96">
        <v>0</v>
      </c>
      <c r="I12" s="96">
        <v>80320429844</v>
      </c>
      <c r="J12" s="96">
        <v>0</v>
      </c>
      <c r="K12" s="96">
        <v>14207609</v>
      </c>
      <c r="L12" s="96">
        <v>0</v>
      </c>
      <c r="M12" s="53">
        <f t="shared" si="0"/>
        <v>80306222235</v>
      </c>
      <c r="N12" s="108">
        <v>0</v>
      </c>
      <c r="O12" s="108"/>
      <c r="P12" s="108"/>
      <c r="Q12" s="108"/>
    </row>
    <row r="13" spans="1:17" s="107" customFormat="1" ht="33" customHeight="1" x14ac:dyDescent="0.4">
      <c r="A13" s="105" t="s">
        <v>373</v>
      </c>
      <c r="C13" s="96">
        <v>3737</v>
      </c>
      <c r="D13" s="96">
        <v>0</v>
      </c>
      <c r="E13" s="96">
        <v>0</v>
      </c>
      <c r="F13" s="96">
        <v>0</v>
      </c>
      <c r="G13" s="53">
        <f>C13-E13</f>
        <v>3737</v>
      </c>
      <c r="H13" s="96">
        <v>0</v>
      </c>
      <c r="I13" s="96">
        <v>36459</v>
      </c>
      <c r="J13" s="96">
        <v>0</v>
      </c>
      <c r="K13" s="96">
        <v>0</v>
      </c>
      <c r="L13" s="96">
        <v>0</v>
      </c>
      <c r="M13" s="53">
        <f t="shared" si="0"/>
        <v>36459</v>
      </c>
      <c r="N13" s="108">
        <v>0</v>
      </c>
      <c r="O13" s="108"/>
      <c r="P13" s="108"/>
      <c r="Q13" s="108"/>
    </row>
    <row r="14" spans="1:17" s="107" customFormat="1" ht="33" customHeight="1" x14ac:dyDescent="0.4">
      <c r="A14" s="105" t="s">
        <v>374</v>
      </c>
      <c r="C14" s="96">
        <v>43017</v>
      </c>
      <c r="D14" s="96"/>
      <c r="E14" s="96">
        <v>0</v>
      </c>
      <c r="F14" s="96"/>
      <c r="G14" s="53">
        <f>C14-E14</f>
        <v>43017</v>
      </c>
      <c r="H14" s="96"/>
      <c r="I14" s="96">
        <v>1142033</v>
      </c>
      <c r="J14" s="96"/>
      <c r="K14" s="96">
        <v>0</v>
      </c>
      <c r="L14" s="96"/>
      <c r="M14" s="53">
        <f t="shared" si="0"/>
        <v>1142033</v>
      </c>
      <c r="N14" s="108"/>
      <c r="O14" s="108"/>
      <c r="P14" s="108"/>
      <c r="Q14" s="35"/>
    </row>
    <row r="15" spans="1:17" s="107" customFormat="1" ht="33" customHeight="1" x14ac:dyDescent="0.4">
      <c r="A15" s="105" t="s">
        <v>375</v>
      </c>
      <c r="C15" s="111">
        <v>0</v>
      </c>
      <c r="D15" s="111"/>
      <c r="E15" s="111">
        <v>0</v>
      </c>
      <c r="F15" s="111"/>
      <c r="G15" s="142">
        <f t="shared" si="1"/>
        <v>0</v>
      </c>
      <c r="H15" s="111"/>
      <c r="I15" s="111">
        <v>2272</v>
      </c>
      <c r="J15" s="111"/>
      <c r="K15" s="111">
        <v>0</v>
      </c>
      <c r="L15" s="111"/>
      <c r="M15" s="142">
        <f t="shared" si="0"/>
        <v>2272</v>
      </c>
      <c r="N15" s="327"/>
      <c r="O15" s="327"/>
      <c r="P15" s="108"/>
      <c r="Q15" s="35"/>
    </row>
    <row r="16" spans="1:17" s="107" customFormat="1" ht="33" customHeight="1" x14ac:dyDescent="0.4">
      <c r="A16" s="105" t="s">
        <v>376</v>
      </c>
      <c r="C16" s="111">
        <v>0</v>
      </c>
      <c r="D16" s="111"/>
      <c r="E16" s="111">
        <v>0</v>
      </c>
      <c r="F16" s="111"/>
      <c r="G16" s="142">
        <f t="shared" si="1"/>
        <v>0</v>
      </c>
      <c r="H16" s="111"/>
      <c r="I16" s="111">
        <v>8205</v>
      </c>
      <c r="J16" s="111"/>
      <c r="K16" s="111">
        <v>0</v>
      </c>
      <c r="L16" s="111"/>
      <c r="M16" s="142">
        <f t="shared" si="0"/>
        <v>8205</v>
      </c>
      <c r="N16" s="327"/>
      <c r="O16" s="327"/>
      <c r="P16" s="108"/>
      <c r="Q16" s="108"/>
    </row>
    <row r="17" spans="1:17" s="107" customFormat="1" ht="33" customHeight="1" thickBot="1" x14ac:dyDescent="0.45">
      <c r="A17" s="109" t="s">
        <v>24</v>
      </c>
      <c r="C17" s="328">
        <f>SUM(C8:C16)</f>
        <v>1294498057086</v>
      </c>
      <c r="D17" s="110">
        <f t="shared" ref="D17:L17" si="2">SUM(D8:D16)</f>
        <v>0</v>
      </c>
      <c r="E17" s="328">
        <f>SUM(E8:E16)</f>
        <v>841125669</v>
      </c>
      <c r="F17" s="110">
        <f t="shared" si="2"/>
        <v>0</v>
      </c>
      <c r="G17" s="328">
        <f>SUM(G8:G16)</f>
        <v>1293656931417</v>
      </c>
      <c r="H17" s="110">
        <f t="shared" si="2"/>
        <v>0</v>
      </c>
      <c r="I17" s="328">
        <f>SUM(I8:I16)</f>
        <v>7160082813405</v>
      </c>
      <c r="J17" s="110">
        <f t="shared" si="2"/>
        <v>0</v>
      </c>
      <c r="K17" s="328">
        <f>SUM(K8:K16)</f>
        <v>3480323978</v>
      </c>
      <c r="L17" s="111">
        <f t="shared" si="2"/>
        <v>0</v>
      </c>
      <c r="M17" s="328">
        <f>SUM(M8:M16)</f>
        <v>7156602489427</v>
      </c>
      <c r="N17" s="327"/>
      <c r="O17" s="327"/>
      <c r="P17" s="108"/>
      <c r="Q17" s="108"/>
    </row>
    <row r="18" spans="1:17" ht="54" customHeight="1" thickTop="1" x14ac:dyDescent="0.4">
      <c r="C18" s="113"/>
      <c r="D18" s="113"/>
      <c r="E18" s="113"/>
      <c r="F18" s="113"/>
      <c r="G18" s="113"/>
      <c r="H18" s="113"/>
      <c r="I18" s="113"/>
      <c r="J18" s="113"/>
      <c r="K18" s="113"/>
      <c r="L18" s="327"/>
      <c r="M18" s="113"/>
      <c r="N18" s="113"/>
      <c r="O18" s="113"/>
      <c r="P18" s="101"/>
      <c r="Q18" s="101"/>
    </row>
    <row r="19" spans="1:17" ht="21" x14ac:dyDescent="0.4">
      <c r="C19" s="110"/>
      <c r="D19" s="113"/>
      <c r="E19" s="110"/>
      <c r="F19" s="113"/>
      <c r="G19" s="113"/>
      <c r="H19" s="113"/>
      <c r="I19" s="110"/>
      <c r="J19" s="113"/>
      <c r="K19" s="110"/>
      <c r="L19" s="113"/>
      <c r="M19" s="113"/>
      <c r="N19" s="113"/>
      <c r="O19" s="113"/>
      <c r="P19" s="101"/>
      <c r="Q19" s="101"/>
    </row>
    <row r="20" spans="1:17" ht="21" x14ac:dyDescent="0.4">
      <c r="C20" s="111"/>
      <c r="D20" s="111"/>
      <c r="E20" s="111"/>
      <c r="F20" s="101"/>
      <c r="G20" s="101"/>
      <c r="H20" s="101"/>
      <c r="I20" s="111"/>
      <c r="J20" s="111"/>
      <c r="K20" s="111"/>
      <c r="L20" s="101"/>
      <c r="M20" s="101"/>
      <c r="N20" s="101"/>
      <c r="O20" s="101"/>
      <c r="P20" s="101"/>
      <c r="Q20" s="101"/>
    </row>
    <row r="21" spans="1:17" ht="21" x14ac:dyDescent="0.4">
      <c r="C21" s="112"/>
      <c r="D21" s="113"/>
      <c r="E21" s="112"/>
      <c r="F21" s="101"/>
      <c r="G21" s="101"/>
      <c r="H21" s="101"/>
      <c r="I21" s="112"/>
      <c r="J21" s="113"/>
      <c r="K21" s="112"/>
      <c r="L21" s="101"/>
      <c r="M21" s="101"/>
      <c r="N21" s="101"/>
      <c r="O21" s="101"/>
      <c r="P21" s="101"/>
      <c r="Q21" s="101"/>
    </row>
    <row r="22" spans="1:17" x14ac:dyDescent="0.4">
      <c r="C22" s="113"/>
      <c r="D22" s="113"/>
      <c r="E22" s="113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</row>
    <row r="23" spans="1:17" ht="21" x14ac:dyDescent="0.4">
      <c r="C23" s="110"/>
      <c r="D23" s="113"/>
      <c r="E23" s="11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</row>
    <row r="24" spans="1:17" ht="21" x14ac:dyDescent="0.4">
      <c r="C24" s="110"/>
      <c r="D24" s="113"/>
      <c r="E24" s="11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</row>
    <row r="25" spans="1:17" ht="21" x14ac:dyDescent="0.4">
      <c r="C25" s="113"/>
      <c r="D25" s="113"/>
      <c r="E25" s="11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</row>
    <row r="26" spans="1:17" x14ac:dyDescent="0.4">
      <c r="C26" s="101"/>
      <c r="D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</row>
    <row r="27" spans="1:17" x14ac:dyDescent="0.4">
      <c r="C27" s="101"/>
      <c r="D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</row>
    <row r="28" spans="1:17" x14ac:dyDescent="0.4">
      <c r="C28" s="101"/>
      <c r="D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</row>
    <row r="29" spans="1:17" x14ac:dyDescent="0.4">
      <c r="C29" s="101"/>
      <c r="D29" s="101"/>
      <c r="E29" s="101"/>
      <c r="F29" s="101"/>
      <c r="G29" s="35"/>
      <c r="H29" s="101"/>
      <c r="I29" s="101"/>
      <c r="J29" s="101"/>
      <c r="K29" s="101"/>
      <c r="L29" s="101"/>
      <c r="M29" s="101"/>
      <c r="N29" s="101"/>
      <c r="O29" s="101"/>
      <c r="P29" s="101"/>
      <c r="Q29" s="101"/>
    </row>
    <row r="30" spans="1:17" x14ac:dyDescent="0.4">
      <c r="C30" s="101"/>
      <c r="D30" s="101"/>
      <c r="E30" s="101"/>
      <c r="F30" s="101"/>
      <c r="G30" s="35"/>
      <c r="H30" s="101"/>
      <c r="I30" s="101"/>
      <c r="J30" s="101"/>
      <c r="K30" s="101"/>
      <c r="L30" s="101"/>
      <c r="M30" s="101"/>
      <c r="N30" s="101"/>
      <c r="O30" s="101"/>
      <c r="P30" s="101"/>
      <c r="Q30" s="101"/>
    </row>
    <row r="31" spans="1:17" x14ac:dyDescent="0.4"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</row>
    <row r="32" spans="1:17" x14ac:dyDescent="0.4"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</row>
    <row r="33" spans="3:17" x14ac:dyDescent="0.4"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</row>
    <row r="34" spans="3:17" x14ac:dyDescent="0.4"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</row>
    <row r="35" spans="3:17" x14ac:dyDescent="0.4"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</row>
    <row r="36" spans="3:17" x14ac:dyDescent="0.4"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</row>
    <row r="37" spans="3:17" x14ac:dyDescent="0.4"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</row>
    <row r="38" spans="3:17" x14ac:dyDescent="0.4"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</row>
    <row r="39" spans="3:17" x14ac:dyDescent="0.4"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</row>
    <row r="40" spans="3:17" x14ac:dyDescent="0.4"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</row>
    <row r="41" spans="3:17" x14ac:dyDescent="0.4"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</row>
    <row r="42" spans="3:17" x14ac:dyDescent="0.4"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</row>
    <row r="43" spans="3:17" x14ac:dyDescent="0.4"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</row>
    <row r="44" spans="3:17" x14ac:dyDescent="0.4"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</row>
    <row r="45" spans="3:17" x14ac:dyDescent="0.4"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</row>
    <row r="46" spans="3:17" x14ac:dyDescent="0.4"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</row>
    <row r="47" spans="3:17" x14ac:dyDescent="0.4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</row>
    <row r="48" spans="3:17" x14ac:dyDescent="0.4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</row>
    <row r="49" spans="3:17" x14ac:dyDescent="0.4"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</row>
    <row r="50" spans="3:17" x14ac:dyDescent="0.4"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</row>
    <row r="51" spans="3:17" x14ac:dyDescent="0.4"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</row>
    <row r="52" spans="3:17" x14ac:dyDescent="0.4"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</row>
    <row r="53" spans="3:17" x14ac:dyDescent="0.4"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</row>
    <row r="54" spans="3:17" x14ac:dyDescent="0.4"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5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8"/>
  <sheetViews>
    <sheetView rightToLeft="1" topLeftCell="A109" workbookViewId="0">
      <selection activeCell="K173" sqref="K173"/>
    </sheetView>
  </sheetViews>
  <sheetFormatPr defaultRowHeight="12.75" x14ac:dyDescent="0.2"/>
  <cols>
    <col min="1" max="1" width="39" customWidth="1"/>
    <col min="2" max="2" width="1.28515625" customWidth="1"/>
    <col min="3" max="3" width="17.7109375" bestFit="1" customWidth="1"/>
    <col min="4" max="4" width="1.28515625" customWidth="1"/>
    <col min="5" max="5" width="13.140625" bestFit="1" customWidth="1"/>
    <col min="6" max="6" width="1.28515625" customWidth="1"/>
    <col min="7" max="7" width="17.5703125" bestFit="1" customWidth="1"/>
    <col min="8" max="8" width="1.28515625" customWidth="1"/>
    <col min="9" max="9" width="17.7109375" bestFit="1" customWidth="1"/>
    <col min="10" max="10" width="1.28515625" customWidth="1"/>
    <col min="11" max="11" width="13.85546875" bestFit="1" customWidth="1"/>
    <col min="12" max="12" width="1.28515625" customWidth="1"/>
    <col min="13" max="13" width="17.5703125" bestFit="1" customWidth="1"/>
    <col min="14" max="14" width="0.28515625" customWidth="1"/>
  </cols>
  <sheetData>
    <row r="1" spans="1:13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 ht="21.7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1:13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</row>
    <row r="4" spans="1:13" ht="14.45" customHeight="1" x14ac:dyDescent="0.2"/>
    <row r="5" spans="1:13" ht="14.45" customHeight="1" x14ac:dyDescent="0.2">
      <c r="A5" s="357" t="s">
        <v>305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</row>
    <row r="6" spans="1:13" ht="14.45" customHeight="1" x14ac:dyDescent="0.2">
      <c r="A6" s="353" t="s">
        <v>195</v>
      </c>
      <c r="C6" s="353" t="s">
        <v>211</v>
      </c>
      <c r="D6" s="353"/>
      <c r="E6" s="353"/>
      <c r="F6" s="353"/>
      <c r="G6" s="353"/>
      <c r="I6" s="353" t="s">
        <v>212</v>
      </c>
      <c r="J6" s="353"/>
      <c r="K6" s="353"/>
      <c r="L6" s="353"/>
      <c r="M6" s="353"/>
    </row>
    <row r="7" spans="1:13" ht="29.1" customHeight="1" x14ac:dyDescent="0.2">
      <c r="A7" s="353"/>
      <c r="C7" s="19" t="s">
        <v>301</v>
      </c>
      <c r="D7" s="3"/>
      <c r="E7" s="19" t="s">
        <v>289</v>
      </c>
      <c r="F7" s="3"/>
      <c r="G7" s="19" t="s">
        <v>302</v>
      </c>
      <c r="I7" s="19" t="s">
        <v>301</v>
      </c>
      <c r="J7" s="3"/>
      <c r="K7" s="19" t="s">
        <v>289</v>
      </c>
      <c r="L7" s="3"/>
      <c r="M7" s="19" t="s">
        <v>302</v>
      </c>
    </row>
    <row r="8" spans="1:13" ht="21.75" customHeight="1" x14ac:dyDescent="0.2">
      <c r="A8" s="5" t="s">
        <v>114</v>
      </c>
      <c r="C8" s="6">
        <v>603770934</v>
      </c>
      <c r="E8" s="6">
        <v>0</v>
      </c>
      <c r="G8" s="6">
        <v>603770934</v>
      </c>
      <c r="I8" s="6">
        <v>1998813552</v>
      </c>
      <c r="K8" s="6">
        <v>0</v>
      </c>
      <c r="M8" s="6">
        <v>1998813552</v>
      </c>
    </row>
    <row r="9" spans="1:13" ht="21.75" customHeight="1" x14ac:dyDescent="0.2">
      <c r="A9" s="8" t="s">
        <v>116</v>
      </c>
      <c r="C9" s="9">
        <v>2112</v>
      </c>
      <c r="E9" s="9">
        <v>0</v>
      </c>
      <c r="G9" s="9">
        <v>2112</v>
      </c>
      <c r="I9" s="9">
        <v>31266006930</v>
      </c>
      <c r="K9" s="9">
        <v>0</v>
      </c>
      <c r="M9" s="9">
        <v>31266006930</v>
      </c>
    </row>
    <row r="10" spans="1:13" ht="21.75" customHeight="1" x14ac:dyDescent="0.2">
      <c r="A10" s="8" t="s">
        <v>118</v>
      </c>
      <c r="C10" s="9">
        <v>40553</v>
      </c>
      <c r="E10" s="9">
        <v>0</v>
      </c>
      <c r="G10" s="9">
        <v>40553</v>
      </c>
      <c r="I10" s="9">
        <v>337361</v>
      </c>
      <c r="K10" s="9">
        <v>0</v>
      </c>
      <c r="M10" s="9">
        <v>337361</v>
      </c>
    </row>
    <row r="11" spans="1:13" ht="21.75" customHeight="1" x14ac:dyDescent="0.2">
      <c r="A11" s="8" t="s">
        <v>119</v>
      </c>
      <c r="C11" s="9">
        <v>0</v>
      </c>
      <c r="E11" s="9">
        <v>0</v>
      </c>
      <c r="G11" s="9">
        <v>0</v>
      </c>
      <c r="I11" s="9">
        <v>98224</v>
      </c>
      <c r="K11" s="9">
        <v>0</v>
      </c>
      <c r="M11" s="9">
        <v>98224</v>
      </c>
    </row>
    <row r="12" spans="1:13" ht="21.75" customHeight="1" x14ac:dyDescent="0.2">
      <c r="A12" s="8" t="s">
        <v>120</v>
      </c>
      <c r="C12" s="9">
        <v>43017</v>
      </c>
      <c r="E12" s="9">
        <v>0</v>
      </c>
      <c r="G12" s="9">
        <v>43017</v>
      </c>
      <c r="I12" s="9">
        <v>1142033</v>
      </c>
      <c r="K12" s="9">
        <v>0</v>
      </c>
      <c r="M12" s="9">
        <v>1142033</v>
      </c>
    </row>
    <row r="13" spans="1:13" ht="21.75" customHeight="1" x14ac:dyDescent="0.2">
      <c r="A13" s="8" t="s">
        <v>277</v>
      </c>
      <c r="C13" s="9">
        <v>0</v>
      </c>
      <c r="E13" s="9">
        <v>0</v>
      </c>
      <c r="G13" s="9">
        <v>0</v>
      </c>
      <c r="I13" s="9">
        <v>2272</v>
      </c>
      <c r="K13" s="9">
        <v>0</v>
      </c>
      <c r="M13" s="9">
        <v>2272</v>
      </c>
    </row>
    <row r="14" spans="1:13" ht="21.75" customHeight="1" x14ac:dyDescent="0.2">
      <c r="A14" s="8" t="s">
        <v>122</v>
      </c>
      <c r="C14" s="9">
        <v>0</v>
      </c>
      <c r="E14" s="9">
        <v>0</v>
      </c>
      <c r="G14" s="9">
        <v>0</v>
      </c>
      <c r="I14" s="9">
        <v>8205</v>
      </c>
      <c r="K14" s="9">
        <v>0</v>
      </c>
      <c r="M14" s="9">
        <v>8205</v>
      </c>
    </row>
    <row r="15" spans="1:13" ht="21.75" customHeight="1" x14ac:dyDescent="0.2">
      <c r="A15" s="8" t="s">
        <v>126</v>
      </c>
      <c r="C15" s="9">
        <v>0</v>
      </c>
      <c r="E15" s="9">
        <v>0</v>
      </c>
      <c r="G15" s="9">
        <v>0</v>
      </c>
      <c r="I15" s="9">
        <v>13746</v>
      </c>
      <c r="K15" s="9">
        <v>0</v>
      </c>
      <c r="M15" s="9">
        <v>13746</v>
      </c>
    </row>
    <row r="16" spans="1:13" ht="21.75" customHeight="1" x14ac:dyDescent="0.2">
      <c r="A16" s="8" t="s">
        <v>127</v>
      </c>
      <c r="C16" s="9">
        <v>3737</v>
      </c>
      <c r="E16" s="9">
        <v>0</v>
      </c>
      <c r="G16" s="9">
        <v>3737</v>
      </c>
      <c r="I16" s="9">
        <v>36459</v>
      </c>
      <c r="K16" s="9">
        <v>0</v>
      </c>
      <c r="M16" s="9">
        <v>36459</v>
      </c>
    </row>
    <row r="17" spans="1:13" ht="21.75" customHeight="1" x14ac:dyDescent="0.2">
      <c r="A17" s="8" t="s">
        <v>128</v>
      </c>
      <c r="C17" s="9">
        <v>33425</v>
      </c>
      <c r="E17" s="9">
        <v>0</v>
      </c>
      <c r="G17" s="9">
        <v>33425</v>
      </c>
      <c r="I17" s="9">
        <v>270225</v>
      </c>
      <c r="K17" s="9">
        <v>0</v>
      </c>
      <c r="M17" s="9">
        <v>270225</v>
      </c>
    </row>
    <row r="18" spans="1:13" ht="21.75" customHeight="1" x14ac:dyDescent="0.2">
      <c r="A18" s="8" t="s">
        <v>129</v>
      </c>
      <c r="C18" s="9">
        <v>0</v>
      </c>
      <c r="E18" s="9">
        <v>0</v>
      </c>
      <c r="G18" s="9">
        <v>0</v>
      </c>
      <c r="I18" s="9">
        <v>9965</v>
      </c>
      <c r="K18" s="9">
        <v>0</v>
      </c>
      <c r="M18" s="9">
        <v>9965</v>
      </c>
    </row>
    <row r="19" spans="1:13" ht="21.75" customHeight="1" x14ac:dyDescent="0.2">
      <c r="A19" s="8" t="s">
        <v>278</v>
      </c>
      <c r="C19" s="9">
        <v>0</v>
      </c>
      <c r="E19" s="9">
        <v>0</v>
      </c>
      <c r="G19" s="9">
        <v>0</v>
      </c>
      <c r="I19" s="9">
        <v>83502465738</v>
      </c>
      <c r="K19" s="9">
        <v>0</v>
      </c>
      <c r="M19" s="9">
        <v>83502465738</v>
      </c>
    </row>
    <row r="20" spans="1:13" ht="21.75" customHeight="1" x14ac:dyDescent="0.2">
      <c r="A20" s="8" t="s">
        <v>135</v>
      </c>
      <c r="C20" s="9">
        <v>0</v>
      </c>
      <c r="E20" s="9">
        <v>0</v>
      </c>
      <c r="G20" s="9">
        <v>0</v>
      </c>
      <c r="I20" s="9">
        <v>3528124991</v>
      </c>
      <c r="K20" s="9">
        <v>0</v>
      </c>
      <c r="M20" s="9">
        <v>3528124991</v>
      </c>
    </row>
    <row r="21" spans="1:13" ht="21.75" customHeight="1" x14ac:dyDescent="0.2">
      <c r="A21" s="8" t="s">
        <v>135</v>
      </c>
      <c r="C21" s="9">
        <v>0</v>
      </c>
      <c r="E21" s="9">
        <v>0</v>
      </c>
      <c r="G21" s="9">
        <v>0</v>
      </c>
      <c r="I21" s="9">
        <v>7262755337</v>
      </c>
      <c r="K21" s="9">
        <v>0</v>
      </c>
      <c r="M21" s="9">
        <v>7262755337</v>
      </c>
    </row>
    <row r="22" spans="1:13" ht="21.75" customHeight="1" x14ac:dyDescent="0.2">
      <c r="A22" s="8" t="s">
        <v>131</v>
      </c>
      <c r="C22" s="9">
        <v>0</v>
      </c>
      <c r="E22" s="9">
        <v>0</v>
      </c>
      <c r="G22" s="9">
        <v>0</v>
      </c>
      <c r="I22" s="9">
        <v>25243</v>
      </c>
      <c r="K22" s="9">
        <v>0</v>
      </c>
      <c r="M22" s="9">
        <v>25243</v>
      </c>
    </row>
    <row r="23" spans="1:13" ht="21.75" customHeight="1" x14ac:dyDescent="0.2">
      <c r="A23" s="8" t="s">
        <v>135</v>
      </c>
      <c r="C23" s="9">
        <v>0</v>
      </c>
      <c r="E23" s="9">
        <v>0</v>
      </c>
      <c r="G23" s="9">
        <v>0</v>
      </c>
      <c r="I23" s="9">
        <v>6106902322</v>
      </c>
      <c r="K23" s="9">
        <v>0</v>
      </c>
      <c r="M23" s="9">
        <v>6106902322</v>
      </c>
    </row>
    <row r="24" spans="1:13" ht="21.75" customHeight="1" x14ac:dyDescent="0.2">
      <c r="A24" s="8" t="s">
        <v>150</v>
      </c>
      <c r="C24" s="9">
        <v>0</v>
      </c>
      <c r="E24" s="9">
        <v>0</v>
      </c>
      <c r="G24" s="9">
        <v>0</v>
      </c>
      <c r="I24" s="9">
        <v>8995652811</v>
      </c>
      <c r="K24" s="9">
        <v>0</v>
      </c>
      <c r="M24" s="9">
        <v>8995652811</v>
      </c>
    </row>
    <row r="25" spans="1:13" ht="21.75" customHeight="1" x14ac:dyDescent="0.2">
      <c r="A25" s="8" t="s">
        <v>154</v>
      </c>
      <c r="C25" s="9">
        <v>0</v>
      </c>
      <c r="E25" s="9">
        <v>0</v>
      </c>
      <c r="G25" s="9">
        <v>0</v>
      </c>
      <c r="I25" s="9">
        <v>30293584541</v>
      </c>
      <c r="K25" s="9">
        <v>0</v>
      </c>
      <c r="M25" s="9">
        <v>30293584541</v>
      </c>
    </row>
    <row r="26" spans="1:13" ht="21.75" customHeight="1" x14ac:dyDescent="0.2">
      <c r="A26" s="8" t="s">
        <v>135</v>
      </c>
      <c r="C26" s="9">
        <v>0</v>
      </c>
      <c r="E26" s="9">
        <v>0</v>
      </c>
      <c r="G26" s="9">
        <v>0</v>
      </c>
      <c r="I26" s="9">
        <v>39667628143</v>
      </c>
      <c r="K26" s="9">
        <v>0</v>
      </c>
      <c r="M26" s="9">
        <v>39667628143</v>
      </c>
    </row>
    <row r="27" spans="1:13" ht="21.75" customHeight="1" x14ac:dyDescent="0.2">
      <c r="A27" s="8" t="s">
        <v>154</v>
      </c>
      <c r="C27" s="9">
        <v>0</v>
      </c>
      <c r="E27" s="9">
        <v>0</v>
      </c>
      <c r="G27" s="9">
        <v>0</v>
      </c>
      <c r="I27" s="9">
        <v>4596763820</v>
      </c>
      <c r="K27" s="9">
        <v>0</v>
      </c>
      <c r="M27" s="9">
        <v>4596763820</v>
      </c>
    </row>
    <row r="28" spans="1:13" ht="21.75" customHeight="1" x14ac:dyDescent="0.2">
      <c r="A28" s="8" t="s">
        <v>135</v>
      </c>
      <c r="C28" s="9">
        <v>0</v>
      </c>
      <c r="E28" s="9">
        <v>0</v>
      </c>
      <c r="G28" s="9">
        <v>0</v>
      </c>
      <c r="I28" s="9">
        <v>37892566266</v>
      </c>
      <c r="K28" s="9">
        <v>0</v>
      </c>
      <c r="M28" s="9">
        <v>37892566266</v>
      </c>
    </row>
    <row r="29" spans="1:13" ht="21.75" customHeight="1" x14ac:dyDescent="0.2">
      <c r="A29" s="8" t="s">
        <v>132</v>
      </c>
      <c r="C29" s="9">
        <v>0</v>
      </c>
      <c r="E29" s="9">
        <v>0</v>
      </c>
      <c r="G29" s="9">
        <v>0</v>
      </c>
      <c r="I29" s="9">
        <v>682463</v>
      </c>
      <c r="K29" s="9">
        <v>0</v>
      </c>
      <c r="M29" s="9">
        <v>682463</v>
      </c>
    </row>
    <row r="30" spans="1:13" ht="21.75" customHeight="1" x14ac:dyDescent="0.2">
      <c r="A30" s="8" t="s">
        <v>279</v>
      </c>
      <c r="C30" s="9">
        <v>0</v>
      </c>
      <c r="E30" s="9">
        <v>0</v>
      </c>
      <c r="G30" s="9">
        <v>0</v>
      </c>
      <c r="I30" s="9">
        <v>80319722138</v>
      </c>
      <c r="K30" s="9">
        <v>14207609</v>
      </c>
      <c r="M30" s="9">
        <v>80305514529</v>
      </c>
    </row>
    <row r="31" spans="1:13" ht="21.75" customHeight="1" x14ac:dyDescent="0.2">
      <c r="A31" s="8" t="s">
        <v>154</v>
      </c>
      <c r="C31" s="9">
        <v>0</v>
      </c>
      <c r="E31" s="9">
        <v>0</v>
      </c>
      <c r="G31" s="9">
        <v>0</v>
      </c>
      <c r="I31" s="9">
        <v>10411509923</v>
      </c>
      <c r="K31" s="9">
        <v>1297329</v>
      </c>
      <c r="M31" s="9">
        <v>10410212594</v>
      </c>
    </row>
    <row r="32" spans="1:13" ht="21.75" customHeight="1" x14ac:dyDescent="0.2">
      <c r="A32" s="8" t="s">
        <v>135</v>
      </c>
      <c r="C32" s="9">
        <v>0</v>
      </c>
      <c r="E32" s="9">
        <v>0</v>
      </c>
      <c r="G32" s="9">
        <v>0</v>
      </c>
      <c r="I32" s="9">
        <v>48922672383</v>
      </c>
      <c r="K32" s="9">
        <v>0</v>
      </c>
      <c r="M32" s="9">
        <v>48922672383</v>
      </c>
    </row>
    <row r="33" spans="1:13" ht="21.75" customHeight="1" x14ac:dyDescent="0.2">
      <c r="A33" s="8" t="s">
        <v>150</v>
      </c>
      <c r="C33" s="9">
        <v>0</v>
      </c>
      <c r="E33" s="9">
        <v>0</v>
      </c>
      <c r="G33" s="9">
        <v>0</v>
      </c>
      <c r="I33" s="9">
        <v>20180103129</v>
      </c>
      <c r="K33" s="9">
        <v>0</v>
      </c>
      <c r="M33" s="9">
        <v>20180103129</v>
      </c>
    </row>
    <row r="34" spans="1:13" ht="21.75" customHeight="1" x14ac:dyDescent="0.2">
      <c r="A34" s="8" t="s">
        <v>154</v>
      </c>
      <c r="C34" s="9">
        <v>0</v>
      </c>
      <c r="E34" s="9">
        <v>0</v>
      </c>
      <c r="G34" s="9">
        <v>0</v>
      </c>
      <c r="I34" s="9">
        <v>8386938569</v>
      </c>
      <c r="K34" s="9">
        <v>0</v>
      </c>
      <c r="M34" s="9">
        <v>8386938569</v>
      </c>
    </row>
    <row r="35" spans="1:13" ht="21.75" customHeight="1" x14ac:dyDescent="0.2">
      <c r="A35" s="8" t="s">
        <v>135</v>
      </c>
      <c r="C35" s="9">
        <v>0</v>
      </c>
      <c r="E35" s="9">
        <v>0</v>
      </c>
      <c r="G35" s="9">
        <v>0</v>
      </c>
      <c r="I35" s="9">
        <v>15769416945</v>
      </c>
      <c r="K35" s="9">
        <v>0</v>
      </c>
      <c r="M35" s="9">
        <v>15769416945</v>
      </c>
    </row>
    <row r="36" spans="1:13" ht="21.75" customHeight="1" x14ac:dyDescent="0.2">
      <c r="A36" s="8" t="s">
        <v>150</v>
      </c>
      <c r="C36" s="9">
        <v>0</v>
      </c>
      <c r="E36" s="9">
        <v>0</v>
      </c>
      <c r="G36" s="9">
        <v>0</v>
      </c>
      <c r="I36" s="9">
        <v>3293780389</v>
      </c>
      <c r="K36" s="9">
        <v>22497986</v>
      </c>
      <c r="M36" s="9">
        <v>3271282403</v>
      </c>
    </row>
    <row r="37" spans="1:13" ht="21.75" customHeight="1" x14ac:dyDescent="0.2">
      <c r="A37" s="8" t="s">
        <v>150</v>
      </c>
      <c r="C37" s="9">
        <v>0</v>
      </c>
      <c r="E37" s="9">
        <v>0</v>
      </c>
      <c r="G37" s="9">
        <v>0</v>
      </c>
      <c r="I37" s="9">
        <v>40716809132</v>
      </c>
      <c r="K37" s="9">
        <v>35713053</v>
      </c>
      <c r="M37" s="9">
        <v>40681096079</v>
      </c>
    </row>
    <row r="38" spans="1:13" ht="21.75" customHeight="1" x14ac:dyDescent="0.2">
      <c r="A38" s="8" t="s">
        <v>154</v>
      </c>
      <c r="C38" s="9">
        <v>0</v>
      </c>
      <c r="E38" s="9">
        <v>0</v>
      </c>
      <c r="G38" s="9">
        <v>0</v>
      </c>
      <c r="I38" s="9">
        <v>68753790332</v>
      </c>
      <c r="K38" s="9">
        <v>0</v>
      </c>
      <c r="M38" s="9">
        <v>68753790332</v>
      </c>
    </row>
    <row r="39" spans="1:13" ht="21.75" customHeight="1" x14ac:dyDescent="0.2">
      <c r="A39" s="8" t="s">
        <v>150</v>
      </c>
      <c r="C39" s="9">
        <v>0</v>
      </c>
      <c r="E39" s="9">
        <v>0</v>
      </c>
      <c r="G39" s="9">
        <v>0</v>
      </c>
      <c r="I39" s="9">
        <v>83159700776</v>
      </c>
      <c r="K39" s="9">
        <v>0</v>
      </c>
      <c r="M39" s="9">
        <v>83159700776</v>
      </c>
    </row>
    <row r="40" spans="1:13" ht="21.75" customHeight="1" x14ac:dyDescent="0.2">
      <c r="A40" s="8" t="s">
        <v>135</v>
      </c>
      <c r="C40" s="9">
        <v>0</v>
      </c>
      <c r="E40" s="9">
        <v>0</v>
      </c>
      <c r="G40" s="9">
        <v>0</v>
      </c>
      <c r="I40" s="9">
        <v>41352822355</v>
      </c>
      <c r="K40" s="9">
        <v>0</v>
      </c>
      <c r="M40" s="9">
        <v>41352822355</v>
      </c>
    </row>
    <row r="41" spans="1:13" ht="21.75" customHeight="1" x14ac:dyDescent="0.2">
      <c r="A41" s="8" t="s">
        <v>135</v>
      </c>
      <c r="C41" s="9">
        <v>0</v>
      </c>
      <c r="E41" s="9">
        <v>0</v>
      </c>
      <c r="G41" s="9">
        <v>0</v>
      </c>
      <c r="I41" s="9">
        <v>62763950950</v>
      </c>
      <c r="K41" s="9">
        <v>0</v>
      </c>
      <c r="M41" s="9">
        <v>62763950950</v>
      </c>
    </row>
    <row r="42" spans="1:13" ht="21.75" customHeight="1" x14ac:dyDescent="0.2">
      <c r="A42" s="8" t="s">
        <v>138</v>
      </c>
      <c r="C42" s="9">
        <v>0</v>
      </c>
      <c r="E42" s="9">
        <v>0</v>
      </c>
      <c r="G42" s="9">
        <v>0</v>
      </c>
      <c r="I42" s="9">
        <v>117205479450</v>
      </c>
      <c r="K42" s="9">
        <v>0</v>
      </c>
      <c r="M42" s="9">
        <v>117205479450</v>
      </c>
    </row>
    <row r="43" spans="1:13" ht="21.75" customHeight="1" x14ac:dyDescent="0.2">
      <c r="A43" s="8" t="s">
        <v>170</v>
      </c>
      <c r="C43" s="9">
        <v>0</v>
      </c>
      <c r="E43" s="9">
        <v>0</v>
      </c>
      <c r="G43" s="9">
        <v>0</v>
      </c>
      <c r="I43" s="9">
        <v>62819155890</v>
      </c>
      <c r="K43" s="9">
        <v>0</v>
      </c>
      <c r="M43" s="9">
        <v>62819155890</v>
      </c>
    </row>
    <row r="44" spans="1:13" ht="21.75" customHeight="1" x14ac:dyDescent="0.2">
      <c r="A44" s="8" t="s">
        <v>135</v>
      </c>
      <c r="C44" s="9">
        <v>0</v>
      </c>
      <c r="E44" s="9">
        <v>0</v>
      </c>
      <c r="G44" s="9">
        <v>0</v>
      </c>
      <c r="I44" s="9">
        <v>57265624929</v>
      </c>
      <c r="K44" s="9">
        <v>0</v>
      </c>
      <c r="M44" s="9">
        <v>57265624929</v>
      </c>
    </row>
    <row r="45" spans="1:13" ht="21.75" customHeight="1" x14ac:dyDescent="0.2">
      <c r="A45" s="8" t="s">
        <v>135</v>
      </c>
      <c r="C45" s="9">
        <v>0</v>
      </c>
      <c r="E45" s="9">
        <v>0</v>
      </c>
      <c r="G45" s="9">
        <v>0</v>
      </c>
      <c r="I45" s="9">
        <v>51635621450</v>
      </c>
      <c r="K45" s="9">
        <v>0</v>
      </c>
      <c r="M45" s="9">
        <v>51635621450</v>
      </c>
    </row>
    <row r="46" spans="1:13" ht="21.75" customHeight="1" x14ac:dyDescent="0.2">
      <c r="A46" s="8" t="s">
        <v>135</v>
      </c>
      <c r="C46" s="9">
        <v>0</v>
      </c>
      <c r="E46" s="9">
        <v>0</v>
      </c>
      <c r="G46" s="9">
        <v>0</v>
      </c>
      <c r="I46" s="9">
        <v>16234520542</v>
      </c>
      <c r="K46" s="9">
        <v>0</v>
      </c>
      <c r="M46" s="9">
        <v>16234520542</v>
      </c>
    </row>
    <row r="47" spans="1:13" ht="21.75" customHeight="1" x14ac:dyDescent="0.2">
      <c r="A47" s="8" t="s">
        <v>135</v>
      </c>
      <c r="C47" s="9">
        <v>0</v>
      </c>
      <c r="E47" s="9">
        <v>0</v>
      </c>
      <c r="G47" s="9">
        <v>0</v>
      </c>
      <c r="I47" s="9">
        <v>11467397257</v>
      </c>
      <c r="K47" s="9">
        <v>0</v>
      </c>
      <c r="M47" s="9">
        <v>11467397257</v>
      </c>
    </row>
    <row r="48" spans="1:13" ht="21.75" customHeight="1" x14ac:dyDescent="0.2">
      <c r="A48" s="8" t="s">
        <v>135</v>
      </c>
      <c r="C48" s="9">
        <v>0</v>
      </c>
      <c r="E48" s="9">
        <v>0</v>
      </c>
      <c r="G48" s="9">
        <v>0</v>
      </c>
      <c r="I48" s="9">
        <v>7435691831</v>
      </c>
      <c r="K48" s="9">
        <v>0</v>
      </c>
      <c r="M48" s="9">
        <v>7435691831</v>
      </c>
    </row>
    <row r="49" spans="1:13" ht="21.75" customHeight="1" x14ac:dyDescent="0.2">
      <c r="A49" s="8" t="s">
        <v>135</v>
      </c>
      <c r="C49" s="9">
        <v>0</v>
      </c>
      <c r="E49" s="9">
        <v>0</v>
      </c>
      <c r="G49" s="9">
        <v>0</v>
      </c>
      <c r="I49" s="9">
        <v>27456310353</v>
      </c>
      <c r="K49" s="9">
        <v>0</v>
      </c>
      <c r="M49" s="9">
        <v>27456310353</v>
      </c>
    </row>
    <row r="50" spans="1:13" ht="21.75" customHeight="1" x14ac:dyDescent="0.2">
      <c r="A50" s="8" t="s">
        <v>135</v>
      </c>
      <c r="C50" s="9">
        <v>0</v>
      </c>
      <c r="E50" s="9">
        <v>0</v>
      </c>
      <c r="G50" s="9">
        <v>0</v>
      </c>
      <c r="I50" s="9">
        <v>39444127560</v>
      </c>
      <c r="K50" s="9">
        <v>0</v>
      </c>
      <c r="M50" s="9">
        <v>39444127560</v>
      </c>
    </row>
    <row r="51" spans="1:13" ht="21.75" customHeight="1" x14ac:dyDescent="0.2">
      <c r="A51" s="8" t="s">
        <v>135</v>
      </c>
      <c r="C51" s="9">
        <v>0</v>
      </c>
      <c r="E51" s="9">
        <v>0</v>
      </c>
      <c r="G51" s="9">
        <v>0</v>
      </c>
      <c r="I51" s="9">
        <v>39907901368</v>
      </c>
      <c r="K51" s="9">
        <v>0</v>
      </c>
      <c r="M51" s="9">
        <v>39907901368</v>
      </c>
    </row>
    <row r="52" spans="1:13" ht="21.75" customHeight="1" x14ac:dyDescent="0.2">
      <c r="A52" s="8" t="s">
        <v>135</v>
      </c>
      <c r="C52" s="9">
        <v>0</v>
      </c>
      <c r="E52" s="9">
        <v>0</v>
      </c>
      <c r="G52" s="9">
        <v>0</v>
      </c>
      <c r="I52" s="9">
        <v>41417832326</v>
      </c>
      <c r="K52" s="9">
        <v>0</v>
      </c>
      <c r="M52" s="9">
        <v>41417832326</v>
      </c>
    </row>
    <row r="53" spans="1:13" ht="21.75" customHeight="1" x14ac:dyDescent="0.2">
      <c r="A53" s="8" t="s">
        <v>133</v>
      </c>
      <c r="C53" s="9">
        <v>15365</v>
      </c>
      <c r="E53" s="9">
        <v>0</v>
      </c>
      <c r="G53" s="9">
        <v>15365</v>
      </c>
      <c r="I53" s="9">
        <v>326737</v>
      </c>
      <c r="K53" s="9">
        <v>0</v>
      </c>
      <c r="M53" s="9">
        <v>326737</v>
      </c>
    </row>
    <row r="54" spans="1:13" ht="21.75" customHeight="1" x14ac:dyDescent="0.2">
      <c r="A54" s="8" t="s">
        <v>135</v>
      </c>
      <c r="C54" s="9">
        <v>0</v>
      </c>
      <c r="E54" s="9">
        <v>0</v>
      </c>
      <c r="G54" s="9">
        <v>0</v>
      </c>
      <c r="I54" s="9">
        <v>42967916692</v>
      </c>
      <c r="K54" s="9">
        <v>0</v>
      </c>
      <c r="M54" s="9">
        <v>42967916692</v>
      </c>
    </row>
    <row r="55" spans="1:13" ht="21.75" customHeight="1" x14ac:dyDescent="0.2">
      <c r="A55" s="8" t="s">
        <v>135</v>
      </c>
      <c r="C55" s="9">
        <v>0</v>
      </c>
      <c r="E55" s="9">
        <v>0</v>
      </c>
      <c r="G55" s="9">
        <v>0</v>
      </c>
      <c r="I55" s="9">
        <v>36158429564</v>
      </c>
      <c r="K55" s="9">
        <v>0</v>
      </c>
      <c r="M55" s="9">
        <v>36158429564</v>
      </c>
    </row>
    <row r="56" spans="1:13" ht="21.75" customHeight="1" x14ac:dyDescent="0.2">
      <c r="A56" s="8" t="s">
        <v>138</v>
      </c>
      <c r="C56" s="9">
        <v>0</v>
      </c>
      <c r="E56" s="9">
        <v>0</v>
      </c>
      <c r="G56" s="9">
        <v>0</v>
      </c>
      <c r="I56" s="9">
        <v>58464555602</v>
      </c>
      <c r="K56" s="9">
        <v>0</v>
      </c>
      <c r="M56" s="9">
        <v>58464555602</v>
      </c>
    </row>
    <row r="57" spans="1:13" ht="21.75" customHeight="1" x14ac:dyDescent="0.2">
      <c r="A57" s="8" t="s">
        <v>150</v>
      </c>
      <c r="C57" s="9">
        <v>0</v>
      </c>
      <c r="E57" s="9">
        <v>0</v>
      </c>
      <c r="G57" s="9">
        <v>0</v>
      </c>
      <c r="I57" s="9">
        <v>3678548707</v>
      </c>
      <c r="K57" s="9">
        <v>0</v>
      </c>
      <c r="M57" s="9">
        <v>3678548707</v>
      </c>
    </row>
    <row r="58" spans="1:13" ht="21.75" customHeight="1" x14ac:dyDescent="0.2">
      <c r="A58" s="8" t="s">
        <v>138</v>
      </c>
      <c r="C58" s="9">
        <v>0</v>
      </c>
      <c r="E58" s="9">
        <v>0</v>
      </c>
      <c r="G58" s="9">
        <v>0</v>
      </c>
      <c r="I58" s="9">
        <v>31876712322</v>
      </c>
      <c r="K58" s="9">
        <v>0</v>
      </c>
      <c r="M58" s="9">
        <v>31876712322</v>
      </c>
    </row>
    <row r="59" spans="1:13" ht="21.75" customHeight="1" x14ac:dyDescent="0.2">
      <c r="A59" s="8" t="s">
        <v>138</v>
      </c>
      <c r="C59" s="9">
        <v>0</v>
      </c>
      <c r="E59" s="9">
        <v>0</v>
      </c>
      <c r="G59" s="9">
        <v>0</v>
      </c>
      <c r="I59" s="9">
        <v>27454109581</v>
      </c>
      <c r="K59" s="9">
        <v>0</v>
      </c>
      <c r="M59" s="9">
        <v>27454109581</v>
      </c>
    </row>
    <row r="60" spans="1:13" ht="21.75" customHeight="1" x14ac:dyDescent="0.2">
      <c r="A60" s="8" t="s">
        <v>135</v>
      </c>
      <c r="C60" s="9">
        <v>0</v>
      </c>
      <c r="E60" s="9">
        <v>0</v>
      </c>
      <c r="G60" s="9">
        <v>0</v>
      </c>
      <c r="I60" s="9">
        <v>20884018848</v>
      </c>
      <c r="K60" s="9">
        <v>0</v>
      </c>
      <c r="M60" s="9">
        <v>20884018848</v>
      </c>
    </row>
    <row r="61" spans="1:13" ht="21.75" customHeight="1" x14ac:dyDescent="0.2">
      <c r="A61" s="8" t="s">
        <v>135</v>
      </c>
      <c r="C61" s="9">
        <v>0</v>
      </c>
      <c r="E61" s="9">
        <v>0</v>
      </c>
      <c r="G61" s="9">
        <v>0</v>
      </c>
      <c r="I61" s="9">
        <v>24840767122</v>
      </c>
      <c r="K61" s="9">
        <v>0</v>
      </c>
      <c r="M61" s="9">
        <v>24840767122</v>
      </c>
    </row>
    <row r="62" spans="1:13" ht="21.75" customHeight="1" x14ac:dyDescent="0.2">
      <c r="A62" s="8" t="s">
        <v>135</v>
      </c>
      <c r="C62" s="9">
        <v>0</v>
      </c>
      <c r="E62" s="9">
        <v>0</v>
      </c>
      <c r="G62" s="9">
        <v>0</v>
      </c>
      <c r="I62" s="9">
        <v>99693888869</v>
      </c>
      <c r="K62" s="9">
        <v>0</v>
      </c>
      <c r="M62" s="9">
        <v>99693888869</v>
      </c>
    </row>
    <row r="63" spans="1:13" ht="21.75" customHeight="1" x14ac:dyDescent="0.2">
      <c r="A63" s="8" t="s">
        <v>135</v>
      </c>
      <c r="C63" s="9">
        <v>0</v>
      </c>
      <c r="E63" s="9">
        <v>0</v>
      </c>
      <c r="G63" s="9">
        <v>0</v>
      </c>
      <c r="I63" s="9">
        <v>34717808217</v>
      </c>
      <c r="K63" s="9">
        <v>0</v>
      </c>
      <c r="M63" s="9">
        <v>34717808217</v>
      </c>
    </row>
    <row r="64" spans="1:13" ht="21.75" customHeight="1" x14ac:dyDescent="0.2">
      <c r="A64" s="8" t="s">
        <v>135</v>
      </c>
      <c r="C64" s="9">
        <v>1499087292</v>
      </c>
      <c r="E64" s="9">
        <v>-60074327</v>
      </c>
      <c r="G64" s="9">
        <v>1559161619</v>
      </c>
      <c r="I64" s="9">
        <v>198770172485</v>
      </c>
      <c r="K64" s="9">
        <v>0</v>
      </c>
      <c r="M64" s="9">
        <v>198770172485</v>
      </c>
    </row>
    <row r="65" spans="1:13" ht="21.75" customHeight="1" x14ac:dyDescent="0.2">
      <c r="A65" s="8" t="s">
        <v>135</v>
      </c>
      <c r="C65" s="9">
        <v>0</v>
      </c>
      <c r="E65" s="9">
        <v>0</v>
      </c>
      <c r="G65" s="9">
        <v>0</v>
      </c>
      <c r="I65" s="9">
        <v>68350684912</v>
      </c>
      <c r="K65" s="9">
        <v>0</v>
      </c>
      <c r="M65" s="9">
        <v>68350684912</v>
      </c>
    </row>
    <row r="66" spans="1:13" ht="21.75" customHeight="1" x14ac:dyDescent="0.2">
      <c r="A66" s="8" t="s">
        <v>135</v>
      </c>
      <c r="C66" s="9">
        <v>30205150677</v>
      </c>
      <c r="E66" s="9">
        <v>-79276299</v>
      </c>
      <c r="G66" s="9">
        <v>30284426976</v>
      </c>
      <c r="I66" s="9">
        <v>174809424645</v>
      </c>
      <c r="K66" s="9">
        <v>102910313</v>
      </c>
      <c r="M66" s="9">
        <v>174706514332</v>
      </c>
    </row>
    <row r="67" spans="1:13" ht="21.75" customHeight="1" x14ac:dyDescent="0.2">
      <c r="A67" s="8" t="s">
        <v>135</v>
      </c>
      <c r="C67" s="9">
        <v>0</v>
      </c>
      <c r="E67" s="9">
        <v>0</v>
      </c>
      <c r="G67" s="9">
        <v>0</v>
      </c>
      <c r="I67" s="9">
        <v>20426350683</v>
      </c>
      <c r="K67" s="9">
        <v>0</v>
      </c>
      <c r="M67" s="9">
        <v>20426350683</v>
      </c>
    </row>
    <row r="68" spans="1:13" ht="21.75" customHeight="1" x14ac:dyDescent="0.2">
      <c r="A68" s="8" t="s">
        <v>135</v>
      </c>
      <c r="C68" s="9">
        <v>24657534245</v>
      </c>
      <c r="E68" s="9">
        <v>-10738175</v>
      </c>
      <c r="G68" s="9">
        <v>24668272420</v>
      </c>
      <c r="I68" s="9">
        <v>125095890399</v>
      </c>
      <c r="K68" s="9">
        <v>112750837</v>
      </c>
      <c r="M68" s="9">
        <v>124983139562</v>
      </c>
    </row>
    <row r="69" spans="1:13" ht="21.75" customHeight="1" x14ac:dyDescent="0.2">
      <c r="A69" s="8" t="s">
        <v>138</v>
      </c>
      <c r="C69" s="9">
        <v>24657534240</v>
      </c>
      <c r="E69" s="9">
        <v>0</v>
      </c>
      <c r="G69" s="9">
        <v>24657534240</v>
      </c>
      <c r="I69" s="9">
        <v>124643835603</v>
      </c>
      <c r="K69" s="9">
        <v>0</v>
      </c>
      <c r="M69" s="9">
        <v>124643835603</v>
      </c>
    </row>
    <row r="70" spans="1:13" ht="21.75" customHeight="1" x14ac:dyDescent="0.2">
      <c r="A70" s="8" t="s">
        <v>138</v>
      </c>
      <c r="C70" s="9">
        <v>10684931504</v>
      </c>
      <c r="E70" s="9">
        <v>0</v>
      </c>
      <c r="G70" s="9">
        <v>10684931504</v>
      </c>
      <c r="I70" s="9">
        <v>112190743825</v>
      </c>
      <c r="K70" s="9">
        <v>0</v>
      </c>
      <c r="M70" s="9">
        <v>112190743825</v>
      </c>
    </row>
    <row r="71" spans="1:13" ht="21.75" customHeight="1" x14ac:dyDescent="0.2">
      <c r="A71" s="8" t="s">
        <v>138</v>
      </c>
      <c r="C71" s="9">
        <v>12221917790</v>
      </c>
      <c r="E71" s="9">
        <v>8268395</v>
      </c>
      <c r="G71" s="9">
        <v>12213649395</v>
      </c>
      <c r="I71" s="9">
        <v>112208219153</v>
      </c>
      <c r="K71" s="9">
        <v>8268395</v>
      </c>
      <c r="M71" s="9">
        <v>112199950758</v>
      </c>
    </row>
    <row r="72" spans="1:13" ht="21.75" customHeight="1" x14ac:dyDescent="0.2">
      <c r="A72" s="8" t="s">
        <v>138</v>
      </c>
      <c r="C72" s="9">
        <v>5301369868</v>
      </c>
      <c r="E72" s="9">
        <v>0</v>
      </c>
      <c r="G72" s="9">
        <v>5301369868</v>
      </c>
      <c r="I72" s="9">
        <v>105287671231</v>
      </c>
      <c r="K72" s="9">
        <v>0</v>
      </c>
      <c r="M72" s="9">
        <v>105287671231</v>
      </c>
    </row>
    <row r="73" spans="1:13" ht="21.75" customHeight="1" x14ac:dyDescent="0.2">
      <c r="A73" s="8" t="s">
        <v>138</v>
      </c>
      <c r="C73" s="9">
        <v>229789502</v>
      </c>
      <c r="E73" s="9">
        <v>0</v>
      </c>
      <c r="G73" s="9">
        <v>229789502</v>
      </c>
      <c r="I73" s="9">
        <v>99394173057</v>
      </c>
      <c r="K73" s="9">
        <v>0</v>
      </c>
      <c r="M73" s="9">
        <v>99394173057</v>
      </c>
    </row>
    <row r="74" spans="1:13" ht="21.75" customHeight="1" x14ac:dyDescent="0.2">
      <c r="A74" s="8" t="s">
        <v>138</v>
      </c>
      <c r="C74" s="9">
        <v>8630136960</v>
      </c>
      <c r="E74" s="9">
        <v>0</v>
      </c>
      <c r="G74" s="9">
        <v>8630136960</v>
      </c>
      <c r="I74" s="9">
        <v>43625342417</v>
      </c>
      <c r="K74" s="9">
        <v>0</v>
      </c>
      <c r="M74" s="9">
        <v>43625342417</v>
      </c>
    </row>
    <row r="75" spans="1:13" ht="21.75" customHeight="1" x14ac:dyDescent="0.2">
      <c r="A75" s="8" t="s">
        <v>138</v>
      </c>
      <c r="C75" s="9">
        <v>0</v>
      </c>
      <c r="E75" s="9">
        <v>0</v>
      </c>
      <c r="G75" s="9">
        <v>0</v>
      </c>
      <c r="I75" s="9">
        <v>85191780820</v>
      </c>
      <c r="K75" s="9">
        <v>0</v>
      </c>
      <c r="M75" s="9">
        <v>85191780820</v>
      </c>
    </row>
    <row r="76" spans="1:13" ht="21.75" customHeight="1" x14ac:dyDescent="0.2">
      <c r="A76" s="8" t="s">
        <v>150</v>
      </c>
      <c r="C76" s="9">
        <v>0</v>
      </c>
      <c r="E76" s="9">
        <v>0</v>
      </c>
      <c r="G76" s="9">
        <v>0</v>
      </c>
      <c r="I76" s="9">
        <v>42661284934</v>
      </c>
      <c r="K76" s="9">
        <v>0</v>
      </c>
      <c r="M76" s="9">
        <v>42661284934</v>
      </c>
    </row>
    <row r="77" spans="1:13" ht="21.75" customHeight="1" x14ac:dyDescent="0.2">
      <c r="A77" s="8" t="s">
        <v>154</v>
      </c>
      <c r="C77" s="9">
        <v>0</v>
      </c>
      <c r="E77" s="9">
        <v>0</v>
      </c>
      <c r="G77" s="9">
        <v>0</v>
      </c>
      <c r="I77" s="9">
        <v>38206069615</v>
      </c>
      <c r="K77" s="9">
        <v>0</v>
      </c>
      <c r="M77" s="9">
        <v>38206069615</v>
      </c>
    </row>
    <row r="78" spans="1:13" ht="21.75" customHeight="1" x14ac:dyDescent="0.2">
      <c r="A78" s="8" t="s">
        <v>138</v>
      </c>
      <c r="C78" s="9">
        <v>33710958904</v>
      </c>
      <c r="E78" s="9">
        <v>0</v>
      </c>
      <c r="G78" s="9">
        <v>33710958904</v>
      </c>
      <c r="I78" s="9">
        <v>161556164366</v>
      </c>
      <c r="K78" s="9">
        <v>0</v>
      </c>
      <c r="M78" s="9">
        <v>161556164366</v>
      </c>
    </row>
    <row r="79" spans="1:13" ht="21.75" customHeight="1" x14ac:dyDescent="0.2">
      <c r="A79" s="8" t="s">
        <v>138</v>
      </c>
      <c r="C79" s="9">
        <v>776712333</v>
      </c>
      <c r="E79" s="9">
        <v>0</v>
      </c>
      <c r="G79" s="9">
        <v>776712333</v>
      </c>
      <c r="I79" s="9">
        <v>15404794518</v>
      </c>
      <c r="K79" s="9">
        <v>0</v>
      </c>
      <c r="M79" s="9">
        <v>15404794518</v>
      </c>
    </row>
    <row r="80" spans="1:13" ht="21.75" customHeight="1" x14ac:dyDescent="0.2">
      <c r="A80" s="8" t="s">
        <v>138</v>
      </c>
      <c r="C80" s="9">
        <v>0</v>
      </c>
      <c r="E80" s="9">
        <v>0</v>
      </c>
      <c r="G80" s="9">
        <v>0</v>
      </c>
      <c r="I80" s="9">
        <v>45812835611</v>
      </c>
      <c r="K80" s="9">
        <v>0</v>
      </c>
      <c r="M80" s="9">
        <v>45812835611</v>
      </c>
    </row>
    <row r="81" spans="1:13" ht="21.75" customHeight="1" x14ac:dyDescent="0.2">
      <c r="A81" s="8" t="s">
        <v>154</v>
      </c>
      <c r="C81" s="9">
        <v>0</v>
      </c>
      <c r="E81" s="9">
        <v>0</v>
      </c>
      <c r="G81" s="9">
        <v>0</v>
      </c>
      <c r="I81" s="9">
        <v>60115449328</v>
      </c>
      <c r="K81" s="9">
        <v>0</v>
      </c>
      <c r="M81" s="9">
        <v>60115449328</v>
      </c>
    </row>
    <row r="82" spans="1:13" ht="21.75" customHeight="1" x14ac:dyDescent="0.2">
      <c r="A82" s="8" t="s">
        <v>138</v>
      </c>
      <c r="C82" s="9">
        <v>0</v>
      </c>
      <c r="E82" s="9">
        <v>0</v>
      </c>
      <c r="G82" s="9">
        <v>0</v>
      </c>
      <c r="I82" s="9">
        <v>32917808217</v>
      </c>
      <c r="K82" s="9">
        <v>0</v>
      </c>
      <c r="M82" s="9">
        <v>32917808217</v>
      </c>
    </row>
    <row r="83" spans="1:13" ht="21.75" customHeight="1" x14ac:dyDescent="0.2">
      <c r="A83" s="8" t="s">
        <v>138</v>
      </c>
      <c r="C83" s="9">
        <v>24657534240</v>
      </c>
      <c r="E83" s="9">
        <v>0</v>
      </c>
      <c r="G83" s="9">
        <v>24657534240</v>
      </c>
      <c r="I83" s="9">
        <v>115972602722</v>
      </c>
      <c r="K83" s="9">
        <v>0</v>
      </c>
      <c r="M83" s="9">
        <v>115972602722</v>
      </c>
    </row>
    <row r="84" spans="1:13" ht="21.75" customHeight="1" x14ac:dyDescent="0.2">
      <c r="A84" s="8" t="s">
        <v>138</v>
      </c>
      <c r="C84" s="9">
        <v>0</v>
      </c>
      <c r="E84" s="9">
        <v>0</v>
      </c>
      <c r="G84" s="9">
        <v>0</v>
      </c>
      <c r="I84" s="9">
        <v>72779260257</v>
      </c>
      <c r="K84" s="9">
        <v>0</v>
      </c>
      <c r="M84" s="9">
        <v>72779260257</v>
      </c>
    </row>
    <row r="85" spans="1:13" ht="21.75" customHeight="1" x14ac:dyDescent="0.2">
      <c r="A85" s="8" t="s">
        <v>138</v>
      </c>
      <c r="C85" s="9">
        <v>0</v>
      </c>
      <c r="E85" s="9">
        <v>0</v>
      </c>
      <c r="G85" s="9">
        <v>0</v>
      </c>
      <c r="I85" s="9">
        <v>3184931501</v>
      </c>
      <c r="K85" s="9">
        <v>0</v>
      </c>
      <c r="M85" s="9">
        <v>3184931501</v>
      </c>
    </row>
    <row r="86" spans="1:13" ht="21.75" customHeight="1" x14ac:dyDescent="0.2">
      <c r="A86" s="8" t="s">
        <v>150</v>
      </c>
      <c r="C86" s="9">
        <v>0</v>
      </c>
      <c r="E86" s="9">
        <v>0</v>
      </c>
      <c r="G86" s="9">
        <v>0</v>
      </c>
      <c r="I86" s="9">
        <v>80262842480</v>
      </c>
      <c r="K86" s="9">
        <v>0</v>
      </c>
      <c r="M86" s="9">
        <v>80262842480</v>
      </c>
    </row>
    <row r="87" spans="1:13" ht="21.75" customHeight="1" x14ac:dyDescent="0.2">
      <c r="A87" s="8" t="s">
        <v>142</v>
      </c>
      <c r="C87" s="9">
        <v>13068493540</v>
      </c>
      <c r="E87" s="9">
        <v>0</v>
      </c>
      <c r="G87" s="9">
        <v>13068493540</v>
      </c>
      <c r="I87" s="9">
        <v>91668496555</v>
      </c>
      <c r="K87" s="9">
        <v>69729090</v>
      </c>
      <c r="M87" s="9">
        <v>91598767465</v>
      </c>
    </row>
    <row r="88" spans="1:13" ht="21.75" customHeight="1" x14ac:dyDescent="0.2">
      <c r="A88" s="8" t="s">
        <v>135</v>
      </c>
      <c r="C88" s="9">
        <v>0</v>
      </c>
      <c r="E88" s="9">
        <v>0</v>
      </c>
      <c r="G88" s="9">
        <v>0</v>
      </c>
      <c r="I88" s="9">
        <v>44606246568</v>
      </c>
      <c r="K88" s="9">
        <v>0</v>
      </c>
      <c r="M88" s="9">
        <v>44606246568</v>
      </c>
    </row>
    <row r="89" spans="1:13" ht="21.75" customHeight="1" x14ac:dyDescent="0.2">
      <c r="A89" s="8" t="s">
        <v>135</v>
      </c>
      <c r="C89" s="9">
        <v>0</v>
      </c>
      <c r="E89" s="9">
        <v>0</v>
      </c>
      <c r="G89" s="9">
        <v>0</v>
      </c>
      <c r="I89" s="9">
        <v>136767123282</v>
      </c>
      <c r="K89" s="9">
        <v>0</v>
      </c>
      <c r="M89" s="9">
        <v>136767123282</v>
      </c>
    </row>
    <row r="90" spans="1:13" ht="21.75" customHeight="1" x14ac:dyDescent="0.2">
      <c r="A90" s="8" t="s">
        <v>138</v>
      </c>
      <c r="C90" s="9">
        <v>20169863010</v>
      </c>
      <c r="E90" s="9">
        <v>21930810</v>
      </c>
      <c r="G90" s="9">
        <v>20147932200</v>
      </c>
      <c r="I90" s="9">
        <v>88512082185</v>
      </c>
      <c r="K90" s="9">
        <v>21930810</v>
      </c>
      <c r="M90" s="9">
        <v>88490151375</v>
      </c>
    </row>
    <row r="91" spans="1:13" ht="21.75" customHeight="1" x14ac:dyDescent="0.2">
      <c r="A91" s="8" t="s">
        <v>135</v>
      </c>
      <c r="C91" s="9">
        <v>0</v>
      </c>
      <c r="E91" s="9">
        <v>0</v>
      </c>
      <c r="G91" s="9">
        <v>0</v>
      </c>
      <c r="I91" s="9">
        <v>59849187939</v>
      </c>
      <c r="K91" s="9">
        <v>0</v>
      </c>
      <c r="M91" s="9">
        <v>59849187939</v>
      </c>
    </row>
    <row r="92" spans="1:13" ht="21.75" customHeight="1" x14ac:dyDescent="0.2">
      <c r="A92" s="8" t="s">
        <v>150</v>
      </c>
      <c r="C92" s="9">
        <v>0</v>
      </c>
      <c r="E92" s="9">
        <v>0</v>
      </c>
      <c r="G92" s="9">
        <v>0</v>
      </c>
      <c r="I92" s="9">
        <v>30315951506</v>
      </c>
      <c r="K92" s="9">
        <v>0</v>
      </c>
      <c r="M92" s="9">
        <v>30315951506</v>
      </c>
    </row>
    <row r="93" spans="1:13" ht="21.75" customHeight="1" x14ac:dyDescent="0.2">
      <c r="A93" s="8" t="s">
        <v>150</v>
      </c>
      <c r="C93" s="9">
        <v>0</v>
      </c>
      <c r="E93" s="9">
        <v>0</v>
      </c>
      <c r="G93" s="9">
        <v>0</v>
      </c>
      <c r="I93" s="9">
        <v>29951593448</v>
      </c>
      <c r="K93" s="9">
        <v>0</v>
      </c>
      <c r="M93" s="9">
        <v>29951593448</v>
      </c>
    </row>
    <row r="94" spans="1:13" ht="21.75" customHeight="1" x14ac:dyDescent="0.2">
      <c r="A94" s="8" t="s">
        <v>145</v>
      </c>
      <c r="C94" s="9">
        <v>24657534240</v>
      </c>
      <c r="E94" s="9">
        <v>0</v>
      </c>
      <c r="G94" s="9">
        <v>24657534240</v>
      </c>
      <c r="I94" s="9">
        <v>95342465728</v>
      </c>
      <c r="K94" s="9">
        <v>0</v>
      </c>
      <c r="M94" s="9">
        <v>95342465728</v>
      </c>
    </row>
    <row r="95" spans="1:13" ht="21.75" customHeight="1" x14ac:dyDescent="0.2">
      <c r="A95" s="8" t="s">
        <v>280</v>
      </c>
      <c r="C95" s="9">
        <v>0</v>
      </c>
      <c r="E95" s="9">
        <v>0</v>
      </c>
      <c r="G95" s="9">
        <v>0</v>
      </c>
      <c r="I95" s="9">
        <v>96657534246</v>
      </c>
      <c r="K95" s="9">
        <v>0</v>
      </c>
      <c r="M95" s="9">
        <v>96657534246</v>
      </c>
    </row>
    <row r="96" spans="1:13" ht="21.75" customHeight="1" x14ac:dyDescent="0.2">
      <c r="A96" s="8" t="s">
        <v>280</v>
      </c>
      <c r="C96" s="9">
        <v>0</v>
      </c>
      <c r="E96" s="9">
        <v>0</v>
      </c>
      <c r="G96" s="9">
        <v>0</v>
      </c>
      <c r="I96" s="9">
        <v>6137753425</v>
      </c>
      <c r="K96" s="9">
        <v>0</v>
      </c>
      <c r="M96" s="9">
        <v>6137753425</v>
      </c>
    </row>
    <row r="97" spans="1:13" ht="21.75" customHeight="1" x14ac:dyDescent="0.2">
      <c r="A97" s="8" t="s">
        <v>147</v>
      </c>
      <c r="C97" s="9">
        <v>0</v>
      </c>
      <c r="E97" s="9">
        <v>0</v>
      </c>
      <c r="G97" s="9">
        <v>0</v>
      </c>
      <c r="I97" s="9">
        <v>134221370547</v>
      </c>
      <c r="K97" s="9">
        <v>0</v>
      </c>
      <c r="M97" s="9">
        <v>134221370547</v>
      </c>
    </row>
    <row r="98" spans="1:13" ht="21.75" customHeight="1" x14ac:dyDescent="0.2">
      <c r="A98" s="8" t="s">
        <v>135</v>
      </c>
      <c r="C98" s="9">
        <v>22045610959</v>
      </c>
      <c r="E98" s="9">
        <v>-9600702</v>
      </c>
      <c r="G98" s="9">
        <v>22055211661</v>
      </c>
      <c r="I98" s="9">
        <v>87545570616</v>
      </c>
      <c r="K98" s="9">
        <v>100807366</v>
      </c>
      <c r="M98" s="9">
        <v>87444763250</v>
      </c>
    </row>
    <row r="99" spans="1:13" ht="21.75" customHeight="1" x14ac:dyDescent="0.2">
      <c r="A99" s="8" t="s">
        <v>147</v>
      </c>
      <c r="C99" s="9">
        <v>9974268480</v>
      </c>
      <c r="E99" s="9">
        <v>0</v>
      </c>
      <c r="G99" s="9">
        <v>9974268480</v>
      </c>
      <c r="I99" s="9">
        <v>37902220224</v>
      </c>
      <c r="K99" s="9">
        <v>0</v>
      </c>
      <c r="M99" s="9">
        <v>37902220224</v>
      </c>
    </row>
    <row r="100" spans="1:13" ht="21.75" customHeight="1" x14ac:dyDescent="0.2">
      <c r="A100" s="8" t="s">
        <v>147</v>
      </c>
      <c r="C100" s="9">
        <v>58107131490</v>
      </c>
      <c r="E100" s="9">
        <v>0</v>
      </c>
      <c r="G100" s="9">
        <v>58107131490</v>
      </c>
      <c r="I100" s="9">
        <v>214996386513</v>
      </c>
      <c r="K100" s="9">
        <v>0</v>
      </c>
      <c r="M100" s="9">
        <v>214996386513</v>
      </c>
    </row>
    <row r="101" spans="1:13" ht="21.75" customHeight="1" x14ac:dyDescent="0.2">
      <c r="A101" s="8" t="s">
        <v>150</v>
      </c>
      <c r="C101" s="9">
        <v>3767673177</v>
      </c>
      <c r="E101" s="9">
        <v>-44889281</v>
      </c>
      <c r="G101" s="9">
        <v>3812562458</v>
      </c>
      <c r="I101" s="9">
        <v>38520628442</v>
      </c>
      <c r="K101" s="9">
        <v>0</v>
      </c>
      <c r="M101" s="9">
        <v>38520628442</v>
      </c>
    </row>
    <row r="102" spans="1:13" ht="21.75" customHeight="1" x14ac:dyDescent="0.2">
      <c r="A102" s="8" t="s">
        <v>151</v>
      </c>
      <c r="C102" s="9">
        <v>23656438350</v>
      </c>
      <c r="E102" s="9">
        <v>0</v>
      </c>
      <c r="G102" s="9">
        <v>23656438350</v>
      </c>
      <c r="I102" s="9">
        <v>105924328707</v>
      </c>
      <c r="K102" s="9">
        <v>0</v>
      </c>
      <c r="M102" s="9">
        <v>105924328707</v>
      </c>
    </row>
    <row r="103" spans="1:13" ht="21.75" customHeight="1" x14ac:dyDescent="0.2">
      <c r="A103" s="8" t="s">
        <v>151</v>
      </c>
      <c r="C103" s="9">
        <v>26975342460</v>
      </c>
      <c r="E103" s="9">
        <v>0</v>
      </c>
      <c r="G103" s="9">
        <v>26975342460</v>
      </c>
      <c r="I103" s="9">
        <v>97111232856</v>
      </c>
      <c r="K103" s="9">
        <v>0</v>
      </c>
      <c r="M103" s="9">
        <v>97111232856</v>
      </c>
    </row>
    <row r="104" spans="1:13" ht="21.75" customHeight="1" x14ac:dyDescent="0.2">
      <c r="A104" s="8" t="s">
        <v>154</v>
      </c>
      <c r="C104" s="9">
        <v>5332566152</v>
      </c>
      <c r="E104" s="9">
        <v>-28096160</v>
      </c>
      <c r="G104" s="9">
        <v>5360662312</v>
      </c>
      <c r="I104" s="9">
        <v>30666076296</v>
      </c>
      <c r="K104" s="9">
        <v>0</v>
      </c>
      <c r="M104" s="9">
        <v>30666076296</v>
      </c>
    </row>
    <row r="105" spans="1:13" ht="21.75" customHeight="1" x14ac:dyDescent="0.2">
      <c r="A105" s="8" t="s">
        <v>151</v>
      </c>
      <c r="C105" s="9">
        <v>32054794500</v>
      </c>
      <c r="E105" s="9">
        <v>0</v>
      </c>
      <c r="G105" s="9">
        <v>32054794500</v>
      </c>
      <c r="I105" s="9">
        <v>114328767050</v>
      </c>
      <c r="K105" s="9">
        <v>0</v>
      </c>
      <c r="M105" s="9">
        <v>114328767050</v>
      </c>
    </row>
    <row r="106" spans="1:13" ht="21.75" customHeight="1" x14ac:dyDescent="0.2">
      <c r="A106" s="8" t="s">
        <v>155</v>
      </c>
      <c r="C106" s="9">
        <v>12384476710</v>
      </c>
      <c r="E106" s="9">
        <v>0</v>
      </c>
      <c r="G106" s="9">
        <v>12384476710</v>
      </c>
      <c r="I106" s="9">
        <v>66293375330</v>
      </c>
      <c r="K106" s="9">
        <v>0</v>
      </c>
      <c r="M106" s="9">
        <v>66293375330</v>
      </c>
    </row>
    <row r="107" spans="1:13" ht="21.75" customHeight="1" x14ac:dyDescent="0.2">
      <c r="A107" s="8" t="s">
        <v>156</v>
      </c>
      <c r="C107" s="9">
        <v>18780693707</v>
      </c>
      <c r="E107" s="9">
        <v>0</v>
      </c>
      <c r="G107" s="9">
        <v>18780693707</v>
      </c>
      <c r="I107" s="9">
        <v>79602611499</v>
      </c>
      <c r="K107" s="9">
        <v>0</v>
      </c>
      <c r="M107" s="9">
        <v>79602611499</v>
      </c>
    </row>
    <row r="108" spans="1:13" ht="21.75" customHeight="1" x14ac:dyDescent="0.2">
      <c r="A108" s="8" t="s">
        <v>154</v>
      </c>
      <c r="C108" s="9">
        <v>0</v>
      </c>
      <c r="E108" s="9">
        <v>0</v>
      </c>
      <c r="G108" s="9">
        <v>0</v>
      </c>
      <c r="I108" s="9">
        <v>29970411930</v>
      </c>
      <c r="K108" s="9">
        <v>0</v>
      </c>
      <c r="M108" s="9">
        <v>29970411930</v>
      </c>
    </row>
    <row r="109" spans="1:13" ht="21.75" customHeight="1" x14ac:dyDescent="0.2">
      <c r="A109" s="8" t="s">
        <v>150</v>
      </c>
      <c r="C109" s="9">
        <v>0</v>
      </c>
      <c r="E109" s="9">
        <v>0</v>
      </c>
      <c r="G109" s="9">
        <v>0</v>
      </c>
      <c r="I109" s="9">
        <v>44971988764</v>
      </c>
      <c r="K109" s="9">
        <v>0</v>
      </c>
      <c r="M109" s="9">
        <v>44971988764</v>
      </c>
    </row>
    <row r="110" spans="1:13" ht="21.75" customHeight="1" x14ac:dyDescent="0.2">
      <c r="A110" s="8" t="s">
        <v>157</v>
      </c>
      <c r="C110" s="9">
        <v>14794520544</v>
      </c>
      <c r="E110" s="9">
        <v>0</v>
      </c>
      <c r="G110" s="9">
        <v>14794520544</v>
      </c>
      <c r="I110" s="9">
        <v>74794520528</v>
      </c>
      <c r="K110" s="9">
        <v>0</v>
      </c>
      <c r="M110" s="9">
        <v>74794520528</v>
      </c>
    </row>
    <row r="111" spans="1:13" ht="21.75" customHeight="1" x14ac:dyDescent="0.2">
      <c r="A111" s="8" t="s">
        <v>158</v>
      </c>
      <c r="C111" s="9">
        <v>7246356156</v>
      </c>
      <c r="E111" s="9">
        <v>0</v>
      </c>
      <c r="G111" s="9">
        <v>7246356156</v>
      </c>
      <c r="I111" s="9">
        <v>36634356122</v>
      </c>
      <c r="K111" s="9">
        <v>0</v>
      </c>
      <c r="M111" s="9">
        <v>36634356122</v>
      </c>
    </row>
    <row r="112" spans="1:13" ht="21.75" customHeight="1" x14ac:dyDescent="0.2">
      <c r="A112" s="8" t="s">
        <v>150</v>
      </c>
      <c r="C112" s="9">
        <v>14710443513</v>
      </c>
      <c r="E112" s="9">
        <v>-103757975</v>
      </c>
      <c r="G112" s="9">
        <v>14814201488</v>
      </c>
      <c r="I112" s="9">
        <v>58414402333</v>
      </c>
      <c r="K112" s="9">
        <v>0</v>
      </c>
      <c r="M112" s="9">
        <v>58414402333</v>
      </c>
    </row>
    <row r="113" spans="1:13" ht="21.75" customHeight="1" x14ac:dyDescent="0.2">
      <c r="A113" s="8" t="s">
        <v>154</v>
      </c>
      <c r="C113" s="9">
        <v>0</v>
      </c>
      <c r="E113" s="9">
        <v>0</v>
      </c>
      <c r="G113" s="9">
        <v>0</v>
      </c>
      <c r="I113" s="9">
        <v>44111782353</v>
      </c>
      <c r="K113" s="9">
        <v>0</v>
      </c>
      <c r="M113" s="9">
        <v>44111782353</v>
      </c>
    </row>
    <row r="114" spans="1:13" ht="21.75" customHeight="1" x14ac:dyDescent="0.2">
      <c r="A114" s="8" t="s">
        <v>150</v>
      </c>
      <c r="C114" s="9">
        <v>4108764215</v>
      </c>
      <c r="E114" s="9">
        <v>-27556371</v>
      </c>
      <c r="G114" s="9">
        <v>4136320586</v>
      </c>
      <c r="I114" s="9">
        <v>18831121447</v>
      </c>
      <c r="K114" s="9">
        <v>0</v>
      </c>
      <c r="M114" s="9">
        <v>18831121447</v>
      </c>
    </row>
    <row r="115" spans="1:13" ht="21.75" customHeight="1" x14ac:dyDescent="0.2">
      <c r="A115" s="8" t="s">
        <v>154</v>
      </c>
      <c r="C115" s="9">
        <v>495343000</v>
      </c>
      <c r="E115" s="9">
        <v>0</v>
      </c>
      <c r="G115" s="9">
        <v>495343000</v>
      </c>
      <c r="I115" s="9">
        <v>12816110314</v>
      </c>
      <c r="K115" s="9">
        <v>0</v>
      </c>
      <c r="M115" s="9">
        <v>12816110314</v>
      </c>
    </row>
    <row r="116" spans="1:13" ht="21.75" customHeight="1" x14ac:dyDescent="0.2">
      <c r="A116" s="8" t="s">
        <v>150</v>
      </c>
      <c r="C116" s="9">
        <v>0</v>
      </c>
      <c r="E116" s="9">
        <v>0</v>
      </c>
      <c r="G116" s="9">
        <v>0</v>
      </c>
      <c r="I116" s="9">
        <v>12348497337</v>
      </c>
      <c r="K116" s="9">
        <v>0</v>
      </c>
      <c r="M116" s="9">
        <v>12348497337</v>
      </c>
    </row>
    <row r="117" spans="1:13" ht="21.75" customHeight="1" x14ac:dyDescent="0.2">
      <c r="A117" s="8" t="s">
        <v>150</v>
      </c>
      <c r="C117" s="9">
        <v>0</v>
      </c>
      <c r="E117" s="9">
        <v>0</v>
      </c>
      <c r="G117" s="9">
        <v>0</v>
      </c>
      <c r="I117" s="9">
        <v>17162466361</v>
      </c>
      <c r="K117" s="9">
        <v>0</v>
      </c>
      <c r="M117" s="9">
        <v>17162466361</v>
      </c>
    </row>
    <row r="118" spans="1:13" ht="21.75" customHeight="1" x14ac:dyDescent="0.2">
      <c r="A118" s="8" t="s">
        <v>154</v>
      </c>
      <c r="C118" s="9">
        <v>0</v>
      </c>
      <c r="E118" s="9">
        <v>0</v>
      </c>
      <c r="G118" s="9">
        <v>0</v>
      </c>
      <c r="I118" s="9">
        <v>12545755225</v>
      </c>
      <c r="K118" s="9">
        <v>0</v>
      </c>
      <c r="M118" s="9">
        <v>12545755225</v>
      </c>
    </row>
    <row r="119" spans="1:13" ht="21.75" customHeight="1" x14ac:dyDescent="0.2">
      <c r="A119" s="8" t="s">
        <v>154</v>
      </c>
      <c r="C119" s="9">
        <v>8583177540</v>
      </c>
      <c r="E119" s="9">
        <v>-19446801</v>
      </c>
      <c r="G119" s="9">
        <v>8602624341</v>
      </c>
      <c r="I119" s="9">
        <v>30588633471</v>
      </c>
      <c r="K119" s="9">
        <v>0</v>
      </c>
      <c r="M119" s="9">
        <v>30588633471</v>
      </c>
    </row>
    <row r="120" spans="1:13" ht="21.75" customHeight="1" x14ac:dyDescent="0.2">
      <c r="A120" s="8" t="s">
        <v>150</v>
      </c>
      <c r="C120" s="9">
        <v>5678777292</v>
      </c>
      <c r="E120" s="9">
        <v>-50144722</v>
      </c>
      <c r="G120" s="9">
        <v>5728922014</v>
      </c>
      <c r="I120" s="9">
        <v>39604981676</v>
      </c>
      <c r="K120" s="9">
        <v>0</v>
      </c>
      <c r="M120" s="9">
        <v>39604981676</v>
      </c>
    </row>
    <row r="121" spans="1:13" ht="21.75" customHeight="1" x14ac:dyDescent="0.2">
      <c r="A121" s="8" t="s">
        <v>159</v>
      </c>
      <c r="C121" s="9">
        <v>24657534240</v>
      </c>
      <c r="E121" s="9">
        <v>0</v>
      </c>
      <c r="G121" s="9">
        <v>24657534240</v>
      </c>
      <c r="I121" s="9">
        <v>70684931488</v>
      </c>
      <c r="K121" s="9">
        <v>0</v>
      </c>
      <c r="M121" s="9">
        <v>70684931488</v>
      </c>
    </row>
    <row r="122" spans="1:13" ht="21.75" customHeight="1" x14ac:dyDescent="0.2">
      <c r="A122" s="8" t="s">
        <v>160</v>
      </c>
      <c r="C122" s="9">
        <v>24657534240</v>
      </c>
      <c r="E122" s="9">
        <v>0</v>
      </c>
      <c r="G122" s="9">
        <v>24657534240</v>
      </c>
      <c r="I122" s="9">
        <v>70684931488</v>
      </c>
      <c r="K122" s="9">
        <v>0</v>
      </c>
      <c r="M122" s="9">
        <v>70684931488</v>
      </c>
    </row>
    <row r="123" spans="1:13" ht="21.75" customHeight="1" x14ac:dyDescent="0.2">
      <c r="A123" s="8" t="s">
        <v>161</v>
      </c>
      <c r="C123" s="9">
        <v>24657534240</v>
      </c>
      <c r="E123" s="9">
        <v>0</v>
      </c>
      <c r="G123" s="9">
        <v>24657534240</v>
      </c>
      <c r="I123" s="9">
        <v>70684931488</v>
      </c>
      <c r="K123" s="9">
        <v>0</v>
      </c>
      <c r="M123" s="9">
        <v>70684931488</v>
      </c>
    </row>
    <row r="124" spans="1:13" ht="21.75" customHeight="1" x14ac:dyDescent="0.2">
      <c r="A124" s="8" t="s">
        <v>162</v>
      </c>
      <c r="C124" s="9">
        <v>27732328740</v>
      </c>
      <c r="E124" s="9">
        <v>0</v>
      </c>
      <c r="G124" s="9">
        <v>27732328740</v>
      </c>
      <c r="I124" s="9">
        <v>81245917738</v>
      </c>
      <c r="K124" s="9">
        <v>0</v>
      </c>
      <c r="M124" s="9">
        <v>81245917738</v>
      </c>
    </row>
    <row r="125" spans="1:13" ht="21.75" customHeight="1" x14ac:dyDescent="0.2">
      <c r="A125" s="8" t="s">
        <v>164</v>
      </c>
      <c r="C125" s="9">
        <v>24657534240</v>
      </c>
      <c r="E125" s="9">
        <v>0</v>
      </c>
      <c r="G125" s="9">
        <v>24657534240</v>
      </c>
      <c r="I125" s="9">
        <v>68219178064</v>
      </c>
      <c r="K125" s="9">
        <v>0</v>
      </c>
      <c r="M125" s="9">
        <v>68219178064</v>
      </c>
    </row>
    <row r="126" spans="1:13" ht="21.75" customHeight="1" x14ac:dyDescent="0.2">
      <c r="A126" s="8" t="s">
        <v>165</v>
      </c>
      <c r="C126" s="9">
        <v>29872602720</v>
      </c>
      <c r="E126" s="9">
        <v>0</v>
      </c>
      <c r="G126" s="9">
        <v>29872602720</v>
      </c>
      <c r="I126" s="9">
        <v>82647534192</v>
      </c>
      <c r="K126" s="9">
        <v>0</v>
      </c>
      <c r="M126" s="9">
        <v>82647534192</v>
      </c>
    </row>
    <row r="127" spans="1:13" ht="21.75" customHeight="1" x14ac:dyDescent="0.2">
      <c r="A127" s="8" t="s">
        <v>167</v>
      </c>
      <c r="C127" s="9">
        <v>24657534240</v>
      </c>
      <c r="E127" s="9">
        <v>0</v>
      </c>
      <c r="G127" s="9">
        <v>24657534240</v>
      </c>
      <c r="I127" s="9">
        <v>68219178064</v>
      </c>
      <c r="K127" s="9">
        <v>0</v>
      </c>
      <c r="M127" s="9">
        <v>68219178064</v>
      </c>
    </row>
    <row r="128" spans="1:13" ht="21.75" customHeight="1" x14ac:dyDescent="0.2">
      <c r="A128" s="8" t="s">
        <v>150</v>
      </c>
      <c r="C128" s="9">
        <v>6361644649</v>
      </c>
      <c r="E128" s="9">
        <v>-123489012</v>
      </c>
      <c r="G128" s="9">
        <v>6485133661</v>
      </c>
      <c r="I128" s="9">
        <v>52273974149</v>
      </c>
      <c r="K128" s="9">
        <v>0</v>
      </c>
      <c r="M128" s="9">
        <v>52273974149</v>
      </c>
    </row>
    <row r="129" spans="1:13" ht="21.75" customHeight="1" x14ac:dyDescent="0.2">
      <c r="A129" s="8" t="s">
        <v>154</v>
      </c>
      <c r="C129" s="9">
        <v>11944800928</v>
      </c>
      <c r="E129" s="9">
        <v>-65207234</v>
      </c>
      <c r="G129" s="9">
        <v>12010008162</v>
      </c>
      <c r="I129" s="9">
        <v>113750705197</v>
      </c>
      <c r="K129" s="9">
        <v>0</v>
      </c>
      <c r="M129" s="9">
        <v>113750705197</v>
      </c>
    </row>
    <row r="130" spans="1:13" ht="21.75" customHeight="1" x14ac:dyDescent="0.2">
      <c r="A130" s="8" t="s">
        <v>154</v>
      </c>
      <c r="C130" s="9">
        <v>13358455657</v>
      </c>
      <c r="E130" s="9">
        <v>-74203805</v>
      </c>
      <c r="G130" s="9">
        <v>13432659462</v>
      </c>
      <c r="I130" s="9">
        <v>39276551720</v>
      </c>
      <c r="K130" s="9">
        <v>0</v>
      </c>
      <c r="M130" s="9">
        <v>39276551720</v>
      </c>
    </row>
    <row r="131" spans="1:13" ht="21.75" customHeight="1" x14ac:dyDescent="0.2">
      <c r="A131" s="8" t="s">
        <v>150</v>
      </c>
      <c r="C131" s="9">
        <v>4202487949</v>
      </c>
      <c r="E131" s="9">
        <v>-55555487</v>
      </c>
      <c r="G131" s="9">
        <v>4258043436</v>
      </c>
      <c r="I131" s="9">
        <v>18132849510</v>
      </c>
      <c r="K131" s="9">
        <v>0</v>
      </c>
      <c r="M131" s="9">
        <v>18132849510</v>
      </c>
    </row>
    <row r="132" spans="1:13" ht="21.75" customHeight="1" x14ac:dyDescent="0.2">
      <c r="A132" s="8" t="s">
        <v>150</v>
      </c>
      <c r="C132" s="9">
        <v>3631087105</v>
      </c>
      <c r="E132" s="9">
        <v>-22341283</v>
      </c>
      <c r="G132" s="9">
        <v>3653428388</v>
      </c>
      <c r="I132" s="9">
        <v>9481636337</v>
      </c>
      <c r="K132" s="9">
        <v>0</v>
      </c>
      <c r="M132" s="9">
        <v>9481636337</v>
      </c>
    </row>
    <row r="133" spans="1:13" ht="21.75" customHeight="1" x14ac:dyDescent="0.2">
      <c r="A133" s="8" t="s">
        <v>150</v>
      </c>
      <c r="C133" s="9">
        <v>7347345631</v>
      </c>
      <c r="E133" s="9">
        <v>-37604367</v>
      </c>
      <c r="G133" s="9">
        <v>7384949998</v>
      </c>
      <c r="I133" s="9">
        <v>20956470099</v>
      </c>
      <c r="K133" s="9">
        <v>0</v>
      </c>
      <c r="M133" s="9">
        <v>20956470099</v>
      </c>
    </row>
    <row r="134" spans="1:13" ht="21.75" customHeight="1" x14ac:dyDescent="0.2">
      <c r="A134" s="8" t="s">
        <v>150</v>
      </c>
      <c r="C134" s="9">
        <v>4978948275</v>
      </c>
      <c r="E134" s="9">
        <v>-9069908</v>
      </c>
      <c r="G134" s="9">
        <v>4988018183</v>
      </c>
      <c r="I134" s="9">
        <v>11769485574</v>
      </c>
      <c r="K134" s="9">
        <v>0</v>
      </c>
      <c r="M134" s="9">
        <v>11769485574</v>
      </c>
    </row>
    <row r="135" spans="1:13" ht="21.75" customHeight="1" x14ac:dyDescent="0.2">
      <c r="A135" s="8" t="s">
        <v>154</v>
      </c>
      <c r="C135" s="9">
        <v>14429643256</v>
      </c>
      <c r="E135" s="9">
        <v>-88959997</v>
      </c>
      <c r="G135" s="9">
        <v>14518603253</v>
      </c>
      <c r="I135" s="9">
        <v>36189917206</v>
      </c>
      <c r="K135" s="9">
        <v>99787</v>
      </c>
      <c r="M135" s="9">
        <v>36189817419</v>
      </c>
    </row>
    <row r="136" spans="1:13" ht="21.75" customHeight="1" x14ac:dyDescent="0.2">
      <c r="A136" s="8" t="s">
        <v>154</v>
      </c>
      <c r="C136" s="9">
        <v>5053437985</v>
      </c>
      <c r="E136" s="9">
        <v>-24809319</v>
      </c>
      <c r="G136" s="9">
        <v>5078247304</v>
      </c>
      <c r="I136" s="9">
        <v>9390343170</v>
      </c>
      <c r="K136" s="9">
        <v>0</v>
      </c>
      <c r="M136" s="9">
        <v>9390343170</v>
      </c>
    </row>
    <row r="137" spans="1:13" ht="21.75" customHeight="1" x14ac:dyDescent="0.2">
      <c r="A137" s="8" t="s">
        <v>150</v>
      </c>
      <c r="C137" s="9">
        <v>14410429615</v>
      </c>
      <c r="E137" s="9">
        <v>-75208567</v>
      </c>
      <c r="G137" s="9">
        <v>14485638182</v>
      </c>
      <c r="I137" s="9">
        <v>26342958377</v>
      </c>
      <c r="K137" s="9">
        <v>2739362</v>
      </c>
      <c r="M137" s="9">
        <v>26340219015</v>
      </c>
    </row>
    <row r="138" spans="1:13" ht="21.75" customHeight="1" x14ac:dyDescent="0.2">
      <c r="A138" s="8" t="s">
        <v>154</v>
      </c>
      <c r="C138" s="9">
        <v>13282193318</v>
      </c>
      <c r="E138" s="9">
        <v>-118119925</v>
      </c>
      <c r="G138" s="9">
        <v>13400313243</v>
      </c>
      <c r="I138" s="9">
        <v>31364385094</v>
      </c>
      <c r="K138" s="9">
        <v>0</v>
      </c>
      <c r="M138" s="9">
        <v>31364385094</v>
      </c>
    </row>
    <row r="139" spans="1:13" ht="21.75" customHeight="1" x14ac:dyDescent="0.2">
      <c r="A139" s="8" t="s">
        <v>150</v>
      </c>
      <c r="C139" s="9">
        <v>1400144326</v>
      </c>
      <c r="E139" s="9">
        <v>-13410233</v>
      </c>
      <c r="G139" s="9">
        <v>1413554559</v>
      </c>
      <c r="I139" s="9">
        <v>3226419385</v>
      </c>
      <c r="K139" s="9">
        <v>0</v>
      </c>
      <c r="M139" s="9">
        <v>3226419385</v>
      </c>
    </row>
    <row r="140" spans="1:13" ht="21.75" customHeight="1" x14ac:dyDescent="0.2">
      <c r="A140" s="8" t="s">
        <v>154</v>
      </c>
      <c r="C140" s="9">
        <v>96239249870</v>
      </c>
      <c r="E140" s="9">
        <v>0</v>
      </c>
      <c r="G140" s="9">
        <v>96239249870</v>
      </c>
      <c r="I140" s="9">
        <v>150543528764</v>
      </c>
      <c r="K140" s="9">
        <v>530372773</v>
      </c>
      <c r="M140" s="9">
        <v>150013155991</v>
      </c>
    </row>
    <row r="141" spans="1:13" ht="21.75" customHeight="1" x14ac:dyDescent="0.2">
      <c r="A141" s="8" t="s">
        <v>150</v>
      </c>
      <c r="C141" s="9">
        <v>53469863626</v>
      </c>
      <c r="E141" s="9">
        <v>-361233546</v>
      </c>
      <c r="G141" s="9">
        <v>53831097172</v>
      </c>
      <c r="I141" s="9">
        <v>90456164986</v>
      </c>
      <c r="K141" s="9">
        <v>0</v>
      </c>
      <c r="M141" s="9">
        <v>90456164986</v>
      </c>
    </row>
    <row r="142" spans="1:13" ht="21.75" customHeight="1" x14ac:dyDescent="0.2">
      <c r="A142" s="8" t="s">
        <v>150</v>
      </c>
      <c r="C142" s="9">
        <v>11111430634</v>
      </c>
      <c r="E142" s="9">
        <v>4383776</v>
      </c>
      <c r="G142" s="9">
        <v>11107046858</v>
      </c>
      <c r="I142" s="9">
        <v>15839698570</v>
      </c>
      <c r="K142" s="9">
        <v>65756643</v>
      </c>
      <c r="M142" s="9">
        <v>15773941927</v>
      </c>
    </row>
    <row r="143" spans="1:13" ht="21.75" customHeight="1" x14ac:dyDescent="0.2">
      <c r="A143" s="8" t="s">
        <v>138</v>
      </c>
      <c r="C143" s="9">
        <v>21369863008</v>
      </c>
      <c r="E143" s="9">
        <v>69509369</v>
      </c>
      <c r="G143" s="9">
        <v>21300353639</v>
      </c>
      <c r="I143" s="9">
        <v>30410958896</v>
      </c>
      <c r="K143" s="9">
        <v>69509369</v>
      </c>
      <c r="M143" s="9">
        <v>30341449527</v>
      </c>
    </row>
    <row r="144" spans="1:13" ht="21.75" customHeight="1" x14ac:dyDescent="0.2">
      <c r="A144" s="8" t="s">
        <v>170</v>
      </c>
      <c r="C144" s="9">
        <v>4660273950</v>
      </c>
      <c r="E144" s="9">
        <v>22691649</v>
      </c>
      <c r="G144" s="9">
        <v>4637582301</v>
      </c>
      <c r="I144" s="9">
        <v>6369041065</v>
      </c>
      <c r="K144" s="9">
        <v>22691649</v>
      </c>
      <c r="M144" s="9">
        <v>6346349416</v>
      </c>
    </row>
    <row r="145" spans="1:13" ht="21.75" customHeight="1" x14ac:dyDescent="0.2">
      <c r="A145" s="8" t="s">
        <v>150</v>
      </c>
      <c r="C145" s="9">
        <v>6939394475</v>
      </c>
      <c r="E145" s="9">
        <v>4080203</v>
      </c>
      <c r="G145" s="9">
        <v>6935314272</v>
      </c>
      <c r="I145" s="9">
        <v>8204937485</v>
      </c>
      <c r="K145" s="9">
        <v>28561422</v>
      </c>
      <c r="M145" s="9">
        <v>8176376063</v>
      </c>
    </row>
    <row r="146" spans="1:13" ht="21.75" customHeight="1" x14ac:dyDescent="0.2">
      <c r="A146" s="8" t="s">
        <v>150</v>
      </c>
      <c r="C146" s="9">
        <v>16277631681</v>
      </c>
      <c r="E146" s="9">
        <v>9570870</v>
      </c>
      <c r="G146" s="9">
        <v>16268060811</v>
      </c>
      <c r="I146" s="9">
        <v>19246196607</v>
      </c>
      <c r="K146" s="9">
        <v>66996092</v>
      </c>
      <c r="M146" s="9">
        <v>19179200515</v>
      </c>
    </row>
    <row r="147" spans="1:13" ht="21.75" customHeight="1" x14ac:dyDescent="0.2">
      <c r="A147" s="8" t="s">
        <v>138</v>
      </c>
      <c r="C147" s="9">
        <v>50054794500</v>
      </c>
      <c r="E147" s="9">
        <v>54334472</v>
      </c>
      <c r="G147" s="9">
        <v>50000460028</v>
      </c>
      <c r="I147" s="9">
        <v>55060273950</v>
      </c>
      <c r="K147" s="9">
        <v>54334472</v>
      </c>
      <c r="M147" s="9">
        <v>55005939478</v>
      </c>
    </row>
    <row r="148" spans="1:13" ht="21.75" customHeight="1" x14ac:dyDescent="0.2">
      <c r="A148" s="8" t="s">
        <v>138</v>
      </c>
      <c r="C148" s="9">
        <v>1390684920</v>
      </c>
      <c r="E148" s="9">
        <v>0</v>
      </c>
      <c r="G148" s="9">
        <v>1390684920</v>
      </c>
      <c r="I148" s="9">
        <v>1390684920</v>
      </c>
      <c r="K148" s="9">
        <v>0</v>
      </c>
      <c r="M148" s="9">
        <v>1390684920</v>
      </c>
    </row>
    <row r="149" spans="1:13" ht="21.75" customHeight="1" x14ac:dyDescent="0.2">
      <c r="A149" s="8" t="s">
        <v>138</v>
      </c>
      <c r="C149" s="9">
        <v>46594084923</v>
      </c>
      <c r="E149" s="9">
        <v>0</v>
      </c>
      <c r="G149" s="9">
        <v>46594084923</v>
      </c>
      <c r="I149" s="9">
        <v>46594084923</v>
      </c>
      <c r="K149" s="9">
        <v>0</v>
      </c>
      <c r="M149" s="9">
        <v>46594084923</v>
      </c>
    </row>
    <row r="150" spans="1:13" ht="21.75" customHeight="1" x14ac:dyDescent="0.2">
      <c r="A150" s="8" t="s">
        <v>138</v>
      </c>
      <c r="C150" s="9">
        <v>23374356148</v>
      </c>
      <c r="E150" s="9">
        <v>0</v>
      </c>
      <c r="G150" s="9">
        <v>23374356148</v>
      </c>
      <c r="I150" s="9">
        <v>23374356148</v>
      </c>
      <c r="K150" s="9">
        <v>0</v>
      </c>
      <c r="M150" s="9">
        <v>23374356148</v>
      </c>
    </row>
    <row r="151" spans="1:13" ht="21.75" customHeight="1" x14ac:dyDescent="0.2">
      <c r="A151" s="8" t="s">
        <v>138</v>
      </c>
      <c r="C151" s="9">
        <v>18223684925</v>
      </c>
      <c r="E151" s="9">
        <v>0</v>
      </c>
      <c r="G151" s="9">
        <v>18223684925</v>
      </c>
      <c r="I151" s="9">
        <v>18223684925</v>
      </c>
      <c r="K151" s="9">
        <v>0</v>
      </c>
      <c r="M151" s="9">
        <v>18223684925</v>
      </c>
    </row>
    <row r="152" spans="1:13" ht="21.75" customHeight="1" x14ac:dyDescent="0.2">
      <c r="A152" s="8" t="s">
        <v>138</v>
      </c>
      <c r="C152" s="9">
        <v>21922750680</v>
      </c>
      <c r="E152" s="9">
        <v>178718076</v>
      </c>
      <c r="G152" s="9">
        <v>21744032604</v>
      </c>
      <c r="I152" s="9">
        <v>21922750680</v>
      </c>
      <c r="K152" s="9">
        <v>178718076</v>
      </c>
      <c r="M152" s="9">
        <v>21744032604</v>
      </c>
    </row>
    <row r="153" spans="1:13" ht="21.75" customHeight="1" x14ac:dyDescent="0.2">
      <c r="A153" s="8" t="s">
        <v>154</v>
      </c>
      <c r="C153" s="9">
        <v>6575342460</v>
      </c>
      <c r="E153" s="9">
        <v>53603335</v>
      </c>
      <c r="G153" s="9">
        <v>6521739125</v>
      </c>
      <c r="I153" s="9">
        <v>6575342460</v>
      </c>
      <c r="K153" s="9">
        <v>53603335</v>
      </c>
      <c r="M153" s="9">
        <v>6521739125</v>
      </c>
    </row>
    <row r="154" spans="1:13" ht="21.75" customHeight="1" x14ac:dyDescent="0.2">
      <c r="A154" s="8" t="s">
        <v>150</v>
      </c>
      <c r="C154" s="9">
        <v>6122367120</v>
      </c>
      <c r="E154" s="9">
        <v>49910602</v>
      </c>
      <c r="G154" s="9">
        <v>6072456518</v>
      </c>
      <c r="I154" s="9">
        <v>6122367120</v>
      </c>
      <c r="K154" s="9">
        <v>49910602</v>
      </c>
      <c r="M154" s="9">
        <v>6072456518</v>
      </c>
    </row>
    <row r="155" spans="1:13" ht="21.75" customHeight="1" x14ac:dyDescent="0.2">
      <c r="A155" s="8" t="s">
        <v>138</v>
      </c>
      <c r="C155" s="9">
        <v>11731068483</v>
      </c>
      <c r="E155" s="9">
        <v>105111393</v>
      </c>
      <c r="G155" s="9">
        <v>11625957090</v>
      </c>
      <c r="I155" s="9">
        <v>11731068483</v>
      </c>
      <c r="K155" s="9">
        <v>105111393</v>
      </c>
      <c r="M155" s="9">
        <v>11625957090</v>
      </c>
    </row>
    <row r="156" spans="1:13" ht="21.75" customHeight="1" x14ac:dyDescent="0.2">
      <c r="A156" s="8" t="s">
        <v>182</v>
      </c>
      <c r="C156" s="9">
        <v>3327835068</v>
      </c>
      <c r="E156" s="9">
        <v>32501916</v>
      </c>
      <c r="G156" s="9">
        <v>3295333152</v>
      </c>
      <c r="I156" s="9">
        <v>3327835068</v>
      </c>
      <c r="K156" s="9">
        <v>32501916</v>
      </c>
      <c r="M156" s="9">
        <v>3295333152</v>
      </c>
    </row>
    <row r="157" spans="1:13" ht="21.75" customHeight="1" x14ac:dyDescent="0.2">
      <c r="A157" s="8" t="s">
        <v>138</v>
      </c>
      <c r="C157" s="9">
        <v>14780219169</v>
      </c>
      <c r="E157" s="9">
        <v>156256044</v>
      </c>
      <c r="G157" s="9">
        <v>14623963125</v>
      </c>
      <c r="I157" s="9">
        <v>14780219169</v>
      </c>
      <c r="K157" s="9">
        <v>156256044</v>
      </c>
      <c r="M157" s="9">
        <v>14623963125</v>
      </c>
    </row>
    <row r="158" spans="1:13" ht="21.75" customHeight="1" x14ac:dyDescent="0.2">
      <c r="A158" s="8" t="s">
        <v>135</v>
      </c>
      <c r="C158" s="9">
        <v>20229022190</v>
      </c>
      <c r="E158" s="9">
        <v>278757128</v>
      </c>
      <c r="G158" s="9">
        <v>19950265062</v>
      </c>
      <c r="I158" s="9">
        <v>20229022190</v>
      </c>
      <c r="K158" s="9">
        <v>278757128</v>
      </c>
      <c r="M158" s="9">
        <v>19950265062</v>
      </c>
    </row>
    <row r="159" spans="1:13" ht="21.75" customHeight="1" x14ac:dyDescent="0.2">
      <c r="A159" s="8" t="s">
        <v>135</v>
      </c>
      <c r="C159" s="9">
        <v>25719780816</v>
      </c>
      <c r="E159" s="9">
        <v>374964407</v>
      </c>
      <c r="G159" s="9">
        <v>25344816409</v>
      </c>
      <c r="I159" s="9">
        <v>25719780816</v>
      </c>
      <c r="K159" s="9">
        <v>374964407</v>
      </c>
      <c r="M159" s="9">
        <v>25344816409</v>
      </c>
    </row>
    <row r="160" spans="1:13" ht="21.75" customHeight="1" x14ac:dyDescent="0.2">
      <c r="A160" s="8" t="s">
        <v>135</v>
      </c>
      <c r="C160" s="9">
        <v>13469424650</v>
      </c>
      <c r="E160" s="9">
        <v>207110117</v>
      </c>
      <c r="G160" s="9">
        <v>13262314533</v>
      </c>
      <c r="I160" s="9">
        <v>13469424650</v>
      </c>
      <c r="K160" s="9">
        <v>207110117</v>
      </c>
      <c r="M160" s="9">
        <v>13262314533</v>
      </c>
    </row>
    <row r="161" spans="1:13" ht="21.75" customHeight="1" x14ac:dyDescent="0.2">
      <c r="A161" s="8" t="s">
        <v>135</v>
      </c>
      <c r="C161" s="9">
        <v>9493150680</v>
      </c>
      <c r="E161" s="9">
        <v>183639669</v>
      </c>
      <c r="G161" s="9">
        <v>9309511011</v>
      </c>
      <c r="I161" s="9">
        <v>9493150680</v>
      </c>
      <c r="K161" s="9">
        <v>183639669</v>
      </c>
      <c r="M161" s="9">
        <v>9309511011</v>
      </c>
    </row>
    <row r="162" spans="1:13" ht="21.75" customHeight="1" x14ac:dyDescent="0.2">
      <c r="A162" s="8" t="s">
        <v>135</v>
      </c>
      <c r="C162" s="9">
        <v>20547945205</v>
      </c>
      <c r="E162" s="9">
        <v>413717018</v>
      </c>
      <c r="G162" s="9">
        <v>20134228187</v>
      </c>
      <c r="I162" s="9">
        <v>20547945205</v>
      </c>
      <c r="K162" s="9">
        <v>413717018</v>
      </c>
      <c r="M162" s="9">
        <v>20134228187</v>
      </c>
    </row>
    <row r="163" spans="1:13" ht="21.75" customHeight="1" x14ac:dyDescent="0.2">
      <c r="A163" s="8" t="s">
        <v>135</v>
      </c>
      <c r="C163" s="9">
        <v>657534244</v>
      </c>
      <c r="E163" s="9">
        <v>13757422</v>
      </c>
      <c r="G163" s="9">
        <v>643776822</v>
      </c>
      <c r="I163" s="9">
        <v>657534244</v>
      </c>
      <c r="K163" s="9">
        <v>13757422</v>
      </c>
      <c r="M163" s="9">
        <v>643776822</v>
      </c>
    </row>
    <row r="164" spans="1:13" ht="21.75" customHeight="1" x14ac:dyDescent="0.2">
      <c r="A164" s="11" t="s">
        <v>135</v>
      </c>
      <c r="C164" s="13">
        <v>4494246574</v>
      </c>
      <c r="E164" s="13">
        <v>101102494</v>
      </c>
      <c r="G164" s="13">
        <v>4393144080</v>
      </c>
      <c r="I164" s="13">
        <v>4494246574</v>
      </c>
      <c r="K164" s="13">
        <v>101102494</v>
      </c>
      <c r="M164" s="13">
        <v>4393144080</v>
      </c>
    </row>
    <row r="165" spans="1:13" ht="21.75" customHeight="1" x14ac:dyDescent="0.2">
      <c r="A165" s="15" t="s">
        <v>24</v>
      </c>
      <c r="C165" s="16">
        <v>1294498057086</v>
      </c>
      <c r="E165" s="16">
        <v>841125669</v>
      </c>
      <c r="G165" s="16">
        <v>1293656931417</v>
      </c>
      <c r="I165" s="16">
        <v>7160082813405</v>
      </c>
      <c r="K165" s="16">
        <v>3480323978</v>
      </c>
      <c r="M165" s="16">
        <v>7156602489427</v>
      </c>
    </row>
    <row r="167" spans="1:13" x14ac:dyDescent="0.2">
      <c r="C167" s="35">
        <f>'سود سپرده بانکی '!C17</f>
        <v>1294498057086</v>
      </c>
      <c r="D167" s="35">
        <f>'سود سپرده بانکی '!D17</f>
        <v>0</v>
      </c>
      <c r="E167" s="35">
        <f>'سود سپرده بانکی '!E17</f>
        <v>841125669</v>
      </c>
      <c r="F167" s="35">
        <f>'سود سپرده بانکی '!F17</f>
        <v>0</v>
      </c>
      <c r="G167" s="35">
        <f>'سود سپرده بانکی '!G17</f>
        <v>1293656931417</v>
      </c>
      <c r="H167" s="35">
        <f>'سود سپرده بانکی '!H17</f>
        <v>0</v>
      </c>
      <c r="I167" s="35">
        <f>'سود سپرده بانکی '!I17</f>
        <v>7160082813405</v>
      </c>
      <c r="J167" s="35">
        <f>'سود سپرده بانکی '!J17</f>
        <v>0</v>
      </c>
      <c r="K167" s="35">
        <f>'سود سپرده بانکی '!K17</f>
        <v>3480323978</v>
      </c>
      <c r="L167" s="35">
        <f>'سود سپرده بانکی '!L17</f>
        <v>0</v>
      </c>
      <c r="M167" s="35">
        <f>'سود سپرده بانکی '!M17</f>
        <v>7156602489427</v>
      </c>
    </row>
    <row r="168" spans="1:13" x14ac:dyDescent="0.2">
      <c r="C168" s="35">
        <f>C165-C167</f>
        <v>0</v>
      </c>
      <c r="D168" s="35">
        <f t="shared" ref="D168:M168" si="0">D165-D167</f>
        <v>0</v>
      </c>
      <c r="E168" s="35">
        <f t="shared" si="0"/>
        <v>0</v>
      </c>
      <c r="F168" s="35">
        <f t="shared" si="0"/>
        <v>0</v>
      </c>
      <c r="G168" s="35">
        <f t="shared" si="0"/>
        <v>0</v>
      </c>
      <c r="H168" s="35">
        <f t="shared" si="0"/>
        <v>0</v>
      </c>
      <c r="I168" s="35">
        <f t="shared" si="0"/>
        <v>0</v>
      </c>
      <c r="J168" s="35">
        <f t="shared" si="0"/>
        <v>0</v>
      </c>
      <c r="K168" s="35">
        <f t="shared" si="0"/>
        <v>0</v>
      </c>
      <c r="L168" s="35">
        <f t="shared" si="0"/>
        <v>0</v>
      </c>
      <c r="M168" s="35">
        <f t="shared" si="0"/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55"/>
  <sheetViews>
    <sheetView rightToLeft="1" view="pageBreakPreview" topLeftCell="A13" zoomScale="40" zoomScaleNormal="55" zoomScaleSheetLayoutView="40" workbookViewId="0">
      <selection activeCell="K56" sqref="K56"/>
    </sheetView>
  </sheetViews>
  <sheetFormatPr defaultRowHeight="12.75" x14ac:dyDescent="0.2"/>
  <cols>
    <col min="1" max="1" width="53.7109375" customWidth="1"/>
    <col min="2" max="2" width="1.28515625" customWidth="1"/>
    <col min="3" max="3" width="11.5703125" bestFit="1" customWidth="1"/>
    <col min="4" max="4" width="1.28515625" customWidth="1"/>
    <col min="5" max="5" width="21" customWidth="1"/>
    <col min="6" max="6" width="0.42578125" customWidth="1"/>
    <col min="7" max="7" width="20.7109375" bestFit="1" customWidth="1"/>
    <col min="8" max="8" width="1.28515625" customWidth="1"/>
    <col min="9" max="9" width="30" bestFit="1" customWidth="1"/>
    <col min="10" max="10" width="1.28515625" customWidth="1"/>
    <col min="11" max="11" width="19.140625" bestFit="1" customWidth="1"/>
    <col min="12" max="12" width="1.28515625" customWidth="1"/>
    <col min="13" max="13" width="26" bestFit="1" customWidth="1"/>
    <col min="14" max="14" width="1.28515625" customWidth="1"/>
    <col min="15" max="15" width="26.28515625" bestFit="1" customWidth="1"/>
    <col min="16" max="16" width="1.28515625" customWidth="1"/>
    <col min="17" max="17" width="30" style="33" bestFit="1" customWidth="1"/>
    <col min="18" max="18" width="18.42578125" bestFit="1" customWidth="1"/>
    <col min="19" max="19" width="15" bestFit="1" customWidth="1"/>
    <col min="20" max="20" width="12.7109375" bestFit="1" customWidth="1"/>
    <col min="24" max="24" width="19.42578125" bestFit="1" customWidth="1"/>
  </cols>
  <sheetData>
    <row r="1" spans="1:19" ht="33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9" ht="33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47"/>
    </row>
    <row r="3" spans="1:19" ht="33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47"/>
    </row>
    <row r="4" spans="1:19" ht="14.45" customHeight="1" x14ac:dyDescent="0.2"/>
    <row r="5" spans="1:19" ht="42" customHeight="1" x14ac:dyDescent="0.2">
      <c r="A5" s="357" t="s">
        <v>306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</row>
    <row r="6" spans="1:19" s="280" customFormat="1" ht="40.5" customHeight="1" x14ac:dyDescent="0.2">
      <c r="A6" s="436" t="s">
        <v>195</v>
      </c>
      <c r="B6" s="331"/>
      <c r="C6" s="437" t="s">
        <v>211</v>
      </c>
      <c r="D6" s="437"/>
      <c r="E6" s="437"/>
      <c r="F6" s="437"/>
      <c r="G6" s="437"/>
      <c r="H6" s="437"/>
      <c r="I6" s="437"/>
      <c r="J6" s="331"/>
      <c r="K6" s="437" t="s">
        <v>212</v>
      </c>
      <c r="L6" s="437"/>
      <c r="M6" s="437"/>
      <c r="N6" s="437"/>
      <c r="O6" s="437"/>
      <c r="P6" s="437"/>
      <c r="Q6" s="437"/>
      <c r="R6" s="436"/>
    </row>
    <row r="7" spans="1:19" s="280" customFormat="1" ht="42.75" customHeight="1" x14ac:dyDescent="0.2">
      <c r="A7" s="437"/>
      <c r="B7" s="331"/>
      <c r="C7" s="317" t="s">
        <v>13</v>
      </c>
      <c r="D7" s="170"/>
      <c r="E7" s="317" t="s">
        <v>307</v>
      </c>
      <c r="F7" s="170"/>
      <c r="G7" s="317" t="s">
        <v>308</v>
      </c>
      <c r="H7" s="170"/>
      <c r="I7" s="317" t="s">
        <v>309</v>
      </c>
      <c r="J7" s="172"/>
      <c r="K7" s="317" t="s">
        <v>13</v>
      </c>
      <c r="L7" s="170"/>
      <c r="M7" s="317" t="s">
        <v>307</v>
      </c>
      <c r="N7" s="170"/>
      <c r="O7" s="317" t="s">
        <v>308</v>
      </c>
      <c r="P7" s="170"/>
      <c r="Q7" s="332" t="s">
        <v>309</v>
      </c>
      <c r="R7" s="333"/>
    </row>
    <row r="8" spans="1:19" s="280" customFormat="1" ht="42.75" customHeight="1" x14ac:dyDescent="0.2">
      <c r="A8" s="334" t="s">
        <v>54</v>
      </c>
      <c r="B8" s="331"/>
      <c r="C8" s="171">
        <v>288301</v>
      </c>
      <c r="D8" s="172"/>
      <c r="E8" s="171">
        <v>2827753905</v>
      </c>
      <c r="F8" s="172"/>
      <c r="G8" s="171">
        <v>2879586434</v>
      </c>
      <c r="H8" s="172"/>
      <c r="I8" s="274">
        <f>E8-G8</f>
        <v>-51832529</v>
      </c>
      <c r="J8" s="172"/>
      <c r="K8" s="171">
        <v>437301</v>
      </c>
      <c r="L8" s="172"/>
      <c r="M8" s="171">
        <v>4212387699</v>
      </c>
      <c r="N8" s="172"/>
      <c r="O8" s="171">
        <v>4367817059</v>
      </c>
      <c r="P8" s="172"/>
      <c r="Q8" s="274">
        <f t="shared" ref="Q8:Q21" si="0">M8-O8</f>
        <v>-155429360</v>
      </c>
      <c r="R8" s="335"/>
    </row>
    <row r="9" spans="1:19" s="280" customFormat="1" ht="42.75" customHeight="1" x14ac:dyDescent="0.2">
      <c r="A9" s="336" t="s">
        <v>233</v>
      </c>
      <c r="B9" s="331"/>
      <c r="C9" s="169">
        <v>0</v>
      </c>
      <c r="D9" s="172"/>
      <c r="E9" s="169">
        <v>0</v>
      </c>
      <c r="F9" s="172"/>
      <c r="G9" s="169">
        <v>0</v>
      </c>
      <c r="H9" s="172"/>
      <c r="I9" s="169">
        <f t="shared" ref="I9:I40" si="1">E9-G9</f>
        <v>0</v>
      </c>
      <c r="J9" s="172"/>
      <c r="K9" s="169">
        <v>38305370</v>
      </c>
      <c r="L9" s="172"/>
      <c r="M9" s="169">
        <v>634757903216</v>
      </c>
      <c r="N9" s="172"/>
      <c r="O9" s="169">
        <v>624840642923</v>
      </c>
      <c r="P9" s="172"/>
      <c r="Q9" s="169">
        <f t="shared" si="0"/>
        <v>9917260293</v>
      </c>
      <c r="R9" s="337"/>
    </row>
    <row r="10" spans="1:19" s="280" customFormat="1" ht="42.75" customHeight="1" x14ac:dyDescent="0.2">
      <c r="A10" s="336" t="s">
        <v>234</v>
      </c>
      <c r="B10" s="331"/>
      <c r="C10" s="169">
        <v>0</v>
      </c>
      <c r="D10" s="172"/>
      <c r="E10" s="169">
        <v>0</v>
      </c>
      <c r="F10" s="172"/>
      <c r="G10" s="169">
        <v>0</v>
      </c>
      <c r="H10" s="172"/>
      <c r="I10" s="169">
        <f t="shared" si="1"/>
        <v>0</v>
      </c>
      <c r="J10" s="172"/>
      <c r="K10" s="169">
        <v>138434563</v>
      </c>
      <c r="L10" s="172"/>
      <c r="M10" s="169">
        <v>1820844878150</v>
      </c>
      <c r="N10" s="172"/>
      <c r="O10" s="169">
        <v>1730440343574</v>
      </c>
      <c r="P10" s="172"/>
      <c r="Q10" s="169">
        <f t="shared" si="0"/>
        <v>90404534576</v>
      </c>
      <c r="R10" s="337"/>
      <c r="S10" s="338"/>
    </row>
    <row r="11" spans="1:19" s="280" customFormat="1" ht="42.75" customHeight="1" x14ac:dyDescent="0.2">
      <c r="A11" s="336" t="s">
        <v>235</v>
      </c>
      <c r="B11" s="331"/>
      <c r="C11" s="169">
        <v>0</v>
      </c>
      <c r="D11" s="172"/>
      <c r="E11" s="169">
        <v>0</v>
      </c>
      <c r="F11" s="172"/>
      <c r="G11" s="169">
        <v>0</v>
      </c>
      <c r="H11" s="172"/>
      <c r="I11" s="169">
        <f t="shared" si="1"/>
        <v>0</v>
      </c>
      <c r="J11" s="172"/>
      <c r="K11" s="169">
        <v>5945462</v>
      </c>
      <c r="L11" s="172"/>
      <c r="M11" s="169">
        <v>106861428219</v>
      </c>
      <c r="N11" s="172"/>
      <c r="O11" s="169">
        <v>96380260627</v>
      </c>
      <c r="P11" s="172"/>
      <c r="Q11" s="169">
        <f t="shared" si="0"/>
        <v>10481167592</v>
      </c>
      <c r="R11" s="339"/>
    </row>
    <row r="12" spans="1:19" s="280" customFormat="1" ht="42.75" customHeight="1" x14ac:dyDescent="0.2">
      <c r="A12" s="336" t="s">
        <v>60</v>
      </c>
      <c r="B12" s="331"/>
      <c r="C12" s="169">
        <v>0</v>
      </c>
      <c r="D12" s="172"/>
      <c r="E12" s="169">
        <v>0</v>
      </c>
      <c r="F12" s="172"/>
      <c r="G12" s="169">
        <v>0</v>
      </c>
      <c r="H12" s="172"/>
      <c r="I12" s="169">
        <f t="shared" si="1"/>
        <v>0</v>
      </c>
      <c r="J12" s="172"/>
      <c r="K12" s="169">
        <v>66796113</v>
      </c>
      <c r="L12" s="172"/>
      <c r="M12" s="169">
        <v>1044054029791</v>
      </c>
      <c r="N12" s="172"/>
      <c r="O12" s="169">
        <v>884409914250</v>
      </c>
      <c r="P12" s="172"/>
      <c r="Q12" s="169">
        <f t="shared" si="0"/>
        <v>159644115541</v>
      </c>
      <c r="R12" s="339"/>
      <c r="S12" s="338"/>
    </row>
    <row r="13" spans="1:19" s="280" customFormat="1" ht="42.75" customHeight="1" x14ac:dyDescent="0.2">
      <c r="A13" s="336" t="s">
        <v>236</v>
      </c>
      <c r="B13" s="331"/>
      <c r="C13" s="169">
        <v>0</v>
      </c>
      <c r="D13" s="172"/>
      <c r="E13" s="169">
        <v>0</v>
      </c>
      <c r="F13" s="172"/>
      <c r="G13" s="169">
        <v>0</v>
      </c>
      <c r="H13" s="172"/>
      <c r="I13" s="169">
        <f t="shared" ref="I13:I21" si="2">E13-G13</f>
        <v>0</v>
      </c>
      <c r="J13" s="172"/>
      <c r="K13" s="169">
        <v>18535242</v>
      </c>
      <c r="L13" s="172"/>
      <c r="M13" s="169">
        <v>275847148957</v>
      </c>
      <c r="N13" s="172"/>
      <c r="O13" s="169">
        <v>236413964979</v>
      </c>
      <c r="P13" s="172"/>
      <c r="Q13" s="169">
        <f t="shared" si="0"/>
        <v>39433183978</v>
      </c>
      <c r="R13" s="339"/>
      <c r="S13" s="338"/>
    </row>
    <row r="14" spans="1:19" s="280" customFormat="1" ht="42.75" customHeight="1" x14ac:dyDescent="0.2">
      <c r="A14" s="336" t="s">
        <v>237</v>
      </c>
      <c r="B14" s="331"/>
      <c r="C14" s="169">
        <v>0</v>
      </c>
      <c r="D14" s="172"/>
      <c r="E14" s="169">
        <v>0</v>
      </c>
      <c r="F14" s="172"/>
      <c r="G14" s="169">
        <v>0</v>
      </c>
      <c r="H14" s="172"/>
      <c r="I14" s="169">
        <f t="shared" si="2"/>
        <v>0</v>
      </c>
      <c r="J14" s="172"/>
      <c r="K14" s="169">
        <v>2000000</v>
      </c>
      <c r="L14" s="172"/>
      <c r="M14" s="169">
        <v>20395751250</v>
      </c>
      <c r="N14" s="172"/>
      <c r="O14" s="169">
        <v>20023200000</v>
      </c>
      <c r="P14" s="172"/>
      <c r="Q14" s="169">
        <f t="shared" si="0"/>
        <v>372551250</v>
      </c>
      <c r="R14" s="340"/>
      <c r="S14" s="338"/>
    </row>
    <row r="15" spans="1:19" s="280" customFormat="1" ht="42.75" customHeight="1" x14ac:dyDescent="0.2">
      <c r="A15" s="336" t="s">
        <v>238</v>
      </c>
      <c r="B15" s="331"/>
      <c r="C15" s="169">
        <v>0</v>
      </c>
      <c r="D15" s="172"/>
      <c r="E15" s="169">
        <v>0</v>
      </c>
      <c r="F15" s="172"/>
      <c r="G15" s="169">
        <v>0</v>
      </c>
      <c r="H15" s="172"/>
      <c r="I15" s="169">
        <f t="shared" si="2"/>
        <v>0</v>
      </c>
      <c r="J15" s="172"/>
      <c r="K15" s="169">
        <v>9545620</v>
      </c>
      <c r="L15" s="172"/>
      <c r="M15" s="169">
        <v>181888010372</v>
      </c>
      <c r="N15" s="172"/>
      <c r="O15" s="169">
        <v>159031866731</v>
      </c>
      <c r="P15" s="172"/>
      <c r="Q15" s="169">
        <f t="shared" si="0"/>
        <v>22856143641</v>
      </c>
      <c r="R15" s="339"/>
      <c r="S15" s="338"/>
    </row>
    <row r="16" spans="1:19" s="280" customFormat="1" ht="42.75" customHeight="1" x14ac:dyDescent="0.2">
      <c r="A16" s="336" t="s">
        <v>239</v>
      </c>
      <c r="B16" s="331"/>
      <c r="C16" s="169">
        <v>0</v>
      </c>
      <c r="D16" s="172"/>
      <c r="E16" s="169">
        <v>0</v>
      </c>
      <c r="F16" s="172"/>
      <c r="G16" s="169">
        <v>0</v>
      </c>
      <c r="H16" s="172"/>
      <c r="I16" s="169">
        <f t="shared" si="2"/>
        <v>0</v>
      </c>
      <c r="J16" s="172"/>
      <c r="K16" s="169">
        <v>66757635</v>
      </c>
      <c r="L16" s="172"/>
      <c r="M16" s="169">
        <v>1087788291695</v>
      </c>
      <c r="N16" s="172"/>
      <c r="O16" s="169">
        <v>1071411308677</v>
      </c>
      <c r="P16" s="172"/>
      <c r="Q16" s="169">
        <f t="shared" si="0"/>
        <v>16376983018</v>
      </c>
      <c r="R16" s="340"/>
      <c r="S16" s="338"/>
    </row>
    <row r="17" spans="1:30" s="280" customFormat="1" ht="42.75" customHeight="1" x14ac:dyDescent="0.2">
      <c r="A17" s="336" t="s">
        <v>62</v>
      </c>
      <c r="B17" s="331"/>
      <c r="C17" s="169">
        <v>0</v>
      </c>
      <c r="D17" s="172"/>
      <c r="E17" s="169">
        <v>0</v>
      </c>
      <c r="F17" s="172"/>
      <c r="G17" s="169">
        <v>0</v>
      </c>
      <c r="H17" s="172"/>
      <c r="I17" s="169">
        <f t="shared" si="2"/>
        <v>0</v>
      </c>
      <c r="J17" s="172"/>
      <c r="K17" s="169">
        <v>6265350</v>
      </c>
      <c r="L17" s="172"/>
      <c r="M17" s="169">
        <v>65962449872</v>
      </c>
      <c r="N17" s="172"/>
      <c r="O17" s="169">
        <v>56713545286</v>
      </c>
      <c r="P17" s="172"/>
      <c r="Q17" s="169">
        <f t="shared" si="0"/>
        <v>9248904586</v>
      </c>
      <c r="R17" s="340"/>
    </row>
    <row r="18" spans="1:30" s="280" customFormat="1" ht="42.75" customHeight="1" x14ac:dyDescent="0.2">
      <c r="A18" s="336" t="s">
        <v>53</v>
      </c>
      <c r="B18" s="331"/>
      <c r="C18" s="169">
        <v>0</v>
      </c>
      <c r="D18" s="172"/>
      <c r="E18" s="169">
        <v>0</v>
      </c>
      <c r="F18" s="172"/>
      <c r="G18" s="169">
        <v>0</v>
      </c>
      <c r="H18" s="172"/>
      <c r="I18" s="169">
        <f t="shared" si="2"/>
        <v>0</v>
      </c>
      <c r="J18" s="172"/>
      <c r="K18" s="169">
        <v>7990000</v>
      </c>
      <c r="L18" s="172"/>
      <c r="M18" s="169">
        <v>242176454903</v>
      </c>
      <c r="N18" s="172"/>
      <c r="O18" s="169">
        <v>212952392046</v>
      </c>
      <c r="P18" s="172"/>
      <c r="Q18" s="169">
        <f t="shared" si="0"/>
        <v>29224062857</v>
      </c>
      <c r="R18" s="340"/>
      <c r="S18" s="338"/>
    </row>
    <row r="19" spans="1:30" s="280" customFormat="1" ht="42.75" customHeight="1" x14ac:dyDescent="0.2">
      <c r="A19" s="336" t="s">
        <v>240</v>
      </c>
      <c r="B19" s="331"/>
      <c r="C19" s="169">
        <v>0</v>
      </c>
      <c r="D19" s="172"/>
      <c r="E19" s="169">
        <v>0</v>
      </c>
      <c r="F19" s="172"/>
      <c r="G19" s="169">
        <v>0</v>
      </c>
      <c r="H19" s="172"/>
      <c r="I19" s="169">
        <f t="shared" si="2"/>
        <v>0</v>
      </c>
      <c r="J19" s="172"/>
      <c r="K19" s="169">
        <v>11141705</v>
      </c>
      <c r="L19" s="172"/>
      <c r="M19" s="169">
        <v>211859860400</v>
      </c>
      <c r="N19" s="172"/>
      <c r="O19" s="169">
        <v>183128232335</v>
      </c>
      <c r="P19" s="172"/>
      <c r="Q19" s="169">
        <f t="shared" si="0"/>
        <v>28731628065</v>
      </c>
      <c r="R19" s="340"/>
      <c r="S19" s="338"/>
    </row>
    <row r="20" spans="1:30" s="280" customFormat="1" ht="42.75" customHeight="1" x14ac:dyDescent="0.2">
      <c r="A20" s="336" t="s">
        <v>217</v>
      </c>
      <c r="B20" s="331"/>
      <c r="C20" s="169">
        <v>0</v>
      </c>
      <c r="D20" s="172"/>
      <c r="E20" s="169">
        <v>0</v>
      </c>
      <c r="F20" s="172"/>
      <c r="G20" s="169">
        <v>0</v>
      </c>
      <c r="H20" s="172"/>
      <c r="I20" s="169">
        <f t="shared" si="2"/>
        <v>0</v>
      </c>
      <c r="J20" s="172"/>
      <c r="K20" s="169">
        <v>128068177</v>
      </c>
      <c r="L20" s="172"/>
      <c r="M20" s="169">
        <v>83385544289</v>
      </c>
      <c r="N20" s="172"/>
      <c r="O20" s="169">
        <v>67599575404</v>
      </c>
      <c r="P20" s="172"/>
      <c r="Q20" s="169">
        <f t="shared" si="0"/>
        <v>15785968885</v>
      </c>
      <c r="R20" s="337"/>
      <c r="S20" s="341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</row>
    <row r="21" spans="1:30" s="280" customFormat="1" ht="42.75" customHeight="1" x14ac:dyDescent="0.2">
      <c r="A21" s="336" t="s">
        <v>222</v>
      </c>
      <c r="B21" s="331"/>
      <c r="C21" s="169">
        <v>0</v>
      </c>
      <c r="D21" s="172"/>
      <c r="E21" s="169">
        <v>0</v>
      </c>
      <c r="F21" s="172"/>
      <c r="G21" s="169">
        <v>0</v>
      </c>
      <c r="H21" s="172"/>
      <c r="I21" s="169">
        <f t="shared" si="2"/>
        <v>0</v>
      </c>
      <c r="J21" s="172"/>
      <c r="K21" s="169">
        <v>20000000</v>
      </c>
      <c r="L21" s="172"/>
      <c r="M21" s="169">
        <v>145804515473</v>
      </c>
      <c r="N21" s="172"/>
      <c r="O21" s="169">
        <v>143580582000</v>
      </c>
      <c r="P21" s="172"/>
      <c r="Q21" s="169">
        <f t="shared" si="0"/>
        <v>2223933473</v>
      </c>
      <c r="R21" s="337"/>
      <c r="S21" s="341"/>
      <c r="T21" s="341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</row>
    <row r="22" spans="1:30" s="280" customFormat="1" ht="42.75" customHeight="1" x14ac:dyDescent="0.2">
      <c r="A22" s="336" t="s">
        <v>218</v>
      </c>
      <c r="B22" s="331"/>
      <c r="C22" s="169">
        <v>0</v>
      </c>
      <c r="D22" s="172"/>
      <c r="E22" s="169">
        <v>0</v>
      </c>
      <c r="F22" s="172"/>
      <c r="G22" s="169">
        <v>0</v>
      </c>
      <c r="H22" s="172"/>
      <c r="I22" s="169">
        <f t="shared" si="1"/>
        <v>0</v>
      </c>
      <c r="J22" s="172"/>
      <c r="K22" s="169">
        <v>52256000</v>
      </c>
      <c r="L22" s="172"/>
      <c r="M22" s="169">
        <v>190866908372</v>
      </c>
      <c r="N22" s="172"/>
      <c r="O22" s="169">
        <v>179989691112</v>
      </c>
      <c r="P22" s="172"/>
      <c r="Q22" s="169">
        <f t="shared" ref="Q22:Q40" si="3">M22-O22</f>
        <v>10877217260</v>
      </c>
      <c r="R22" s="343"/>
      <c r="S22" s="341"/>
      <c r="T22" s="341"/>
      <c r="U22" s="342"/>
      <c r="V22" s="342"/>
      <c r="W22" s="342"/>
      <c r="X22" s="342"/>
      <c r="Y22" s="342"/>
      <c r="Z22" s="342"/>
      <c r="AA22" s="342"/>
      <c r="AB22" s="342"/>
      <c r="AC22" s="342"/>
      <c r="AD22" s="342"/>
    </row>
    <row r="23" spans="1:30" s="280" customFormat="1" ht="42.75" customHeight="1" x14ac:dyDescent="0.2">
      <c r="A23" s="336" t="s">
        <v>219</v>
      </c>
      <c r="B23" s="331"/>
      <c r="C23" s="169">
        <v>0</v>
      </c>
      <c r="D23" s="172"/>
      <c r="E23" s="169">
        <v>0</v>
      </c>
      <c r="F23" s="172"/>
      <c r="G23" s="169">
        <v>0</v>
      </c>
      <c r="H23" s="172"/>
      <c r="I23" s="169">
        <f t="shared" si="1"/>
        <v>0</v>
      </c>
      <c r="J23" s="172"/>
      <c r="K23" s="169">
        <v>16000000</v>
      </c>
      <c r="L23" s="172"/>
      <c r="M23" s="169">
        <v>158654398049</v>
      </c>
      <c r="N23" s="172"/>
      <c r="O23" s="169">
        <v>148073688000</v>
      </c>
      <c r="P23" s="172"/>
      <c r="Q23" s="169">
        <f t="shared" si="3"/>
        <v>10580710049</v>
      </c>
      <c r="R23" s="337"/>
      <c r="S23" s="341"/>
      <c r="T23" s="341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</row>
    <row r="24" spans="1:30" s="280" customFormat="1" ht="42.75" customHeight="1" x14ac:dyDescent="0.2">
      <c r="A24" s="336" t="s">
        <v>220</v>
      </c>
      <c r="B24" s="331"/>
      <c r="C24" s="169">
        <v>0</v>
      </c>
      <c r="D24" s="172"/>
      <c r="E24" s="169">
        <v>0</v>
      </c>
      <c r="F24" s="172"/>
      <c r="G24" s="169">
        <v>0</v>
      </c>
      <c r="H24" s="172"/>
      <c r="I24" s="169">
        <f t="shared" si="1"/>
        <v>0</v>
      </c>
      <c r="J24" s="172"/>
      <c r="K24" s="169">
        <v>21126761</v>
      </c>
      <c r="L24" s="172"/>
      <c r="M24" s="169">
        <v>47772596084</v>
      </c>
      <c r="N24" s="172"/>
      <c r="O24" s="169">
        <v>45425285797</v>
      </c>
      <c r="P24" s="172"/>
      <c r="Q24" s="169">
        <f t="shared" si="3"/>
        <v>2347310287</v>
      </c>
      <c r="R24" s="337"/>
      <c r="S24" s="341"/>
      <c r="T24" s="341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</row>
    <row r="25" spans="1:30" s="280" customFormat="1" ht="42.75" customHeight="1" x14ac:dyDescent="0.2">
      <c r="A25" s="336" t="s">
        <v>221</v>
      </c>
      <c r="B25" s="331"/>
      <c r="C25" s="169">
        <v>0</v>
      </c>
      <c r="D25" s="172"/>
      <c r="E25" s="169">
        <v>0</v>
      </c>
      <c r="F25" s="172"/>
      <c r="G25" s="169">
        <v>0</v>
      </c>
      <c r="H25" s="172"/>
      <c r="I25" s="169">
        <f t="shared" si="1"/>
        <v>0</v>
      </c>
      <c r="J25" s="172"/>
      <c r="K25" s="169">
        <v>258366694</v>
      </c>
      <c r="L25" s="172"/>
      <c r="M25" s="169">
        <v>172349568993</v>
      </c>
      <c r="N25" s="172"/>
      <c r="O25" s="169">
        <v>116706241440</v>
      </c>
      <c r="P25" s="172"/>
      <c r="Q25" s="169">
        <f t="shared" si="3"/>
        <v>55643327553</v>
      </c>
      <c r="R25" s="337"/>
      <c r="S25" s="342"/>
      <c r="T25" s="341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</row>
    <row r="26" spans="1:30" s="280" customFormat="1" ht="42.75" customHeight="1" x14ac:dyDescent="0.2">
      <c r="A26" s="336" t="s">
        <v>223</v>
      </c>
      <c r="B26" s="331"/>
      <c r="C26" s="169">
        <v>0</v>
      </c>
      <c r="D26" s="172"/>
      <c r="E26" s="169">
        <v>0</v>
      </c>
      <c r="F26" s="172"/>
      <c r="G26" s="169">
        <v>0</v>
      </c>
      <c r="H26" s="172"/>
      <c r="I26" s="169">
        <f t="shared" si="1"/>
        <v>0</v>
      </c>
      <c r="J26" s="172"/>
      <c r="K26" s="169">
        <v>32222222</v>
      </c>
      <c r="L26" s="172"/>
      <c r="M26" s="169">
        <v>100574755397</v>
      </c>
      <c r="N26" s="172"/>
      <c r="O26" s="169">
        <v>126520474127</v>
      </c>
      <c r="P26" s="172"/>
      <c r="Q26" s="274">
        <f t="shared" si="3"/>
        <v>-25945718730</v>
      </c>
      <c r="R26" s="343"/>
      <c r="S26" s="341"/>
      <c r="T26" s="341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</row>
    <row r="27" spans="1:30" s="280" customFormat="1" ht="42.75" customHeight="1" x14ac:dyDescent="0.2">
      <c r="A27" s="336" t="s">
        <v>224</v>
      </c>
      <c r="B27" s="331"/>
      <c r="C27" s="169">
        <v>0</v>
      </c>
      <c r="D27" s="172"/>
      <c r="E27" s="169">
        <v>0</v>
      </c>
      <c r="F27" s="172"/>
      <c r="G27" s="169">
        <v>0</v>
      </c>
      <c r="H27" s="172"/>
      <c r="I27" s="169">
        <f t="shared" si="1"/>
        <v>0</v>
      </c>
      <c r="J27" s="172"/>
      <c r="K27" s="169">
        <v>8500000</v>
      </c>
      <c r="L27" s="172"/>
      <c r="M27" s="169">
        <v>128831862650</v>
      </c>
      <c r="N27" s="172"/>
      <c r="O27" s="169">
        <v>148456397250</v>
      </c>
      <c r="P27" s="172"/>
      <c r="Q27" s="274">
        <f t="shared" si="3"/>
        <v>-19624534600</v>
      </c>
      <c r="R27" s="343"/>
      <c r="S27" s="341"/>
      <c r="T27" s="341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</row>
    <row r="28" spans="1:30" s="280" customFormat="1" ht="42.75" customHeight="1" x14ac:dyDescent="0.2">
      <c r="A28" s="336" t="s">
        <v>225</v>
      </c>
      <c r="B28" s="331"/>
      <c r="C28" s="169">
        <v>0</v>
      </c>
      <c r="D28" s="172"/>
      <c r="E28" s="169">
        <v>0</v>
      </c>
      <c r="F28" s="172"/>
      <c r="G28" s="169">
        <v>0</v>
      </c>
      <c r="H28" s="172"/>
      <c r="I28" s="169">
        <f t="shared" si="1"/>
        <v>0</v>
      </c>
      <c r="J28" s="172"/>
      <c r="K28" s="169">
        <v>67180</v>
      </c>
      <c r="L28" s="172"/>
      <c r="M28" s="169">
        <v>19406349106</v>
      </c>
      <c r="N28" s="172"/>
      <c r="O28" s="169">
        <v>18161484394</v>
      </c>
      <c r="P28" s="172"/>
      <c r="Q28" s="169">
        <f t="shared" si="3"/>
        <v>1244864712</v>
      </c>
      <c r="R28" s="337"/>
      <c r="S28" s="341"/>
      <c r="T28" s="341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</row>
    <row r="29" spans="1:30" s="280" customFormat="1" ht="42.75" customHeight="1" x14ac:dyDescent="0.2">
      <c r="A29" s="336" t="s">
        <v>226</v>
      </c>
      <c r="B29" s="331"/>
      <c r="C29" s="169">
        <v>0</v>
      </c>
      <c r="D29" s="172"/>
      <c r="E29" s="169">
        <v>0</v>
      </c>
      <c r="F29" s="172"/>
      <c r="G29" s="169">
        <v>0</v>
      </c>
      <c r="H29" s="172"/>
      <c r="I29" s="169">
        <f t="shared" si="1"/>
        <v>0</v>
      </c>
      <c r="J29" s="172"/>
      <c r="K29" s="169">
        <v>15000000</v>
      </c>
      <c r="L29" s="172"/>
      <c r="M29" s="169">
        <v>156926519787</v>
      </c>
      <c r="N29" s="172"/>
      <c r="O29" s="169">
        <v>190857600000</v>
      </c>
      <c r="P29" s="172"/>
      <c r="Q29" s="274">
        <f t="shared" si="3"/>
        <v>-33931080213</v>
      </c>
      <c r="R29" s="335"/>
      <c r="S29" s="344"/>
      <c r="T29" s="341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</row>
    <row r="30" spans="1:30" s="280" customFormat="1" ht="42.75" customHeight="1" x14ac:dyDescent="0.2">
      <c r="A30" s="336" t="s">
        <v>22</v>
      </c>
      <c r="B30" s="331"/>
      <c r="C30" s="169">
        <v>0</v>
      </c>
      <c r="D30" s="172"/>
      <c r="E30" s="169">
        <v>0</v>
      </c>
      <c r="F30" s="172"/>
      <c r="G30" s="169">
        <v>0</v>
      </c>
      <c r="H30" s="172"/>
      <c r="I30" s="169">
        <f t="shared" si="1"/>
        <v>0</v>
      </c>
      <c r="J30" s="172"/>
      <c r="K30" s="169">
        <v>716612</v>
      </c>
      <c r="L30" s="172"/>
      <c r="M30" s="169">
        <v>6271391394</v>
      </c>
      <c r="N30" s="172"/>
      <c r="O30" s="169">
        <v>6832062980</v>
      </c>
      <c r="P30" s="172"/>
      <c r="Q30" s="274">
        <f t="shared" si="3"/>
        <v>-560671586</v>
      </c>
      <c r="R30" s="337"/>
      <c r="S30" s="341"/>
      <c r="T30" s="341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</row>
    <row r="31" spans="1:30" s="280" customFormat="1" ht="42.75" customHeight="1" x14ac:dyDescent="0.2">
      <c r="A31" s="336" t="s">
        <v>227</v>
      </c>
      <c r="B31" s="331"/>
      <c r="C31" s="169">
        <v>0</v>
      </c>
      <c r="D31" s="172"/>
      <c r="E31" s="169">
        <v>0</v>
      </c>
      <c r="F31" s="172"/>
      <c r="G31" s="169">
        <v>0</v>
      </c>
      <c r="H31" s="172"/>
      <c r="I31" s="169">
        <f t="shared" si="1"/>
        <v>0</v>
      </c>
      <c r="J31" s="172"/>
      <c r="K31" s="169">
        <v>83553333</v>
      </c>
      <c r="L31" s="172"/>
      <c r="M31" s="169">
        <v>193822425536</v>
      </c>
      <c r="N31" s="172"/>
      <c r="O31" s="169">
        <v>198919576651</v>
      </c>
      <c r="P31" s="172"/>
      <c r="Q31" s="274">
        <f t="shared" si="3"/>
        <v>-5097151115</v>
      </c>
      <c r="R31" s="335"/>
      <c r="S31" s="344"/>
      <c r="T31" s="341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</row>
    <row r="32" spans="1:30" s="280" customFormat="1" ht="42.75" customHeight="1" x14ac:dyDescent="0.2">
      <c r="A32" s="336" t="s">
        <v>228</v>
      </c>
      <c r="B32" s="331"/>
      <c r="C32" s="169">
        <v>0</v>
      </c>
      <c r="D32" s="172"/>
      <c r="E32" s="169">
        <v>0</v>
      </c>
      <c r="F32" s="172"/>
      <c r="G32" s="169">
        <v>0</v>
      </c>
      <c r="H32" s="172"/>
      <c r="I32" s="169">
        <f t="shared" si="1"/>
        <v>0</v>
      </c>
      <c r="J32" s="172"/>
      <c r="K32" s="169">
        <v>62400000</v>
      </c>
      <c r="L32" s="172"/>
      <c r="M32" s="169">
        <v>189931941771</v>
      </c>
      <c r="N32" s="172"/>
      <c r="O32" s="169">
        <v>175851421200</v>
      </c>
      <c r="P32" s="172"/>
      <c r="Q32" s="169">
        <f t="shared" si="3"/>
        <v>14080520571</v>
      </c>
      <c r="R32" s="337"/>
      <c r="S32" s="341"/>
      <c r="T32" s="341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</row>
    <row r="33" spans="1:30" s="280" customFormat="1" ht="42.75" customHeight="1" x14ac:dyDescent="0.2">
      <c r="A33" s="336" t="s">
        <v>229</v>
      </c>
      <c r="B33" s="331"/>
      <c r="C33" s="169">
        <v>0</v>
      </c>
      <c r="D33" s="172"/>
      <c r="E33" s="169">
        <v>0</v>
      </c>
      <c r="F33" s="172"/>
      <c r="G33" s="169">
        <v>0</v>
      </c>
      <c r="H33" s="172"/>
      <c r="I33" s="169">
        <f t="shared" si="1"/>
        <v>0</v>
      </c>
      <c r="J33" s="172"/>
      <c r="K33" s="169">
        <v>5000000</v>
      </c>
      <c r="L33" s="172"/>
      <c r="M33" s="169">
        <v>54772155318</v>
      </c>
      <c r="N33" s="172"/>
      <c r="O33" s="169">
        <v>46123920000</v>
      </c>
      <c r="P33" s="172"/>
      <c r="Q33" s="169">
        <f t="shared" si="3"/>
        <v>8648235318</v>
      </c>
      <c r="R33" s="337"/>
      <c r="S33" s="341"/>
      <c r="T33" s="341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</row>
    <row r="34" spans="1:30" s="331" customFormat="1" ht="42.75" customHeight="1" x14ac:dyDescent="0.2">
      <c r="A34" s="336" t="s">
        <v>365</v>
      </c>
      <c r="B34" s="172"/>
      <c r="C34" s="169">
        <v>0</v>
      </c>
      <c r="D34" s="172"/>
      <c r="E34" s="169">
        <v>0</v>
      </c>
      <c r="F34" s="172"/>
      <c r="G34" s="169">
        <v>0</v>
      </c>
      <c r="H34" s="172"/>
      <c r="I34" s="169">
        <f>E34-G34</f>
        <v>0</v>
      </c>
      <c r="J34" s="172"/>
      <c r="K34" s="169">
        <v>50000000</v>
      </c>
      <c r="L34" s="172"/>
      <c r="M34" s="169">
        <v>641452500000</v>
      </c>
      <c r="N34" s="172"/>
      <c r="O34" s="169">
        <v>601431330000</v>
      </c>
      <c r="P34" s="172"/>
      <c r="Q34" s="169">
        <f t="shared" si="3"/>
        <v>40021170000</v>
      </c>
      <c r="R34" s="345"/>
      <c r="S34" s="345"/>
      <c r="T34" s="345"/>
      <c r="U34" s="345"/>
      <c r="V34" s="345"/>
      <c r="W34" s="345"/>
      <c r="X34" s="163"/>
      <c r="Y34" s="337"/>
      <c r="Z34" s="174"/>
      <c r="AA34" s="345"/>
      <c r="AB34" s="345"/>
      <c r="AC34" s="345"/>
      <c r="AD34" s="345"/>
    </row>
    <row r="35" spans="1:30" s="280" customFormat="1" ht="42.75" customHeight="1" x14ac:dyDescent="0.2">
      <c r="A35" s="336" t="s">
        <v>20</v>
      </c>
      <c r="B35" s="331"/>
      <c r="C35" s="169">
        <v>0</v>
      </c>
      <c r="D35" s="172"/>
      <c r="E35" s="169">
        <v>0</v>
      </c>
      <c r="F35" s="172"/>
      <c r="G35" s="169">
        <v>0</v>
      </c>
      <c r="H35" s="172"/>
      <c r="I35" s="169">
        <f>E35-G35</f>
        <v>0</v>
      </c>
      <c r="J35" s="172"/>
      <c r="K35" s="169">
        <v>91810</v>
      </c>
      <c r="L35" s="172"/>
      <c r="M35" s="169">
        <v>924089212900</v>
      </c>
      <c r="N35" s="172"/>
      <c r="O35" s="169">
        <v>912033436544</v>
      </c>
      <c r="P35" s="172"/>
      <c r="Q35" s="169">
        <f>M35-O35</f>
        <v>12055776356</v>
      </c>
      <c r="R35" s="337"/>
      <c r="S35" s="341"/>
      <c r="T35" s="341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</row>
    <row r="36" spans="1:30" s="280" customFormat="1" ht="42.75" customHeight="1" x14ac:dyDescent="0.2">
      <c r="A36" s="336" t="s">
        <v>245</v>
      </c>
      <c r="B36" s="331"/>
      <c r="C36" s="169">
        <v>0</v>
      </c>
      <c r="D36" s="172"/>
      <c r="E36" s="169">
        <v>0</v>
      </c>
      <c r="F36" s="172"/>
      <c r="G36" s="169">
        <v>0</v>
      </c>
      <c r="H36" s="172"/>
      <c r="I36" s="169">
        <f t="shared" si="1"/>
        <v>0</v>
      </c>
      <c r="J36" s="172"/>
      <c r="K36" s="169">
        <v>550000</v>
      </c>
      <c r="L36" s="172"/>
      <c r="M36" s="169">
        <v>550000000000</v>
      </c>
      <c r="N36" s="172"/>
      <c r="O36" s="169">
        <v>511759226825</v>
      </c>
      <c r="P36" s="172"/>
      <c r="Q36" s="169">
        <f t="shared" si="3"/>
        <v>38240773175</v>
      </c>
      <c r="R36" s="337"/>
      <c r="S36" s="341"/>
      <c r="T36" s="341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</row>
    <row r="37" spans="1:30" s="280" customFormat="1" ht="42.75" customHeight="1" x14ac:dyDescent="0.2">
      <c r="A37" s="336" t="s">
        <v>246</v>
      </c>
      <c r="B37" s="331"/>
      <c r="C37" s="169">
        <v>0</v>
      </c>
      <c r="D37" s="172"/>
      <c r="E37" s="169">
        <v>0</v>
      </c>
      <c r="F37" s="172"/>
      <c r="G37" s="169">
        <v>0</v>
      </c>
      <c r="H37" s="172"/>
      <c r="I37" s="169">
        <f t="shared" si="1"/>
        <v>0</v>
      </c>
      <c r="J37" s="172"/>
      <c r="K37" s="169">
        <v>3200000</v>
      </c>
      <c r="L37" s="172"/>
      <c r="M37" s="169">
        <v>2730501600338</v>
      </c>
      <c r="N37" s="172"/>
      <c r="O37" s="169">
        <v>2973348982800</v>
      </c>
      <c r="P37" s="172"/>
      <c r="Q37" s="274">
        <f t="shared" si="3"/>
        <v>-242847382462</v>
      </c>
      <c r="R37" s="335"/>
      <c r="S37" s="341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</row>
    <row r="38" spans="1:30" s="280" customFormat="1" ht="42.75" customHeight="1" x14ac:dyDescent="0.2">
      <c r="A38" s="336" t="s">
        <v>247</v>
      </c>
      <c r="B38" s="331"/>
      <c r="C38" s="169">
        <v>0</v>
      </c>
      <c r="D38" s="172"/>
      <c r="E38" s="169">
        <v>0</v>
      </c>
      <c r="F38" s="172"/>
      <c r="G38" s="169">
        <v>0</v>
      </c>
      <c r="H38" s="172"/>
      <c r="I38" s="169">
        <f t="shared" si="1"/>
        <v>0</v>
      </c>
      <c r="J38" s="172"/>
      <c r="K38" s="169">
        <v>3091657</v>
      </c>
      <c r="L38" s="172"/>
      <c r="M38" s="169">
        <v>2649786365553</v>
      </c>
      <c r="N38" s="172"/>
      <c r="O38" s="169">
        <v>2905630838938</v>
      </c>
      <c r="P38" s="172"/>
      <c r="Q38" s="274">
        <f t="shared" si="3"/>
        <v>-255844473385</v>
      </c>
      <c r="R38" s="335"/>
      <c r="S38" s="341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</row>
    <row r="39" spans="1:30" s="280" customFormat="1" ht="42.75" customHeight="1" x14ac:dyDescent="0.2">
      <c r="A39" s="336" t="s">
        <v>71</v>
      </c>
      <c r="B39" s="331"/>
      <c r="C39" s="169">
        <v>0</v>
      </c>
      <c r="D39" s="172"/>
      <c r="E39" s="169">
        <v>0</v>
      </c>
      <c r="F39" s="172"/>
      <c r="G39" s="169">
        <v>0</v>
      </c>
      <c r="H39" s="172"/>
      <c r="I39" s="169">
        <f t="shared" si="1"/>
        <v>0</v>
      </c>
      <c r="J39" s="172"/>
      <c r="K39" s="169">
        <v>319366</v>
      </c>
      <c r="L39" s="172"/>
      <c r="M39" s="169">
        <v>2180325473138</v>
      </c>
      <c r="N39" s="172"/>
      <c r="O39" s="169">
        <v>2173951110704</v>
      </c>
      <c r="P39" s="172"/>
      <c r="Q39" s="169">
        <f t="shared" si="3"/>
        <v>6374362434</v>
      </c>
      <c r="R39" s="337"/>
      <c r="S39" s="341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</row>
    <row r="40" spans="1:30" s="280" customFormat="1" ht="42.75" customHeight="1" x14ac:dyDescent="0.2">
      <c r="A40" s="346" t="s">
        <v>94</v>
      </c>
      <c r="B40" s="331"/>
      <c r="C40" s="174">
        <v>0</v>
      </c>
      <c r="D40" s="172"/>
      <c r="E40" s="175">
        <v>0</v>
      </c>
      <c r="F40" s="172"/>
      <c r="G40" s="175">
        <v>0</v>
      </c>
      <c r="H40" s="172"/>
      <c r="I40" s="169">
        <f t="shared" si="1"/>
        <v>0</v>
      </c>
      <c r="J40" s="172"/>
      <c r="K40" s="174">
        <v>92</v>
      </c>
      <c r="L40" s="172"/>
      <c r="M40" s="175">
        <v>93822993</v>
      </c>
      <c r="N40" s="172"/>
      <c r="O40" s="175">
        <v>92000000</v>
      </c>
      <c r="P40" s="172"/>
      <c r="Q40" s="169">
        <f t="shared" si="3"/>
        <v>1822993</v>
      </c>
      <c r="R40" s="337"/>
      <c r="S40" s="341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</row>
    <row r="41" spans="1:30" s="280" customFormat="1" ht="42.75" customHeight="1" thickBot="1" x14ac:dyDescent="0.25">
      <c r="A41" s="318" t="s">
        <v>24</v>
      </c>
      <c r="B41" s="331"/>
      <c r="C41" s="174"/>
      <c r="D41" s="172"/>
      <c r="E41" s="177">
        <f>SUM(E8:E40)</f>
        <v>2827753905</v>
      </c>
      <c r="F41" s="172"/>
      <c r="G41" s="177">
        <f>SUM(G8:G40)</f>
        <v>2879586434</v>
      </c>
      <c r="H41" s="172"/>
      <c r="I41" s="177">
        <f>SUM(I8:I40)</f>
        <v>-51832529</v>
      </c>
      <c r="J41" s="172"/>
      <c r="K41" s="174"/>
      <c r="L41" s="172"/>
      <c r="M41" s="177">
        <f>SUM(M8:M40)</f>
        <v>17022268501665</v>
      </c>
      <c r="N41" s="172"/>
      <c r="O41" s="177">
        <f>SUM(O8:O40)</f>
        <v>16971458414653</v>
      </c>
      <c r="P41" s="172"/>
      <c r="Q41" s="177">
        <f>SUM(Q8:Q40)</f>
        <v>50810087012</v>
      </c>
      <c r="R41" s="337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</row>
    <row r="42" spans="1:30" s="280" customFormat="1" ht="27" thickTop="1" x14ac:dyDescent="0.2">
      <c r="Q42" s="276"/>
      <c r="R42" s="345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</row>
    <row r="43" spans="1:30" s="280" customFormat="1" ht="26.25" x14ac:dyDescent="0.2">
      <c r="Q43" s="276"/>
      <c r="R43" s="345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</row>
    <row r="44" spans="1:30" s="280" customFormat="1" ht="26.25" x14ac:dyDescent="0.2">
      <c r="Q44" s="276"/>
      <c r="R44" s="345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</row>
    <row r="45" spans="1:30" x14ac:dyDescent="0.2">
      <c r="I45" s="137"/>
      <c r="R45" s="11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1:30" x14ac:dyDescent="0.2">
      <c r="I46" s="35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1:30" x14ac:dyDescent="0.2">
      <c r="I47" s="35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0" x14ac:dyDescent="0.2"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9:30" x14ac:dyDescent="0.2">
      <c r="I49" s="1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9:30" x14ac:dyDescent="0.2"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9:30" x14ac:dyDescent="0.2">
      <c r="Q51" s="35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9:30" x14ac:dyDescent="0.2">
      <c r="Q52" s="35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9:30" x14ac:dyDescent="0.2">
      <c r="O53" s="137"/>
      <c r="Q53" s="35"/>
    </row>
    <row r="54" spans="9:30" x14ac:dyDescent="0.2">
      <c r="Q54" s="35"/>
    </row>
    <row r="55" spans="9:30" x14ac:dyDescent="0.2">
      <c r="Q55"/>
    </row>
  </sheetData>
  <mergeCells count="7">
    <mergeCell ref="A1:Q1"/>
    <mergeCell ref="A5:R5"/>
    <mergeCell ref="A6:A7"/>
    <mergeCell ref="C6:I6"/>
    <mergeCell ref="K6:R6"/>
    <mergeCell ref="A2:Q2"/>
    <mergeCell ref="A3:Q3"/>
  </mergeCells>
  <pageMargins left="0.39" right="0.39" top="0.39" bottom="0.39" header="0" footer="0"/>
  <pageSetup paperSize="9" scale="32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52"/>
  <sheetViews>
    <sheetView rightToLeft="1" view="pageBreakPreview" zoomScale="55" zoomScaleNormal="55" zoomScaleSheetLayoutView="55" workbookViewId="0">
      <selection activeCell="W17" sqref="W17"/>
    </sheetView>
  </sheetViews>
  <sheetFormatPr defaultRowHeight="12.75" x14ac:dyDescent="0.2"/>
  <cols>
    <col min="1" max="1" width="65.5703125" customWidth="1"/>
    <col min="2" max="2" width="1.28515625" customWidth="1"/>
    <col min="3" max="3" width="14.140625" bestFit="1" customWidth="1"/>
    <col min="4" max="4" width="1.28515625" customWidth="1"/>
    <col min="5" max="5" width="22" bestFit="1" customWidth="1"/>
    <col min="6" max="6" width="1.28515625" customWidth="1"/>
    <col min="7" max="7" width="22" bestFit="1" customWidth="1"/>
    <col min="8" max="8" width="1.28515625" customWidth="1"/>
    <col min="9" max="9" width="26.42578125" bestFit="1" customWidth="1"/>
    <col min="10" max="10" width="1.28515625" customWidth="1"/>
    <col min="11" max="11" width="14.140625" bestFit="1" customWidth="1"/>
    <col min="12" max="12" width="1.28515625" customWidth="1"/>
    <col min="13" max="13" width="22" bestFit="1" customWidth="1"/>
    <col min="14" max="14" width="1.28515625" customWidth="1"/>
    <col min="15" max="15" width="20.42578125" bestFit="1" customWidth="1"/>
    <col min="16" max="16" width="1.28515625" customWidth="1"/>
    <col min="17" max="17" width="27.140625" customWidth="1"/>
    <col min="18" max="18" width="16.42578125" bestFit="1" customWidth="1"/>
    <col min="20" max="20" width="16.42578125" bestFit="1" customWidth="1"/>
  </cols>
  <sheetData>
    <row r="1" spans="1:20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20" ht="21.7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spans="1:20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</row>
    <row r="4" spans="1:20" ht="14.45" customHeight="1" x14ac:dyDescent="0.2"/>
    <row r="5" spans="1:20" ht="30" customHeight="1" x14ac:dyDescent="0.2">
      <c r="A5" s="357" t="s">
        <v>322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</row>
    <row r="6" spans="1:20" s="47" customFormat="1" ht="31.5" customHeight="1" x14ac:dyDescent="0.2">
      <c r="A6" s="438" t="s">
        <v>195</v>
      </c>
      <c r="C6" s="439" t="s">
        <v>211</v>
      </c>
      <c r="D6" s="439"/>
      <c r="E6" s="439"/>
      <c r="F6" s="439"/>
      <c r="G6" s="439"/>
      <c r="H6" s="439"/>
      <c r="I6" s="439"/>
      <c r="K6" s="439" t="s">
        <v>212</v>
      </c>
      <c r="L6" s="439"/>
      <c r="M6" s="439"/>
      <c r="N6" s="439"/>
      <c r="O6" s="439"/>
      <c r="P6" s="439"/>
      <c r="Q6" s="439"/>
    </row>
    <row r="7" spans="1:20" s="47" customFormat="1" ht="29.1" customHeight="1" x14ac:dyDescent="0.2">
      <c r="A7" s="439"/>
      <c r="C7" s="134" t="s">
        <v>13</v>
      </c>
      <c r="D7" s="178"/>
      <c r="E7" s="134" t="s">
        <v>15</v>
      </c>
      <c r="F7" s="178"/>
      <c r="G7" s="134" t="s">
        <v>308</v>
      </c>
      <c r="H7" s="178"/>
      <c r="I7" s="134" t="s">
        <v>323</v>
      </c>
      <c r="J7" s="62"/>
      <c r="K7" s="134" t="s">
        <v>13</v>
      </c>
      <c r="L7" s="178"/>
      <c r="M7" s="134" t="s">
        <v>15</v>
      </c>
      <c r="N7" s="178"/>
      <c r="O7" s="134" t="s">
        <v>308</v>
      </c>
      <c r="P7" s="178"/>
      <c r="Q7" s="34" t="s">
        <v>323</v>
      </c>
    </row>
    <row r="8" spans="1:20" s="47" customFormat="1" ht="24" customHeight="1" x14ac:dyDescent="0.2">
      <c r="A8" s="329" t="s">
        <v>22</v>
      </c>
      <c r="B8" s="143"/>
      <c r="C8" s="179">
        <v>8683388</v>
      </c>
      <c r="D8" s="141"/>
      <c r="E8" s="179">
        <v>61081933936</v>
      </c>
      <c r="F8" s="141"/>
      <c r="G8" s="179">
        <v>63529472752</v>
      </c>
      <c r="H8" s="141"/>
      <c r="I8" s="204">
        <f t="shared" ref="I8:I34" si="0">E8-G8</f>
        <v>-2447538816</v>
      </c>
      <c r="J8" s="141"/>
      <c r="K8" s="179">
        <v>8683388</v>
      </c>
      <c r="L8" s="141"/>
      <c r="M8" s="179">
        <v>61081933935</v>
      </c>
      <c r="N8" s="141"/>
      <c r="O8" s="179">
        <v>87376024565</v>
      </c>
      <c r="P8" s="141"/>
      <c r="Q8" s="204">
        <f t="shared" ref="Q8:Q34" si="1">M8-O8</f>
        <v>-26294090630</v>
      </c>
      <c r="R8" s="48"/>
      <c r="T8" s="48"/>
    </row>
    <row r="9" spans="1:20" s="47" customFormat="1" ht="24" customHeight="1" x14ac:dyDescent="0.2">
      <c r="A9" s="330" t="s">
        <v>21</v>
      </c>
      <c r="B9" s="143"/>
      <c r="C9" s="142">
        <v>13333333</v>
      </c>
      <c r="D9" s="141"/>
      <c r="E9" s="142">
        <v>69715071590</v>
      </c>
      <c r="F9" s="141"/>
      <c r="G9" s="142">
        <v>69848578253</v>
      </c>
      <c r="H9" s="141"/>
      <c r="I9" s="204">
        <f t="shared" si="0"/>
        <v>-133506663</v>
      </c>
      <c r="J9" s="141"/>
      <c r="K9" s="142">
        <v>13333333</v>
      </c>
      <c r="L9" s="141"/>
      <c r="M9" s="142">
        <v>69715071590</v>
      </c>
      <c r="N9" s="141"/>
      <c r="O9" s="142">
        <v>65624146007</v>
      </c>
      <c r="P9" s="141"/>
      <c r="Q9" s="142">
        <f t="shared" si="1"/>
        <v>4090925583</v>
      </c>
      <c r="R9" s="48"/>
    </row>
    <row r="10" spans="1:20" s="47" customFormat="1" ht="24" customHeight="1" x14ac:dyDescent="0.2">
      <c r="A10" s="330" t="s">
        <v>19</v>
      </c>
      <c r="B10" s="143"/>
      <c r="C10" s="142">
        <v>236000000</v>
      </c>
      <c r="D10" s="141"/>
      <c r="E10" s="142">
        <v>380021230200</v>
      </c>
      <c r="F10" s="141"/>
      <c r="G10" s="142">
        <v>418988098800</v>
      </c>
      <c r="H10" s="141"/>
      <c r="I10" s="204">
        <f t="shared" si="0"/>
        <v>-38966868600</v>
      </c>
      <c r="J10" s="141"/>
      <c r="K10" s="142">
        <v>236000000</v>
      </c>
      <c r="L10" s="141"/>
      <c r="M10" s="142">
        <v>380021230200</v>
      </c>
      <c r="N10" s="141"/>
      <c r="O10" s="142">
        <v>648612947216</v>
      </c>
      <c r="P10" s="141"/>
      <c r="Q10" s="204">
        <f t="shared" si="1"/>
        <v>-268591717016</v>
      </c>
      <c r="R10" s="48"/>
    </row>
    <row r="11" spans="1:20" s="47" customFormat="1" ht="24" customHeight="1" x14ac:dyDescent="0.2">
      <c r="A11" s="330" t="s">
        <v>23</v>
      </c>
      <c r="B11" s="143"/>
      <c r="C11" s="142">
        <v>564334087</v>
      </c>
      <c r="D11" s="141"/>
      <c r="E11" s="142">
        <v>999428754984</v>
      </c>
      <c r="F11" s="141"/>
      <c r="G11" s="142">
        <v>1000203930206</v>
      </c>
      <c r="H11" s="141"/>
      <c r="I11" s="204">
        <f t="shared" si="0"/>
        <v>-775175222</v>
      </c>
      <c r="J11" s="141"/>
      <c r="K11" s="142">
        <v>564334087</v>
      </c>
      <c r="L11" s="141"/>
      <c r="M11" s="142">
        <v>999428754984</v>
      </c>
      <c r="N11" s="141"/>
      <c r="O11" s="142">
        <v>1000203930206</v>
      </c>
      <c r="P11" s="141"/>
      <c r="Q11" s="204">
        <f t="shared" si="1"/>
        <v>-775175222</v>
      </c>
      <c r="R11" s="48"/>
    </row>
    <row r="12" spans="1:20" s="47" customFormat="1" ht="24" customHeight="1" x14ac:dyDescent="0.2">
      <c r="A12" s="330" t="s">
        <v>53</v>
      </c>
      <c r="B12" s="143"/>
      <c r="C12" s="142">
        <v>20000000</v>
      </c>
      <c r="D12" s="141"/>
      <c r="E12" s="142">
        <v>650178112500</v>
      </c>
      <c r="F12" s="141"/>
      <c r="G12" s="142">
        <v>632581428750</v>
      </c>
      <c r="H12" s="141"/>
      <c r="I12" s="142">
        <f t="shared" si="0"/>
        <v>17596683750</v>
      </c>
      <c r="J12" s="141"/>
      <c r="K12" s="142">
        <v>20000000</v>
      </c>
      <c r="L12" s="141"/>
      <c r="M12" s="142">
        <v>650178112500</v>
      </c>
      <c r="N12" s="141"/>
      <c r="O12" s="142">
        <v>533047289259</v>
      </c>
      <c r="P12" s="141"/>
      <c r="Q12" s="142">
        <f t="shared" si="1"/>
        <v>117130823241</v>
      </c>
      <c r="R12" s="48"/>
    </row>
    <row r="13" spans="1:20" s="47" customFormat="1" ht="24" customHeight="1" x14ac:dyDescent="0.2">
      <c r="A13" s="330" t="s">
        <v>59</v>
      </c>
      <c r="B13" s="143"/>
      <c r="C13" s="142">
        <v>5289682</v>
      </c>
      <c r="D13" s="141"/>
      <c r="E13" s="142">
        <v>490483630650</v>
      </c>
      <c r="F13" s="141"/>
      <c r="G13" s="142">
        <v>453944090067</v>
      </c>
      <c r="H13" s="141"/>
      <c r="I13" s="142">
        <f t="shared" si="0"/>
        <v>36539540583</v>
      </c>
      <c r="J13" s="141"/>
      <c r="K13" s="142">
        <v>5289682</v>
      </c>
      <c r="L13" s="141"/>
      <c r="M13" s="142">
        <v>490483630650</v>
      </c>
      <c r="N13" s="141"/>
      <c r="O13" s="142">
        <v>280066267824</v>
      </c>
      <c r="P13" s="141"/>
      <c r="Q13" s="142">
        <f t="shared" si="1"/>
        <v>210417362826</v>
      </c>
      <c r="R13" s="48"/>
    </row>
    <row r="14" spans="1:20" s="47" customFormat="1" ht="24" customHeight="1" x14ac:dyDescent="0.2">
      <c r="A14" s="330" t="s">
        <v>62</v>
      </c>
      <c r="B14" s="143"/>
      <c r="C14" s="142">
        <v>20742034</v>
      </c>
      <c r="D14" s="141"/>
      <c r="E14" s="142">
        <v>211496025229</v>
      </c>
      <c r="F14" s="141"/>
      <c r="G14" s="142">
        <v>218742150890</v>
      </c>
      <c r="H14" s="141"/>
      <c r="I14" s="204">
        <f t="shared" si="0"/>
        <v>-7246125661</v>
      </c>
      <c r="J14" s="141"/>
      <c r="K14" s="142">
        <v>20742034</v>
      </c>
      <c r="L14" s="141"/>
      <c r="M14" s="142">
        <v>211496025228</v>
      </c>
      <c r="N14" s="141"/>
      <c r="O14" s="142">
        <v>218742150890</v>
      </c>
      <c r="P14" s="141"/>
      <c r="Q14" s="204">
        <f t="shared" si="1"/>
        <v>-7246125662</v>
      </c>
    </row>
    <row r="15" spans="1:20" s="47" customFormat="1" ht="24" customHeight="1" x14ac:dyDescent="0.2">
      <c r="A15" s="330" t="s">
        <v>51</v>
      </c>
      <c r="B15" s="143"/>
      <c r="C15" s="142">
        <v>3340000</v>
      </c>
      <c r="D15" s="141"/>
      <c r="E15" s="142">
        <v>85340663980</v>
      </c>
      <c r="F15" s="141"/>
      <c r="G15" s="142">
        <v>82433393962</v>
      </c>
      <c r="H15" s="141"/>
      <c r="I15" s="142">
        <f t="shared" si="0"/>
        <v>2907270018</v>
      </c>
      <c r="J15" s="141"/>
      <c r="K15" s="142">
        <v>3340000</v>
      </c>
      <c r="L15" s="141"/>
      <c r="M15" s="142">
        <v>85340663980</v>
      </c>
      <c r="N15" s="141"/>
      <c r="O15" s="142">
        <v>70313319261</v>
      </c>
      <c r="P15" s="141"/>
      <c r="Q15" s="142">
        <f t="shared" si="1"/>
        <v>15027344719</v>
      </c>
    </row>
    <row r="16" spans="1:20" s="47" customFormat="1" ht="24" customHeight="1" x14ac:dyDescent="0.2">
      <c r="A16" s="330" t="s">
        <v>52</v>
      </c>
      <c r="B16" s="143"/>
      <c r="C16" s="142">
        <v>114376798</v>
      </c>
      <c r="D16" s="141"/>
      <c r="E16" s="142">
        <v>1763017689588</v>
      </c>
      <c r="F16" s="141"/>
      <c r="G16" s="142">
        <v>1740403536041</v>
      </c>
      <c r="H16" s="141"/>
      <c r="I16" s="142">
        <f t="shared" si="0"/>
        <v>22614153547</v>
      </c>
      <c r="J16" s="141"/>
      <c r="K16" s="142">
        <v>114376798</v>
      </c>
      <c r="L16" s="141"/>
      <c r="M16" s="142">
        <v>1763017689587</v>
      </c>
      <c r="N16" s="141"/>
      <c r="O16" s="142">
        <v>1618009357749</v>
      </c>
      <c r="P16" s="141"/>
      <c r="Q16" s="142">
        <f t="shared" si="1"/>
        <v>145008331838</v>
      </c>
    </row>
    <row r="17" spans="1:18" s="47" customFormat="1" ht="24" customHeight="1" x14ac:dyDescent="0.2">
      <c r="A17" s="330" t="s">
        <v>60</v>
      </c>
      <c r="B17" s="143"/>
      <c r="C17" s="142">
        <v>77794492</v>
      </c>
      <c r="D17" s="141"/>
      <c r="E17" s="142">
        <v>1667388733423</v>
      </c>
      <c r="F17" s="141"/>
      <c r="G17" s="142">
        <v>1552773846039</v>
      </c>
      <c r="H17" s="141"/>
      <c r="I17" s="142">
        <f t="shared" si="0"/>
        <v>114614887384</v>
      </c>
      <c r="J17" s="141"/>
      <c r="K17" s="142">
        <v>77794492</v>
      </c>
      <c r="L17" s="141"/>
      <c r="M17" s="142">
        <v>1667388733423</v>
      </c>
      <c r="N17" s="141"/>
      <c r="O17" s="142">
        <v>1478046423097</v>
      </c>
      <c r="P17" s="141"/>
      <c r="Q17" s="142">
        <f t="shared" si="1"/>
        <v>189342310326</v>
      </c>
    </row>
    <row r="18" spans="1:18" s="47" customFormat="1" ht="24" customHeight="1" x14ac:dyDescent="0.2">
      <c r="A18" s="330" t="s">
        <v>56</v>
      </c>
      <c r="B18" s="143"/>
      <c r="C18" s="142">
        <v>12400000</v>
      </c>
      <c r="D18" s="141"/>
      <c r="E18" s="142">
        <v>203710453760</v>
      </c>
      <c r="F18" s="141"/>
      <c r="G18" s="142">
        <v>191956974880</v>
      </c>
      <c r="H18" s="141"/>
      <c r="I18" s="142">
        <f t="shared" si="0"/>
        <v>11753478880</v>
      </c>
      <c r="J18" s="141"/>
      <c r="K18" s="142">
        <v>12400000</v>
      </c>
      <c r="L18" s="141"/>
      <c r="M18" s="142">
        <v>203710453760</v>
      </c>
      <c r="N18" s="141"/>
      <c r="O18" s="142">
        <v>130356239995</v>
      </c>
      <c r="P18" s="141"/>
      <c r="Q18" s="142">
        <f t="shared" si="1"/>
        <v>73354213765</v>
      </c>
    </row>
    <row r="19" spans="1:18" s="47" customFormat="1" ht="24" customHeight="1" x14ac:dyDescent="0.2">
      <c r="A19" s="330" t="s">
        <v>54</v>
      </c>
      <c r="B19" s="143"/>
      <c r="C19" s="142">
        <v>1562699</v>
      </c>
      <c r="D19" s="141"/>
      <c r="E19" s="142">
        <v>15419546396</v>
      </c>
      <c r="F19" s="141"/>
      <c r="G19" s="142">
        <v>15053792359</v>
      </c>
      <c r="H19" s="141"/>
      <c r="I19" s="142">
        <f t="shared" si="0"/>
        <v>365754037</v>
      </c>
      <c r="J19" s="141"/>
      <c r="K19" s="142">
        <v>1562699</v>
      </c>
      <c r="L19" s="141"/>
      <c r="M19" s="142">
        <v>15419546395</v>
      </c>
      <c r="N19" s="141"/>
      <c r="O19" s="142">
        <v>15608432941</v>
      </c>
      <c r="P19" s="141"/>
      <c r="Q19" s="204">
        <f t="shared" si="1"/>
        <v>-188886546</v>
      </c>
    </row>
    <row r="20" spans="1:18" s="47" customFormat="1" ht="24" customHeight="1" x14ac:dyDescent="0.2">
      <c r="A20" s="330" t="s">
        <v>58</v>
      </c>
      <c r="B20" s="143"/>
      <c r="C20" s="142">
        <v>30000000</v>
      </c>
      <c r="D20" s="141"/>
      <c r="E20" s="142">
        <v>437953824000</v>
      </c>
      <c r="F20" s="141"/>
      <c r="G20" s="142">
        <v>411375756000</v>
      </c>
      <c r="H20" s="141"/>
      <c r="I20" s="142">
        <f t="shared" si="0"/>
        <v>26578068000</v>
      </c>
      <c r="J20" s="141"/>
      <c r="K20" s="142">
        <v>30000000</v>
      </c>
      <c r="L20" s="141"/>
      <c r="M20" s="142">
        <v>437953824000</v>
      </c>
      <c r="N20" s="141"/>
      <c r="O20" s="142">
        <v>300360000000</v>
      </c>
      <c r="P20" s="141"/>
      <c r="Q20" s="142">
        <f t="shared" si="1"/>
        <v>137593824000</v>
      </c>
    </row>
    <row r="21" spans="1:18" s="47" customFormat="1" ht="24" customHeight="1" x14ac:dyDescent="0.2">
      <c r="A21" s="330" t="s">
        <v>55</v>
      </c>
      <c r="B21" s="143"/>
      <c r="C21" s="142">
        <v>20000000</v>
      </c>
      <c r="D21" s="141"/>
      <c r="E21" s="142">
        <v>234258552000</v>
      </c>
      <c r="F21" s="141"/>
      <c r="G21" s="142">
        <v>217738400000</v>
      </c>
      <c r="H21" s="141"/>
      <c r="I21" s="142">
        <f t="shared" si="0"/>
        <v>16520152000</v>
      </c>
      <c r="J21" s="141"/>
      <c r="K21" s="142">
        <v>20000000</v>
      </c>
      <c r="L21" s="141"/>
      <c r="M21" s="142">
        <v>234258552000</v>
      </c>
      <c r="N21" s="141"/>
      <c r="O21" s="142">
        <v>200240000000</v>
      </c>
      <c r="P21" s="141"/>
      <c r="Q21" s="142">
        <f t="shared" si="1"/>
        <v>34018552000</v>
      </c>
    </row>
    <row r="22" spans="1:18" s="47" customFormat="1" ht="24" customHeight="1" x14ac:dyDescent="0.2">
      <c r="A22" s="330" t="s">
        <v>57</v>
      </c>
      <c r="B22" s="143"/>
      <c r="C22" s="142">
        <v>10000000</v>
      </c>
      <c r="D22" s="141"/>
      <c r="E22" s="142">
        <v>109188816000</v>
      </c>
      <c r="F22" s="141"/>
      <c r="G22" s="142">
        <v>99880000000</v>
      </c>
      <c r="H22" s="141"/>
      <c r="I22" s="142">
        <f t="shared" si="0"/>
        <v>9308816000</v>
      </c>
      <c r="J22" s="141"/>
      <c r="K22" s="142">
        <v>10000000</v>
      </c>
      <c r="L22" s="141"/>
      <c r="M22" s="142">
        <v>109188816000</v>
      </c>
      <c r="N22" s="141"/>
      <c r="O22" s="142">
        <v>100120000000</v>
      </c>
      <c r="P22" s="141"/>
      <c r="Q22" s="142">
        <f t="shared" si="1"/>
        <v>9068816000</v>
      </c>
    </row>
    <row r="23" spans="1:18" s="47" customFormat="1" ht="24" customHeight="1" x14ac:dyDescent="0.2">
      <c r="A23" s="330" t="s">
        <v>61</v>
      </c>
      <c r="B23" s="143"/>
      <c r="C23" s="142">
        <v>10000000</v>
      </c>
      <c r="D23" s="141"/>
      <c r="E23" s="142">
        <v>108719380000</v>
      </c>
      <c r="F23" s="141"/>
      <c r="G23" s="142">
        <v>99880000000</v>
      </c>
      <c r="H23" s="141"/>
      <c r="I23" s="142">
        <f t="shared" si="0"/>
        <v>8839380000</v>
      </c>
      <c r="J23" s="141"/>
      <c r="K23" s="142">
        <v>10000000</v>
      </c>
      <c r="L23" s="141"/>
      <c r="M23" s="142">
        <v>108719380000</v>
      </c>
      <c r="N23" s="141"/>
      <c r="O23" s="142">
        <v>100120000000</v>
      </c>
      <c r="P23" s="141"/>
      <c r="Q23" s="142">
        <f t="shared" si="1"/>
        <v>8599380000</v>
      </c>
    </row>
    <row r="24" spans="1:18" s="47" customFormat="1" ht="24" customHeight="1" x14ac:dyDescent="0.2">
      <c r="A24" s="330" t="s">
        <v>20</v>
      </c>
      <c r="B24" s="143"/>
      <c r="C24" s="142">
        <v>130827</v>
      </c>
      <c r="D24" s="141"/>
      <c r="E24" s="142">
        <v>1970616016505</v>
      </c>
      <c r="F24" s="141"/>
      <c r="G24" s="142">
        <v>1870903644941</v>
      </c>
      <c r="H24" s="141"/>
      <c r="I24" s="142">
        <f t="shared" si="0"/>
        <v>99712371564</v>
      </c>
      <c r="J24" s="141"/>
      <c r="K24" s="142">
        <v>130827</v>
      </c>
      <c r="L24" s="141"/>
      <c r="M24" s="142">
        <v>1970616016504</v>
      </c>
      <c r="N24" s="141"/>
      <c r="O24" s="142">
        <v>1512039156331</v>
      </c>
      <c r="P24" s="141"/>
      <c r="Q24" s="142">
        <f t="shared" si="1"/>
        <v>458576860173</v>
      </c>
      <c r="R24" s="48"/>
    </row>
    <row r="25" spans="1:18" s="47" customFormat="1" ht="24" customHeight="1" x14ac:dyDescent="0.2">
      <c r="A25" s="348" t="s">
        <v>78</v>
      </c>
      <c r="B25" s="64"/>
      <c r="C25" s="63">
        <v>9086</v>
      </c>
      <c r="D25" s="265"/>
      <c r="E25" s="63">
        <v>6694829486</v>
      </c>
      <c r="F25" s="265"/>
      <c r="G25" s="63">
        <v>6631577808</v>
      </c>
      <c r="H25" s="265"/>
      <c r="I25" s="63">
        <f t="shared" si="0"/>
        <v>63251678</v>
      </c>
      <c r="J25" s="265"/>
      <c r="K25" s="63">
        <v>9086</v>
      </c>
      <c r="L25" s="265"/>
      <c r="M25" s="63">
        <v>6694829485</v>
      </c>
      <c r="N25" s="265"/>
      <c r="O25" s="63">
        <v>5514202369</v>
      </c>
      <c r="P25" s="265"/>
      <c r="Q25" s="63">
        <f t="shared" si="1"/>
        <v>1180627116</v>
      </c>
    </row>
    <row r="26" spans="1:18" s="47" customFormat="1" ht="24" customHeight="1" x14ac:dyDescent="0.2">
      <c r="A26" s="348" t="s">
        <v>80</v>
      </c>
      <c r="B26" s="64"/>
      <c r="C26" s="63">
        <v>1500000</v>
      </c>
      <c r="D26" s="265"/>
      <c r="E26" s="63">
        <v>1499184375000</v>
      </c>
      <c r="F26" s="265"/>
      <c r="G26" s="63">
        <v>1499728125000</v>
      </c>
      <c r="H26" s="265"/>
      <c r="I26" s="255">
        <f t="shared" si="0"/>
        <v>-543750000</v>
      </c>
      <c r="J26" s="265"/>
      <c r="K26" s="63">
        <v>1500000</v>
      </c>
      <c r="L26" s="265"/>
      <c r="M26" s="63">
        <v>1499184375000</v>
      </c>
      <c r="N26" s="265"/>
      <c r="O26" s="63">
        <v>1499728125000</v>
      </c>
      <c r="P26" s="265"/>
      <c r="Q26" s="255">
        <f t="shared" si="1"/>
        <v>-543750000</v>
      </c>
    </row>
    <row r="27" spans="1:18" s="47" customFormat="1" ht="24" customHeight="1" x14ac:dyDescent="0.2">
      <c r="A27" s="348" t="s">
        <v>86</v>
      </c>
      <c r="B27" s="64"/>
      <c r="C27" s="63">
        <v>750000</v>
      </c>
      <c r="D27" s="265"/>
      <c r="E27" s="63">
        <v>749592187500</v>
      </c>
      <c r="F27" s="265"/>
      <c r="G27" s="63">
        <v>749864062500</v>
      </c>
      <c r="H27" s="265"/>
      <c r="I27" s="255">
        <f t="shared" si="0"/>
        <v>-271875000</v>
      </c>
      <c r="J27" s="265"/>
      <c r="K27" s="63">
        <v>750000</v>
      </c>
      <c r="L27" s="265"/>
      <c r="M27" s="63">
        <v>749592187500</v>
      </c>
      <c r="N27" s="265"/>
      <c r="O27" s="63">
        <v>749864062500</v>
      </c>
      <c r="P27" s="265"/>
      <c r="Q27" s="255">
        <f t="shared" si="1"/>
        <v>-271875000</v>
      </c>
    </row>
    <row r="28" spans="1:18" s="47" customFormat="1" ht="24" customHeight="1" x14ac:dyDescent="0.2">
      <c r="A28" s="348" t="s">
        <v>89</v>
      </c>
      <c r="B28" s="64"/>
      <c r="C28" s="63">
        <v>5000000</v>
      </c>
      <c r="D28" s="265"/>
      <c r="E28" s="63">
        <v>4893537691250</v>
      </c>
      <c r="F28" s="265"/>
      <c r="G28" s="63">
        <v>4873116587500</v>
      </c>
      <c r="H28" s="265"/>
      <c r="I28" s="63">
        <f t="shared" si="0"/>
        <v>20421103750</v>
      </c>
      <c r="J28" s="265"/>
      <c r="K28" s="63">
        <v>5000000</v>
      </c>
      <c r="L28" s="265"/>
      <c r="M28" s="63">
        <v>4893537691250</v>
      </c>
      <c r="N28" s="265"/>
      <c r="O28" s="63">
        <v>4693649121875</v>
      </c>
      <c r="P28" s="265"/>
      <c r="Q28" s="63">
        <f t="shared" si="1"/>
        <v>199888569375</v>
      </c>
    </row>
    <row r="29" spans="1:18" s="47" customFormat="1" ht="24" customHeight="1" x14ac:dyDescent="0.2">
      <c r="A29" s="348" t="s">
        <v>92</v>
      </c>
      <c r="B29" s="64"/>
      <c r="C29" s="63">
        <v>150000</v>
      </c>
      <c r="D29" s="265"/>
      <c r="E29" s="63">
        <v>145404393347</v>
      </c>
      <c r="F29" s="265"/>
      <c r="G29" s="63">
        <v>145457131115</v>
      </c>
      <c r="H29" s="265"/>
      <c r="I29" s="255">
        <f t="shared" si="0"/>
        <v>-52737768</v>
      </c>
      <c r="J29" s="265"/>
      <c r="K29" s="63">
        <v>150000</v>
      </c>
      <c r="L29" s="265"/>
      <c r="M29" s="63">
        <v>145404393346</v>
      </c>
      <c r="N29" s="265"/>
      <c r="O29" s="63">
        <v>140720989696</v>
      </c>
      <c r="P29" s="265"/>
      <c r="Q29" s="63">
        <f t="shared" si="1"/>
        <v>4683403650</v>
      </c>
    </row>
    <row r="30" spans="1:18" s="47" customFormat="1" ht="24" customHeight="1" x14ac:dyDescent="0.2">
      <c r="A30" s="330" t="s">
        <v>83</v>
      </c>
      <c r="B30" s="143"/>
      <c r="C30" s="142">
        <v>2500000</v>
      </c>
      <c r="D30" s="141"/>
      <c r="E30" s="142">
        <v>2498640625000</v>
      </c>
      <c r="F30" s="141"/>
      <c r="G30" s="142">
        <v>2499546875000</v>
      </c>
      <c r="H30" s="141"/>
      <c r="I30" s="204">
        <f t="shared" si="0"/>
        <v>-906250000</v>
      </c>
      <c r="J30" s="141"/>
      <c r="K30" s="142">
        <v>2500000</v>
      </c>
      <c r="L30" s="141"/>
      <c r="M30" s="142">
        <v>2498640625000</v>
      </c>
      <c r="N30" s="141"/>
      <c r="O30" s="142">
        <v>2500000000000</v>
      </c>
      <c r="P30" s="141"/>
      <c r="Q30" s="204">
        <f t="shared" si="1"/>
        <v>-1359375000</v>
      </c>
    </row>
    <row r="31" spans="1:18" s="47" customFormat="1" ht="24" customHeight="1" x14ac:dyDescent="0.2">
      <c r="A31" s="330" t="s">
        <v>97</v>
      </c>
      <c r="B31" s="143"/>
      <c r="C31" s="142">
        <v>379157</v>
      </c>
      <c r="D31" s="141"/>
      <c r="E31" s="142">
        <v>302402765038</v>
      </c>
      <c r="F31" s="141"/>
      <c r="G31" s="142">
        <v>349999826700</v>
      </c>
      <c r="H31" s="141"/>
      <c r="I31" s="204">
        <f t="shared" si="0"/>
        <v>-47597061662</v>
      </c>
      <c r="J31" s="141"/>
      <c r="K31" s="142">
        <v>379157</v>
      </c>
      <c r="L31" s="141"/>
      <c r="M31" s="142">
        <v>302402765038</v>
      </c>
      <c r="N31" s="141"/>
      <c r="O31" s="142">
        <v>349999826700</v>
      </c>
      <c r="P31" s="141"/>
      <c r="Q31" s="204">
        <f t="shared" si="1"/>
        <v>-47597061662</v>
      </c>
    </row>
    <row r="32" spans="1:18" s="47" customFormat="1" ht="24" customHeight="1" x14ac:dyDescent="0.2">
      <c r="A32" s="330" t="s">
        <v>71</v>
      </c>
      <c r="B32" s="143"/>
      <c r="C32" s="142">
        <v>2203109</v>
      </c>
      <c r="D32" s="141"/>
      <c r="E32" s="142">
        <v>16933332672328</v>
      </c>
      <c r="F32" s="141"/>
      <c r="G32" s="142">
        <v>16933332672328</v>
      </c>
      <c r="H32" s="141"/>
      <c r="I32" s="142">
        <f t="shared" si="0"/>
        <v>0</v>
      </c>
      <c r="J32" s="141"/>
      <c r="K32" s="142">
        <v>2203109</v>
      </c>
      <c r="L32" s="141"/>
      <c r="M32" s="142">
        <v>16933332672327</v>
      </c>
      <c r="N32" s="141"/>
      <c r="O32" s="142">
        <v>15003981955816</v>
      </c>
      <c r="P32" s="141"/>
      <c r="Q32" s="142">
        <f t="shared" si="1"/>
        <v>1929350716511</v>
      </c>
    </row>
    <row r="33" spans="1:20" s="47" customFormat="1" ht="24" customHeight="1" x14ac:dyDescent="0.2">
      <c r="A33" s="330" t="s">
        <v>75</v>
      </c>
      <c r="B33" s="143"/>
      <c r="C33" s="142">
        <v>1335900</v>
      </c>
      <c r="D33" s="141"/>
      <c r="E33" s="142">
        <v>5565043428739</v>
      </c>
      <c r="F33" s="141"/>
      <c r="G33" s="142">
        <v>5465830736468</v>
      </c>
      <c r="H33" s="141"/>
      <c r="I33" s="142">
        <f t="shared" si="0"/>
        <v>99212692271</v>
      </c>
      <c r="J33" s="141"/>
      <c r="K33" s="142">
        <v>1335900</v>
      </c>
      <c r="L33" s="141"/>
      <c r="M33" s="142">
        <v>5565043428738</v>
      </c>
      <c r="N33" s="141"/>
      <c r="O33" s="142">
        <v>4999848883800</v>
      </c>
      <c r="P33" s="141"/>
      <c r="Q33" s="142">
        <f t="shared" si="1"/>
        <v>565194544938</v>
      </c>
    </row>
    <row r="34" spans="1:20" s="47" customFormat="1" ht="24" customHeight="1" x14ac:dyDescent="0.2">
      <c r="A34" s="330" t="s">
        <v>94</v>
      </c>
      <c r="B34" s="143"/>
      <c r="C34" s="142">
        <v>2997908</v>
      </c>
      <c r="D34" s="141"/>
      <c r="E34" s="142">
        <v>3056203445276</v>
      </c>
      <c r="F34" s="141"/>
      <c r="G34" s="142">
        <v>3057311921758</v>
      </c>
      <c r="H34" s="141"/>
      <c r="I34" s="204">
        <f t="shared" si="0"/>
        <v>-1108476482</v>
      </c>
      <c r="J34" s="141"/>
      <c r="K34" s="142">
        <v>2997908</v>
      </c>
      <c r="L34" s="141"/>
      <c r="M34" s="142">
        <v>3056203445275</v>
      </c>
      <c r="N34" s="141"/>
      <c r="O34" s="142">
        <v>2997908000000</v>
      </c>
      <c r="P34" s="141"/>
      <c r="Q34" s="142">
        <f t="shared" si="1"/>
        <v>58295445275</v>
      </c>
    </row>
    <row r="35" spans="1:20" s="47" customFormat="1" ht="24" customHeight="1" thickBot="1" x14ac:dyDescent="0.25">
      <c r="A35" s="125" t="s">
        <v>24</v>
      </c>
      <c r="C35" s="63"/>
      <c r="D35" s="62"/>
      <c r="E35" s="144">
        <f>SUM(E8:E34)</f>
        <v>45108054847705</v>
      </c>
      <c r="F35" s="62"/>
      <c r="G35" s="144">
        <f>SUM(G8:G34)</f>
        <v>44721056610117</v>
      </c>
      <c r="H35" s="62"/>
      <c r="I35" s="144">
        <f>SUM(I8:I34)</f>
        <v>386998237588</v>
      </c>
      <c r="J35" s="62"/>
      <c r="K35" s="63"/>
      <c r="L35" s="62"/>
      <c r="M35" s="144">
        <f>SUM(M8:M34)</f>
        <v>45108054847695</v>
      </c>
      <c r="N35" s="62"/>
      <c r="O35" s="144">
        <f>SUM(O8:O34)</f>
        <v>41300100853097</v>
      </c>
      <c r="P35" s="62"/>
      <c r="Q35" s="144">
        <f>SUM(Q8:Q34)</f>
        <v>3807953994598</v>
      </c>
    </row>
    <row r="36" spans="1:20" ht="13.5" thickTop="1" x14ac:dyDescent="0.2"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20" ht="18.75" x14ac:dyDescent="0.2"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</row>
    <row r="38" spans="1:20" ht="18.75" x14ac:dyDescent="0.2"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</row>
    <row r="39" spans="1:20" ht="18.75" x14ac:dyDescent="0.2"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</row>
    <row r="41" spans="1:20" ht="18.75" x14ac:dyDescent="0.2"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</row>
    <row r="42" spans="1:20" ht="18.75" x14ac:dyDescent="0.2">
      <c r="A42" s="32"/>
      <c r="B42" s="32"/>
      <c r="C42" s="32"/>
      <c r="D42" s="32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32"/>
      <c r="S42" s="32"/>
      <c r="T42" s="32"/>
    </row>
    <row r="43" spans="1:20" ht="18.75" x14ac:dyDescent="0.2">
      <c r="A43" s="32"/>
      <c r="B43" s="32"/>
      <c r="C43" s="32"/>
      <c r="D43" s="32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32"/>
      <c r="S43" s="32"/>
      <c r="T43" s="32"/>
    </row>
    <row r="44" spans="1:20" ht="21.75" customHeight="1" x14ac:dyDescent="0.2">
      <c r="A44" s="127"/>
      <c r="B44" s="32"/>
      <c r="C44" s="124"/>
      <c r="D44" s="46"/>
      <c r="E44" s="124"/>
      <c r="F44" s="46"/>
      <c r="G44" s="124"/>
      <c r="H44" s="46"/>
      <c r="I44" s="124"/>
      <c r="J44" s="46"/>
      <c r="K44" s="124"/>
      <c r="L44" s="46"/>
      <c r="M44" s="124"/>
      <c r="N44" s="46"/>
      <c r="O44" s="124"/>
      <c r="P44" s="46"/>
      <c r="Q44" s="124"/>
      <c r="R44" s="32"/>
      <c r="S44" s="32"/>
      <c r="T44" s="32"/>
    </row>
    <row r="45" spans="1:20" ht="18.75" x14ac:dyDescent="0.2">
      <c r="A45" s="32"/>
      <c r="B45" s="32"/>
      <c r="C45" s="32"/>
      <c r="D45" s="32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32"/>
      <c r="S45" s="32"/>
      <c r="T45" s="32"/>
    </row>
    <row r="46" spans="1:20" ht="18.75" x14ac:dyDescent="0.2">
      <c r="A46" s="32"/>
      <c r="B46" s="32"/>
      <c r="C46" s="32"/>
      <c r="D46" s="32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32"/>
      <c r="S46" s="32"/>
      <c r="T46" s="32"/>
    </row>
    <row r="47" spans="1:20" ht="18.75" x14ac:dyDescent="0.2">
      <c r="A47" s="32"/>
      <c r="B47" s="32"/>
      <c r="C47" s="32"/>
      <c r="D47" s="32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32"/>
      <c r="S47" s="32"/>
      <c r="T47" s="32"/>
    </row>
    <row r="48" spans="1:20" ht="18.75" x14ac:dyDescent="0.2">
      <c r="A48" s="32"/>
      <c r="B48" s="32"/>
      <c r="C48" s="32"/>
      <c r="D48" s="32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32"/>
      <c r="S48" s="32"/>
      <c r="T48" s="32"/>
    </row>
    <row r="49" spans="1:20" ht="18.75" x14ac:dyDescent="0.2">
      <c r="A49" s="32"/>
      <c r="B49" s="32"/>
      <c r="C49" s="32"/>
      <c r="D49" s="32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32"/>
      <c r="S49" s="32"/>
      <c r="T49" s="32"/>
    </row>
    <row r="50" spans="1:20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58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</row>
    <row r="2" spans="1:25" ht="21.75" customHeight="1" x14ac:dyDescent="0.2">
      <c r="A2" s="351" t="s">
        <v>192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</row>
    <row r="3" spans="1:25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</row>
    <row r="4" spans="1:25" ht="7.35" customHeight="1" x14ac:dyDescent="0.2"/>
    <row r="5" spans="1:25" ht="14.45" customHeight="1" x14ac:dyDescent="0.2">
      <c r="A5" s="357" t="s">
        <v>310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</row>
    <row r="6" spans="1:25" ht="7.35" customHeight="1" x14ac:dyDescent="0.2"/>
    <row r="7" spans="1:25" ht="14.45" customHeight="1" x14ac:dyDescent="0.2">
      <c r="E7" s="353" t="s">
        <v>211</v>
      </c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Y7" s="2" t="s">
        <v>212</v>
      </c>
    </row>
    <row r="8" spans="1:25" ht="29.1" customHeight="1" x14ac:dyDescent="0.2">
      <c r="A8" s="2" t="s">
        <v>311</v>
      </c>
      <c r="C8" s="2" t="s">
        <v>312</v>
      </c>
      <c r="E8" s="19" t="s">
        <v>29</v>
      </c>
      <c r="F8" s="3"/>
      <c r="G8" s="19" t="s">
        <v>13</v>
      </c>
      <c r="H8" s="3"/>
      <c r="I8" s="19" t="s">
        <v>28</v>
      </c>
      <c r="J8" s="3"/>
      <c r="K8" s="19" t="s">
        <v>313</v>
      </c>
      <c r="L8" s="3"/>
      <c r="M8" s="19" t="s">
        <v>314</v>
      </c>
      <c r="N8" s="3"/>
      <c r="O8" s="19" t="s">
        <v>315</v>
      </c>
      <c r="P8" s="3"/>
      <c r="Q8" s="19" t="s">
        <v>316</v>
      </c>
      <c r="R8" s="3"/>
      <c r="S8" s="19" t="s">
        <v>317</v>
      </c>
      <c r="T8" s="3"/>
      <c r="U8" s="19" t="s">
        <v>318</v>
      </c>
      <c r="V8" s="3"/>
      <c r="W8" s="19" t="s">
        <v>319</v>
      </c>
      <c r="Y8" s="19" t="s">
        <v>319</v>
      </c>
    </row>
    <row r="9" spans="1:25" ht="21.75" customHeight="1" x14ac:dyDescent="0.2">
      <c r="A9" s="20" t="s">
        <v>320</v>
      </c>
      <c r="B9" s="12"/>
      <c r="C9" s="20" t="s">
        <v>321</v>
      </c>
      <c r="E9" s="21"/>
      <c r="G9" s="22">
        <v>0</v>
      </c>
      <c r="I9" s="22">
        <v>0</v>
      </c>
      <c r="K9" s="22">
        <v>0</v>
      </c>
      <c r="M9" s="22">
        <v>0</v>
      </c>
      <c r="O9" s="22">
        <v>0</v>
      </c>
      <c r="Q9" s="22">
        <v>0</v>
      </c>
      <c r="S9" s="22">
        <v>0</v>
      </c>
      <c r="U9" s="22">
        <v>0</v>
      </c>
      <c r="W9" s="22">
        <v>0</v>
      </c>
      <c r="Y9" s="22">
        <v>1</v>
      </c>
    </row>
    <row r="10" spans="1:25" ht="21.75" customHeight="1" x14ac:dyDescent="0.2">
      <c r="A10" s="385" t="s">
        <v>24</v>
      </c>
      <c r="B10" s="385"/>
      <c r="C10" s="385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1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1"/>
  <sheetViews>
    <sheetView rightToLeft="1" workbookViewId="0">
      <selection activeCell="E18" sqref="E18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Q1" s="351"/>
      <c r="AR1" s="351"/>
      <c r="AS1" s="351"/>
      <c r="AT1" s="351"/>
      <c r="AU1" s="351"/>
      <c r="AV1" s="351"/>
      <c r="AW1" s="351"/>
    </row>
    <row r="2" spans="1:49" ht="21.75" customHeight="1" x14ac:dyDescent="0.2">
      <c r="A2" s="351" t="s">
        <v>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1"/>
      <c r="AW2" s="351"/>
    </row>
    <row r="3" spans="1:49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  <c r="AQ3" s="351"/>
      <c r="AR3" s="351"/>
      <c r="AS3" s="351"/>
      <c r="AT3" s="351"/>
      <c r="AU3" s="351"/>
      <c r="AV3" s="351"/>
      <c r="AW3" s="351"/>
    </row>
    <row r="4" spans="1:49" ht="14.45" customHeight="1" x14ac:dyDescent="0.2"/>
    <row r="5" spans="1:49" ht="14.45" customHeight="1" x14ac:dyDescent="0.2">
      <c r="A5" s="357" t="s">
        <v>25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7"/>
      <c r="AU5" s="357"/>
      <c r="AV5" s="357"/>
      <c r="AW5" s="357"/>
    </row>
    <row r="6" spans="1:49" ht="14.45" customHeight="1" x14ac:dyDescent="0.2">
      <c r="I6" s="353" t="s">
        <v>7</v>
      </c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C6" s="353" t="s">
        <v>9</v>
      </c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353"/>
      <c r="AO6" s="353"/>
      <c r="AP6" s="353"/>
      <c r="AQ6" s="353"/>
      <c r="AR6" s="353"/>
      <c r="AS6" s="35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53" t="s">
        <v>26</v>
      </c>
      <c r="B8" s="353"/>
      <c r="C8" s="353"/>
      <c r="D8" s="353"/>
      <c r="E8" s="353"/>
      <c r="F8" s="353"/>
      <c r="G8" s="353"/>
      <c r="I8" s="353" t="s">
        <v>27</v>
      </c>
      <c r="J8" s="353"/>
      <c r="K8" s="353"/>
      <c r="M8" s="353" t="s">
        <v>28</v>
      </c>
      <c r="N8" s="353"/>
      <c r="O8" s="353"/>
      <c r="Q8" s="353" t="s">
        <v>29</v>
      </c>
      <c r="R8" s="353"/>
      <c r="S8" s="353"/>
      <c r="T8" s="353"/>
      <c r="U8" s="353"/>
      <c r="W8" s="353" t="s">
        <v>30</v>
      </c>
      <c r="X8" s="353"/>
      <c r="Y8" s="353"/>
      <c r="Z8" s="353"/>
      <c r="AA8" s="353"/>
      <c r="AC8" s="353" t="s">
        <v>27</v>
      </c>
      <c r="AD8" s="353"/>
      <c r="AE8" s="353"/>
      <c r="AF8" s="353"/>
      <c r="AG8" s="353"/>
      <c r="AI8" s="353" t="s">
        <v>28</v>
      </c>
      <c r="AJ8" s="353"/>
      <c r="AK8" s="353"/>
      <c r="AM8" s="353" t="s">
        <v>29</v>
      </c>
      <c r="AN8" s="353"/>
      <c r="AO8" s="353"/>
      <c r="AQ8" s="353" t="s">
        <v>30</v>
      </c>
      <c r="AR8" s="353"/>
      <c r="AS8" s="353"/>
    </row>
    <row r="9" spans="1:49" ht="21.75" customHeight="1" x14ac:dyDescent="0.2">
      <c r="A9" s="355" t="s">
        <v>31</v>
      </c>
      <c r="B9" s="355"/>
      <c r="C9" s="355"/>
      <c r="D9" s="355"/>
      <c r="E9" s="355"/>
      <c r="F9" s="355"/>
      <c r="G9" s="355"/>
      <c r="I9" s="356">
        <v>0</v>
      </c>
      <c r="J9" s="356"/>
      <c r="K9" s="356"/>
      <c r="M9" s="356">
        <v>0</v>
      </c>
      <c r="N9" s="356"/>
      <c r="O9" s="356"/>
      <c r="Q9" s="3"/>
      <c r="R9" s="3"/>
      <c r="S9" s="3"/>
      <c r="T9" s="3"/>
      <c r="U9" s="3"/>
      <c r="W9" s="358">
        <v>0</v>
      </c>
      <c r="X9" s="358"/>
      <c r="Y9" s="358"/>
      <c r="Z9" s="358"/>
      <c r="AA9" s="358"/>
      <c r="AC9" s="356">
        <v>564334087</v>
      </c>
      <c r="AD9" s="356"/>
      <c r="AE9" s="356"/>
      <c r="AF9" s="356"/>
      <c r="AG9" s="356"/>
      <c r="AI9" s="356">
        <v>2193</v>
      </c>
      <c r="AJ9" s="356"/>
      <c r="AK9" s="356"/>
      <c r="AM9" s="355" t="s">
        <v>32</v>
      </c>
      <c r="AN9" s="355"/>
      <c r="AO9" s="355"/>
      <c r="AQ9" s="358">
        <v>0.23686407978754601</v>
      </c>
      <c r="AR9" s="358"/>
      <c r="AS9" s="358"/>
    </row>
    <row r="10" spans="1:49" ht="14.45" customHeight="1" x14ac:dyDescent="0.2">
      <c r="A10" s="357" t="s">
        <v>33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7"/>
      <c r="AU10" s="357"/>
      <c r="AV10" s="357"/>
      <c r="AW10" s="357"/>
    </row>
    <row r="11" spans="1:49" ht="14.45" customHeight="1" x14ac:dyDescent="0.2">
      <c r="C11" s="353" t="s">
        <v>7</v>
      </c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Y11" s="353" t="s">
        <v>9</v>
      </c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353"/>
      <c r="AK11" s="353"/>
      <c r="AL11" s="353"/>
      <c r="AM11" s="353"/>
      <c r="AN11" s="353"/>
      <c r="AO11" s="353"/>
      <c r="AP11" s="353"/>
      <c r="AQ11" s="353"/>
      <c r="AR11" s="353"/>
      <c r="AS11" s="353"/>
      <c r="AT11" s="353"/>
      <c r="AU11" s="353"/>
      <c r="AV11" s="353"/>
    </row>
    <row r="12" spans="1:49" ht="14.45" customHeight="1" x14ac:dyDescent="0.2">
      <c r="A12" s="2" t="s">
        <v>26</v>
      </c>
      <c r="C12" s="4" t="s">
        <v>34</v>
      </c>
      <c r="D12" s="3"/>
      <c r="E12" s="4" t="s">
        <v>35</v>
      </c>
      <c r="F12" s="3"/>
      <c r="G12" s="354" t="s">
        <v>36</v>
      </c>
      <c r="H12" s="354"/>
      <c r="I12" s="354"/>
      <c r="J12" s="3"/>
      <c r="K12" s="354" t="s">
        <v>37</v>
      </c>
      <c r="L12" s="354"/>
      <c r="M12" s="354"/>
      <c r="N12" s="3"/>
      <c r="O12" s="354" t="s">
        <v>28</v>
      </c>
      <c r="P12" s="354"/>
      <c r="Q12" s="354"/>
      <c r="R12" s="3"/>
      <c r="S12" s="354" t="s">
        <v>29</v>
      </c>
      <c r="T12" s="354"/>
      <c r="U12" s="354"/>
      <c r="V12" s="354"/>
      <c r="W12" s="354"/>
      <c r="Y12" s="354" t="s">
        <v>34</v>
      </c>
      <c r="Z12" s="354"/>
      <c r="AA12" s="354"/>
      <c r="AB12" s="354"/>
      <c r="AC12" s="354"/>
      <c r="AD12" s="3"/>
      <c r="AE12" s="354" t="s">
        <v>35</v>
      </c>
      <c r="AF12" s="354"/>
      <c r="AG12" s="354"/>
      <c r="AH12" s="354"/>
      <c r="AI12" s="354"/>
      <c r="AJ12" s="3"/>
      <c r="AK12" s="354" t="s">
        <v>36</v>
      </c>
      <c r="AL12" s="354"/>
      <c r="AM12" s="354"/>
      <c r="AN12" s="3"/>
      <c r="AO12" s="354" t="s">
        <v>37</v>
      </c>
      <c r="AP12" s="354"/>
      <c r="AQ12" s="354"/>
      <c r="AR12" s="3"/>
      <c r="AS12" s="354" t="s">
        <v>28</v>
      </c>
      <c r="AT12" s="354"/>
      <c r="AU12" s="3"/>
      <c r="AV12" s="4" t="s">
        <v>29</v>
      </c>
    </row>
    <row r="13" spans="1:49" ht="21.75" customHeight="1" x14ac:dyDescent="0.2">
      <c r="A13" s="5" t="s">
        <v>38</v>
      </c>
      <c r="C13" s="5" t="s">
        <v>39</v>
      </c>
      <c r="E13" s="5" t="s">
        <v>40</v>
      </c>
      <c r="G13" s="355" t="s">
        <v>40</v>
      </c>
      <c r="H13" s="355"/>
      <c r="I13" s="355"/>
      <c r="K13" s="356">
        <v>0</v>
      </c>
      <c r="L13" s="356"/>
      <c r="M13" s="356"/>
      <c r="O13" s="356">
        <v>0</v>
      </c>
      <c r="P13" s="356"/>
      <c r="Q13" s="356"/>
      <c r="S13" s="355" t="s">
        <v>40</v>
      </c>
      <c r="T13" s="355"/>
      <c r="U13" s="355"/>
      <c r="V13" s="355"/>
      <c r="W13" s="355"/>
      <c r="Y13" s="355" t="s">
        <v>39</v>
      </c>
      <c r="Z13" s="355"/>
      <c r="AA13" s="355"/>
      <c r="AB13" s="355"/>
      <c r="AC13" s="355"/>
      <c r="AE13" s="355" t="s">
        <v>41</v>
      </c>
      <c r="AF13" s="355"/>
      <c r="AG13" s="355"/>
      <c r="AH13" s="355"/>
      <c r="AI13" s="355"/>
      <c r="AK13" s="355" t="s">
        <v>40</v>
      </c>
      <c r="AL13" s="355"/>
      <c r="AM13" s="355"/>
      <c r="AO13" s="356">
        <v>564334087</v>
      </c>
      <c r="AP13" s="356"/>
      <c r="AQ13" s="356"/>
      <c r="AS13" s="356">
        <v>2243</v>
      </c>
      <c r="AT13" s="356"/>
      <c r="AV13" s="5" t="s">
        <v>42</v>
      </c>
    </row>
    <row r="14" spans="1:49" ht="14.45" customHeight="1" x14ac:dyDescent="0.2">
      <c r="A14" s="357" t="s">
        <v>43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</row>
    <row r="15" spans="1:49" ht="14.45" customHeight="1" x14ac:dyDescent="0.2">
      <c r="C15" s="353" t="s">
        <v>7</v>
      </c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O15" s="353" t="s">
        <v>9</v>
      </c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</row>
    <row r="16" spans="1:49" ht="14.45" customHeight="1" x14ac:dyDescent="0.2">
      <c r="A16" s="2" t="s">
        <v>26</v>
      </c>
      <c r="C16" s="4" t="s">
        <v>35</v>
      </c>
      <c r="D16" s="3"/>
      <c r="E16" s="4" t="s">
        <v>37</v>
      </c>
      <c r="F16" s="3"/>
      <c r="G16" s="354" t="s">
        <v>28</v>
      </c>
      <c r="H16" s="354"/>
      <c r="I16" s="354"/>
      <c r="J16" s="3"/>
      <c r="K16" s="354" t="s">
        <v>29</v>
      </c>
      <c r="L16" s="354"/>
      <c r="M16" s="354"/>
      <c r="O16" s="354" t="s">
        <v>35</v>
      </c>
      <c r="P16" s="354"/>
      <c r="Q16" s="354"/>
      <c r="R16" s="354"/>
      <c r="S16" s="354"/>
      <c r="T16" s="3"/>
      <c r="U16" s="354" t="s">
        <v>37</v>
      </c>
      <c r="V16" s="354"/>
      <c r="W16" s="354"/>
      <c r="X16" s="354"/>
      <c r="Y16" s="354"/>
      <c r="Z16" s="3"/>
      <c r="AA16" s="354" t="s">
        <v>28</v>
      </c>
      <c r="AB16" s="354"/>
      <c r="AC16" s="354"/>
      <c r="AD16" s="354"/>
      <c r="AE16" s="354"/>
      <c r="AF16" s="3"/>
      <c r="AG16" s="354" t="s">
        <v>29</v>
      </c>
      <c r="AH16" s="354"/>
      <c r="AI16" s="354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</sheetData>
  <mergeCells count="53">
    <mergeCell ref="AQ8:AS8"/>
    <mergeCell ref="A1:AW1"/>
    <mergeCell ref="A2:AW2"/>
    <mergeCell ref="A3:AW3"/>
    <mergeCell ref="A5:AW5"/>
    <mergeCell ref="I6:AA6"/>
    <mergeCell ref="AC6:AS6"/>
    <mergeCell ref="AI9:AK9"/>
    <mergeCell ref="AM9:AO9"/>
    <mergeCell ref="AQ9:AS9"/>
    <mergeCell ref="A8:G8"/>
    <mergeCell ref="I8:K8"/>
    <mergeCell ref="M8:O8"/>
    <mergeCell ref="Q8:U8"/>
    <mergeCell ref="A9:G9"/>
    <mergeCell ref="I9:K9"/>
    <mergeCell ref="M9:O9"/>
    <mergeCell ref="W9:AA9"/>
    <mergeCell ref="AC9:AG9"/>
    <mergeCell ref="W8:AA8"/>
    <mergeCell ref="AC8:AG8"/>
    <mergeCell ref="AI8:AK8"/>
    <mergeCell ref="AM8:AO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C15:M15"/>
    <mergeCell ref="O15:AI15"/>
    <mergeCell ref="G16:I16"/>
    <mergeCell ref="K16:M16"/>
    <mergeCell ref="O16:S16"/>
    <mergeCell ref="U16:Y16"/>
    <mergeCell ref="AA16:AE16"/>
    <mergeCell ref="AG16:AI1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0"/>
  <sheetViews>
    <sheetView rightToLeft="1" view="pageBreakPreview" zoomScale="70" zoomScaleNormal="85" zoomScaleSheetLayoutView="70" workbookViewId="0">
      <selection activeCell="A15" sqref="A15:C1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7109375" bestFit="1" customWidth="1"/>
    <col min="7" max="7" width="1.28515625" customWidth="1"/>
    <col min="8" max="8" width="23.28515625" bestFit="1" customWidth="1"/>
    <col min="9" max="9" width="1.28515625" customWidth="1"/>
    <col min="10" max="10" width="23.85546875" bestFit="1" customWidth="1"/>
    <col min="11" max="11" width="1.28515625" customWidth="1"/>
    <col min="12" max="12" width="16" bestFit="1" customWidth="1"/>
    <col min="13" max="13" width="1.28515625" customWidth="1"/>
    <col min="14" max="14" width="24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9.140625" bestFit="1" customWidth="1"/>
    <col min="23" max="23" width="1.28515625" customWidth="1"/>
    <col min="24" max="24" width="23.140625" bestFit="1" customWidth="1"/>
    <col min="25" max="25" width="1.28515625" customWidth="1"/>
    <col min="26" max="26" width="23.5703125" bestFit="1" customWidth="1"/>
    <col min="27" max="27" width="1.28515625" customWidth="1"/>
    <col min="28" max="28" width="21.42578125" bestFit="1" customWidth="1"/>
    <col min="29" max="29" width="0.28515625" customWidth="1"/>
    <col min="32" max="32" width="27.28515625" bestFit="1" customWidth="1"/>
  </cols>
  <sheetData>
    <row r="1" spans="1:32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</row>
    <row r="2" spans="1:32" ht="21.75" customHeight="1" x14ac:dyDescent="0.2">
      <c r="A2" s="351" t="s">
        <v>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</row>
    <row r="3" spans="1:32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</row>
    <row r="4" spans="1:32" ht="23.25" customHeight="1" x14ac:dyDescent="0.2">
      <c r="A4" s="1" t="s">
        <v>3</v>
      </c>
      <c r="B4" s="357" t="s">
        <v>4</v>
      </c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</row>
    <row r="5" spans="1:32" ht="23.25" customHeight="1" x14ac:dyDescent="0.2">
      <c r="A5" s="357" t="s">
        <v>5</v>
      </c>
      <c r="B5" s="357"/>
      <c r="C5" s="357" t="s">
        <v>6</v>
      </c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F5" s="157"/>
    </row>
    <row r="6" spans="1:32" s="187" customFormat="1" ht="23.25" customHeight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F6" s="188"/>
    </row>
    <row r="7" spans="1:32" s="187" customFormat="1" ht="33" customHeight="1" x14ac:dyDescent="0.25">
      <c r="E7" s="51"/>
      <c r="F7" s="365" t="s">
        <v>7</v>
      </c>
      <c r="G7" s="365"/>
      <c r="H7" s="365"/>
      <c r="I7" s="365"/>
      <c r="J7" s="365"/>
      <c r="K7" s="51"/>
      <c r="L7" s="365" t="s">
        <v>8</v>
      </c>
      <c r="M7" s="365"/>
      <c r="N7" s="365"/>
      <c r="O7" s="365"/>
      <c r="P7" s="365"/>
      <c r="Q7" s="365"/>
      <c r="R7" s="365"/>
      <c r="S7" s="51"/>
      <c r="T7" s="365" t="s">
        <v>9</v>
      </c>
      <c r="U7" s="365"/>
      <c r="V7" s="365"/>
      <c r="W7" s="365"/>
      <c r="X7" s="365"/>
      <c r="Y7" s="365"/>
      <c r="Z7" s="365"/>
      <c r="AA7" s="365"/>
      <c r="AB7" s="365"/>
      <c r="AF7" s="188"/>
    </row>
    <row r="8" spans="1:32" s="187" customFormat="1" ht="27" customHeight="1" x14ac:dyDescent="0.25">
      <c r="E8" s="51"/>
      <c r="F8" s="189"/>
      <c r="G8" s="189"/>
      <c r="H8" s="189"/>
      <c r="I8" s="189"/>
      <c r="J8" s="189"/>
      <c r="K8" s="51"/>
      <c r="L8" s="368" t="s">
        <v>10</v>
      </c>
      <c r="M8" s="368"/>
      <c r="N8" s="368"/>
      <c r="O8" s="189"/>
      <c r="P8" s="368" t="s">
        <v>11</v>
      </c>
      <c r="Q8" s="368"/>
      <c r="R8" s="368"/>
      <c r="S8" s="51"/>
      <c r="T8" s="189"/>
      <c r="U8" s="189"/>
      <c r="V8" s="189"/>
      <c r="W8" s="189"/>
      <c r="X8" s="189"/>
      <c r="Y8" s="189"/>
      <c r="Z8" s="189"/>
      <c r="AA8" s="189"/>
      <c r="AB8" s="189"/>
      <c r="AF8" s="190" t="s">
        <v>333</v>
      </c>
    </row>
    <row r="9" spans="1:32" s="187" customFormat="1" ht="38.25" customHeight="1" x14ac:dyDescent="0.25">
      <c r="A9" s="365" t="s">
        <v>12</v>
      </c>
      <c r="B9" s="365"/>
      <c r="C9" s="365"/>
      <c r="E9" s="365" t="s">
        <v>13</v>
      </c>
      <c r="F9" s="365"/>
      <c r="G9" s="51"/>
      <c r="H9" s="132" t="s">
        <v>14</v>
      </c>
      <c r="I9" s="51"/>
      <c r="J9" s="132" t="s">
        <v>15</v>
      </c>
      <c r="K9" s="51"/>
      <c r="L9" s="131" t="s">
        <v>13</v>
      </c>
      <c r="M9" s="189"/>
      <c r="N9" s="131" t="s">
        <v>14</v>
      </c>
      <c r="O9" s="51"/>
      <c r="P9" s="131" t="s">
        <v>13</v>
      </c>
      <c r="Q9" s="189"/>
      <c r="R9" s="131" t="s">
        <v>16</v>
      </c>
      <c r="S9" s="51"/>
      <c r="T9" s="132" t="s">
        <v>13</v>
      </c>
      <c r="U9" s="51"/>
      <c r="V9" s="132" t="s">
        <v>17</v>
      </c>
      <c r="W9" s="51"/>
      <c r="X9" s="132" t="s">
        <v>14</v>
      </c>
      <c r="Y9" s="51"/>
      <c r="Z9" s="132" t="s">
        <v>15</v>
      </c>
      <c r="AA9" s="51"/>
      <c r="AB9" s="132" t="s">
        <v>18</v>
      </c>
      <c r="AF9" s="191">
        <v>99359095124496</v>
      </c>
    </row>
    <row r="10" spans="1:32" s="192" customFormat="1" ht="33" customHeight="1" x14ac:dyDescent="0.25">
      <c r="A10" s="366" t="s">
        <v>19</v>
      </c>
      <c r="B10" s="366"/>
      <c r="C10" s="366"/>
      <c r="E10" s="367">
        <v>236000000</v>
      </c>
      <c r="F10" s="367"/>
      <c r="G10" s="193"/>
      <c r="H10" s="194">
        <v>648612947216</v>
      </c>
      <c r="I10" s="193"/>
      <c r="J10" s="194">
        <v>418988098800</v>
      </c>
      <c r="K10" s="193"/>
      <c r="L10" s="194">
        <v>0</v>
      </c>
      <c r="M10" s="193"/>
      <c r="N10" s="194">
        <v>0</v>
      </c>
      <c r="O10" s="193"/>
      <c r="P10" s="194">
        <v>0</v>
      </c>
      <c r="Q10" s="193"/>
      <c r="R10" s="194">
        <v>0</v>
      </c>
      <c r="S10" s="193"/>
      <c r="T10" s="194">
        <v>236000000</v>
      </c>
      <c r="U10" s="193"/>
      <c r="V10" s="194">
        <v>1623</v>
      </c>
      <c r="W10" s="193"/>
      <c r="X10" s="194">
        <v>648612947216</v>
      </c>
      <c r="Y10" s="193"/>
      <c r="Z10" s="194">
        <v>380021230200</v>
      </c>
      <c r="AA10" s="193"/>
      <c r="AB10" s="195">
        <f>Z10/$AF$9</f>
        <v>3.8247251519736266E-3</v>
      </c>
      <c r="AF10" s="196"/>
    </row>
    <row r="11" spans="1:32" s="192" customFormat="1" ht="33" customHeight="1" x14ac:dyDescent="0.25">
      <c r="A11" s="360" t="s">
        <v>20</v>
      </c>
      <c r="B11" s="360"/>
      <c r="C11" s="360"/>
      <c r="E11" s="361">
        <v>97461</v>
      </c>
      <c r="F11" s="361"/>
      <c r="G11" s="193"/>
      <c r="H11" s="197">
        <v>1012037531150</v>
      </c>
      <c r="I11" s="193"/>
      <c r="J11" s="197">
        <v>1370902019760</v>
      </c>
      <c r="K11" s="193"/>
      <c r="L11" s="197">
        <v>33366</v>
      </c>
      <c r="M11" s="193"/>
      <c r="N11" s="197">
        <v>500001625181</v>
      </c>
      <c r="O11" s="193"/>
      <c r="P11" s="197">
        <v>0</v>
      </c>
      <c r="Q11" s="193"/>
      <c r="R11" s="197">
        <v>0</v>
      </c>
      <c r="S11" s="193"/>
      <c r="T11" s="197">
        <v>130827</v>
      </c>
      <c r="U11" s="193"/>
      <c r="V11" s="197">
        <v>15099000</v>
      </c>
      <c r="W11" s="193"/>
      <c r="X11" s="197">
        <v>1512039156331</v>
      </c>
      <c r="Y11" s="193"/>
      <c r="Z11" s="197">
        <v>1970616016504.8</v>
      </c>
      <c r="AA11" s="193"/>
      <c r="AB11" s="195">
        <f>Z11/$AF$9</f>
        <v>1.9833272575959321E-2</v>
      </c>
      <c r="AF11" s="196"/>
    </row>
    <row r="12" spans="1:32" s="192" customFormat="1" ht="33" customHeight="1" x14ac:dyDescent="0.25">
      <c r="A12" s="360" t="s">
        <v>21</v>
      </c>
      <c r="B12" s="360"/>
      <c r="C12" s="360"/>
      <c r="E12" s="361">
        <v>13333333</v>
      </c>
      <c r="F12" s="361"/>
      <c r="G12" s="193"/>
      <c r="H12" s="197">
        <v>65039249489</v>
      </c>
      <c r="I12" s="193"/>
      <c r="J12" s="197">
        <v>69848578253.785507</v>
      </c>
      <c r="K12" s="193"/>
      <c r="L12" s="197">
        <v>0</v>
      </c>
      <c r="M12" s="193"/>
      <c r="N12" s="197">
        <v>0</v>
      </c>
      <c r="O12" s="193"/>
      <c r="P12" s="197">
        <v>0</v>
      </c>
      <c r="Q12" s="193"/>
      <c r="R12" s="197">
        <v>0</v>
      </c>
      <c r="S12" s="193"/>
      <c r="T12" s="197">
        <v>13333333</v>
      </c>
      <c r="U12" s="193"/>
      <c r="V12" s="197">
        <v>5270</v>
      </c>
      <c r="W12" s="193"/>
      <c r="X12" s="197">
        <v>65039249489</v>
      </c>
      <c r="Y12" s="193"/>
      <c r="Z12" s="197">
        <v>69715071590.456497</v>
      </c>
      <c r="AA12" s="193"/>
      <c r="AB12" s="195">
        <f>Z12/$AF$9</f>
        <v>7.0164760964362824E-4</v>
      </c>
    </row>
    <row r="13" spans="1:32" s="192" customFormat="1" ht="33" customHeight="1" x14ac:dyDescent="0.25">
      <c r="A13" s="360" t="s">
        <v>22</v>
      </c>
      <c r="B13" s="360"/>
      <c r="C13" s="360"/>
      <c r="E13" s="361">
        <v>8683388</v>
      </c>
      <c r="F13" s="361"/>
      <c r="G13" s="193"/>
      <c r="H13" s="197">
        <v>98267772659</v>
      </c>
      <c r="I13" s="193"/>
      <c r="J13" s="197">
        <v>63529472752.704002</v>
      </c>
      <c r="K13" s="193"/>
      <c r="L13" s="197">
        <v>0</v>
      </c>
      <c r="M13" s="193"/>
      <c r="N13" s="197">
        <v>0</v>
      </c>
      <c r="O13" s="193"/>
      <c r="P13" s="197">
        <v>0</v>
      </c>
      <c r="Q13" s="193"/>
      <c r="R13" s="197">
        <v>0</v>
      </c>
      <c r="S13" s="193"/>
      <c r="T13" s="197">
        <v>8683388</v>
      </c>
      <c r="U13" s="193"/>
      <c r="V13" s="197">
        <v>7090</v>
      </c>
      <c r="W13" s="193"/>
      <c r="X13" s="197">
        <v>98267772659</v>
      </c>
      <c r="Y13" s="193"/>
      <c r="Z13" s="197">
        <v>61081933935.778</v>
      </c>
      <c r="AA13" s="193"/>
      <c r="AB13" s="195">
        <f>Z13/$AF$9</f>
        <v>6.147593620819807E-4</v>
      </c>
    </row>
    <row r="14" spans="1:32" s="192" customFormat="1" ht="33" customHeight="1" x14ac:dyDescent="0.25">
      <c r="A14" s="362" t="s">
        <v>23</v>
      </c>
      <c r="B14" s="362"/>
      <c r="C14" s="362"/>
      <c r="D14" s="202"/>
      <c r="E14" s="361">
        <v>0</v>
      </c>
      <c r="F14" s="363"/>
      <c r="G14" s="193"/>
      <c r="H14" s="198">
        <v>0</v>
      </c>
      <c r="I14" s="193"/>
      <c r="J14" s="198">
        <v>0</v>
      </c>
      <c r="K14" s="193"/>
      <c r="L14" s="198">
        <v>564334087</v>
      </c>
      <c r="M14" s="193"/>
      <c r="N14" s="198">
        <v>993994656776</v>
      </c>
      <c r="O14" s="193"/>
      <c r="P14" s="198">
        <v>0</v>
      </c>
      <c r="Q14" s="193"/>
      <c r="R14" s="198">
        <v>0</v>
      </c>
      <c r="S14" s="193"/>
      <c r="T14" s="199">
        <v>564334087</v>
      </c>
      <c r="U14" s="193"/>
      <c r="V14" s="199">
        <v>1785</v>
      </c>
      <c r="W14" s="193"/>
      <c r="X14" s="198">
        <v>1000203930206</v>
      </c>
      <c r="Y14" s="193"/>
      <c r="Z14" s="198">
        <v>999428754984.43396</v>
      </c>
      <c r="AA14" s="193"/>
      <c r="AB14" s="195">
        <f>Z14/$AF$9</f>
        <v>1.0058754598480987E-2</v>
      </c>
    </row>
    <row r="15" spans="1:32" s="192" customFormat="1" ht="33" customHeight="1" thickBot="1" x14ac:dyDescent="0.3">
      <c r="A15" s="364" t="s">
        <v>24</v>
      </c>
      <c r="B15" s="364"/>
      <c r="C15" s="364"/>
      <c r="D15" s="162"/>
      <c r="E15" s="193"/>
      <c r="F15" s="199"/>
      <c r="G15" s="193"/>
      <c r="H15" s="200">
        <f>SUM(H10:H14)</f>
        <v>1823957500514</v>
      </c>
      <c r="I15" s="193"/>
      <c r="J15" s="200">
        <f>SUM(J10:J14)</f>
        <v>1923268169566.4895</v>
      </c>
      <c r="K15" s="193"/>
      <c r="L15" s="200">
        <f>SUM(L10:L14)</f>
        <v>564367453</v>
      </c>
      <c r="M15" s="193"/>
      <c r="N15" s="200">
        <f>SUM(N10:N14)</f>
        <v>1493996281957</v>
      </c>
      <c r="O15" s="193"/>
      <c r="P15" s="200">
        <f>SUM(P10:P14)</f>
        <v>0</v>
      </c>
      <c r="Q15" s="193"/>
      <c r="R15" s="200">
        <f>SUM(R10:R14)</f>
        <v>0</v>
      </c>
      <c r="S15" s="193"/>
      <c r="T15" s="199"/>
      <c r="U15" s="193"/>
      <c r="V15" s="199"/>
      <c r="W15" s="193"/>
      <c r="X15" s="200">
        <f>SUM(X10:X14)</f>
        <v>3324163055901</v>
      </c>
      <c r="Y15" s="193"/>
      <c r="Z15" s="200">
        <f>SUM(Z10:Z14)</f>
        <v>3480863007215.4683</v>
      </c>
      <c r="AA15" s="193"/>
      <c r="AB15" s="201">
        <f>SUM(AB10:AB14)</f>
        <v>3.5033159298139542E-2</v>
      </c>
    </row>
    <row r="16" spans="1:32" s="138" customFormat="1" ht="13.5" thickTop="1" x14ac:dyDescent="0.2"/>
    <row r="17" spans="6:28" s="138" customFormat="1" ht="21" x14ac:dyDescent="0.2">
      <c r="F17" s="148"/>
      <c r="G17" s="148"/>
      <c r="H17" s="152">
        <v>1823957500514</v>
      </c>
      <c r="I17" s="153"/>
      <c r="J17" s="152">
        <v>1923268169566.4895</v>
      </c>
      <c r="K17" s="148"/>
      <c r="L17" s="148"/>
      <c r="M17" s="148"/>
      <c r="N17" s="148"/>
      <c r="O17" s="148"/>
      <c r="P17" s="148"/>
      <c r="Q17" s="148"/>
      <c r="R17" s="148"/>
      <c r="S17" s="148"/>
      <c r="T17" s="152" t="s">
        <v>332</v>
      </c>
      <c r="U17" s="148"/>
      <c r="V17" s="148"/>
      <c r="W17" s="148"/>
      <c r="X17" s="152" t="s">
        <v>329</v>
      </c>
      <c r="Y17" s="152"/>
      <c r="Z17" s="152" t="s">
        <v>330</v>
      </c>
      <c r="AA17" s="148"/>
      <c r="AB17" s="148"/>
    </row>
    <row r="18" spans="6:28" s="138" customFormat="1" ht="21" x14ac:dyDescent="0.2">
      <c r="F18" s="148"/>
      <c r="G18" s="148"/>
      <c r="H18" s="154">
        <f>H17-H15</f>
        <v>0</v>
      </c>
      <c r="I18" s="155"/>
      <c r="J18" s="154">
        <f>J17-J15</f>
        <v>0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52" t="s">
        <v>331</v>
      </c>
      <c r="Y18" s="152"/>
      <c r="Z18" s="152"/>
      <c r="AA18" s="148"/>
      <c r="AB18" s="148"/>
    </row>
    <row r="19" spans="6:28" s="138" customFormat="1" x14ac:dyDescent="0.2"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</row>
    <row r="20" spans="6:28" s="138" customFormat="1" ht="21" x14ac:dyDescent="0.4">
      <c r="F20" s="148"/>
      <c r="G20" s="148"/>
      <c r="H20" s="152" t="s">
        <v>327</v>
      </c>
      <c r="I20" s="156"/>
      <c r="J20" s="156"/>
      <c r="K20" s="156"/>
      <c r="L20" s="359" t="s">
        <v>328</v>
      </c>
      <c r="M20" s="359"/>
      <c r="N20" s="359"/>
      <c r="O20" s="359"/>
      <c r="P20" s="359"/>
      <c r="Q20" s="359"/>
      <c r="R20" s="359"/>
      <c r="S20" s="148"/>
      <c r="T20" s="148"/>
      <c r="U20" s="148"/>
      <c r="V20" s="148"/>
      <c r="W20" s="148"/>
      <c r="X20" s="147"/>
      <c r="Y20" s="148"/>
      <c r="Z20" s="149"/>
      <c r="AA20" s="148"/>
      <c r="AB20" s="148"/>
    </row>
    <row r="21" spans="6:28" ht="18.75" x14ac:dyDescent="0.2"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49"/>
      <c r="Y21" s="149"/>
      <c r="Z21" s="149"/>
      <c r="AA21" s="149"/>
      <c r="AB21" s="149"/>
    </row>
    <row r="22" spans="6:28" ht="18.75" x14ac:dyDescent="0.2"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8"/>
      <c r="W22" s="157"/>
      <c r="X22" s="149"/>
      <c r="Y22" s="149"/>
      <c r="Z22" s="149"/>
      <c r="AA22" s="149"/>
      <c r="AB22" s="149"/>
    </row>
    <row r="23" spans="6:28" ht="18.75" x14ac:dyDescent="0.2"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49"/>
      <c r="Y23" s="149"/>
      <c r="Z23" s="149"/>
      <c r="AA23" s="149"/>
      <c r="AB23" s="149"/>
    </row>
    <row r="24" spans="6:28" ht="18.75" x14ac:dyDescent="0.2">
      <c r="X24" s="118"/>
      <c r="Y24" s="118"/>
      <c r="Z24" s="118"/>
      <c r="AA24" s="29"/>
      <c r="AB24" s="29"/>
    </row>
    <row r="25" spans="6:28" ht="18.75" x14ac:dyDescent="0.2">
      <c r="X25" s="29"/>
      <c r="Y25" s="29"/>
      <c r="Z25" s="29"/>
      <c r="AA25" s="29"/>
      <c r="AB25" s="29"/>
    </row>
    <row r="26" spans="6:28" ht="18.75" x14ac:dyDescent="0.2">
      <c r="X26" s="29"/>
      <c r="Y26" s="29"/>
      <c r="Z26" s="29"/>
      <c r="AA26" s="29"/>
      <c r="AB26" s="29"/>
    </row>
    <row r="27" spans="6:28" ht="18.75" x14ac:dyDescent="0.2">
      <c r="X27" s="29"/>
      <c r="Y27" s="29"/>
      <c r="Z27" s="29"/>
      <c r="AA27" s="29"/>
      <c r="AB27" s="29"/>
    </row>
    <row r="28" spans="6:28" ht="18.75" x14ac:dyDescent="0.2">
      <c r="X28" s="29"/>
      <c r="Y28" s="29"/>
      <c r="Z28" s="29"/>
      <c r="AA28" s="29"/>
      <c r="AB28" s="29"/>
    </row>
    <row r="29" spans="6:28" ht="18.75" x14ac:dyDescent="0.2">
      <c r="X29" s="29"/>
      <c r="Y29" s="29"/>
      <c r="Z29" s="29"/>
      <c r="AA29" s="29"/>
      <c r="AB29" s="29"/>
    </row>
    <row r="30" spans="6:28" ht="18.75" x14ac:dyDescent="0.2">
      <c r="X30" s="29"/>
      <c r="Y30" s="29"/>
      <c r="Z30" s="29"/>
      <c r="AA30" s="29"/>
      <c r="AB30" s="29"/>
    </row>
  </sheetData>
  <mergeCells count="25">
    <mergeCell ref="A1:AB1"/>
    <mergeCell ref="A2:AB2"/>
    <mergeCell ref="A3:AB3"/>
    <mergeCell ref="B4:AB4"/>
    <mergeCell ref="A5:B5"/>
    <mergeCell ref="C5:AB5"/>
    <mergeCell ref="F7:J7"/>
    <mergeCell ref="L7:R7"/>
    <mergeCell ref="T7:AB7"/>
    <mergeCell ref="L8:N8"/>
    <mergeCell ref="P8:R8"/>
    <mergeCell ref="A9:C9"/>
    <mergeCell ref="E9:F9"/>
    <mergeCell ref="A10:C10"/>
    <mergeCell ref="E10:F10"/>
    <mergeCell ref="A11:C11"/>
    <mergeCell ref="E11:F11"/>
    <mergeCell ref="L20:R20"/>
    <mergeCell ref="A12:C12"/>
    <mergeCell ref="E12:F12"/>
    <mergeCell ref="A13:C13"/>
    <mergeCell ref="E13:F13"/>
    <mergeCell ref="A14:C14"/>
    <mergeCell ref="E14:F14"/>
    <mergeCell ref="A15:C15"/>
  </mergeCells>
  <conditionalFormatting sqref="L20">
    <cfRule type="duplicateValues" dxfId="15" priority="8"/>
  </conditionalFormatting>
  <conditionalFormatting sqref="H20">
    <cfRule type="duplicateValues" dxfId="14" priority="7"/>
  </conditionalFormatting>
  <conditionalFormatting sqref="X17">
    <cfRule type="duplicateValues" dxfId="13" priority="6"/>
  </conditionalFormatting>
  <conditionalFormatting sqref="X17:Y18">
    <cfRule type="duplicateValues" dxfId="12" priority="5"/>
  </conditionalFormatting>
  <conditionalFormatting sqref="T17">
    <cfRule type="duplicateValues" dxfId="11" priority="3"/>
  </conditionalFormatting>
  <conditionalFormatting sqref="T17">
    <cfRule type="duplicateValues" dxfId="10" priority="2"/>
  </conditionalFormatting>
  <pageMargins left="0.39" right="0.39" top="0.39" bottom="0.39" header="0" footer="0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37"/>
  <sheetViews>
    <sheetView rightToLeft="1" view="pageBreakPreview" zoomScale="55" zoomScaleNormal="70" zoomScaleSheetLayoutView="55" workbookViewId="0">
      <selection activeCell="A21" sqref="A21:B21"/>
    </sheetView>
  </sheetViews>
  <sheetFormatPr defaultRowHeight="12.75" x14ac:dyDescent="0.2"/>
  <cols>
    <col min="1" max="1" width="5.140625" customWidth="1"/>
    <col min="2" max="2" width="48.42578125" customWidth="1"/>
    <col min="3" max="3" width="1.28515625" customWidth="1"/>
    <col min="4" max="4" width="2.5703125" customWidth="1"/>
    <col min="5" max="5" width="17.7109375" bestFit="1" customWidth="1"/>
    <col min="6" max="6" width="3.42578125" customWidth="1"/>
    <col min="7" max="7" width="22.85546875" bestFit="1" customWidth="1"/>
    <col min="8" max="8" width="1.28515625" customWidth="1"/>
    <col min="9" max="9" width="21.85546875" bestFit="1" customWidth="1"/>
    <col min="10" max="10" width="1.28515625" customWidth="1"/>
    <col min="11" max="11" width="13.7109375" bestFit="1" customWidth="1"/>
    <col min="12" max="12" width="1.28515625" customWidth="1"/>
    <col min="13" max="13" width="21.140625" bestFit="1" customWidth="1"/>
    <col min="14" max="14" width="1.28515625" customWidth="1"/>
    <col min="15" max="15" width="13" customWidth="1"/>
    <col min="16" max="16" width="1.28515625" customWidth="1"/>
    <col min="17" max="17" width="18" bestFit="1" customWidth="1"/>
    <col min="18" max="18" width="1.28515625" customWidth="1"/>
    <col min="19" max="19" width="15.5703125" customWidth="1"/>
    <col min="20" max="20" width="1.28515625" customWidth="1"/>
    <col min="21" max="21" width="26.42578125" bestFit="1" customWidth="1"/>
    <col min="22" max="22" width="1.28515625" customWidth="1"/>
    <col min="23" max="23" width="22.42578125" bestFit="1" customWidth="1"/>
    <col min="24" max="24" width="1.28515625" customWidth="1"/>
    <col min="25" max="25" width="23.140625" bestFit="1" customWidth="1"/>
    <col min="26" max="26" width="1.28515625" customWidth="1"/>
    <col min="27" max="27" width="22" bestFit="1" customWidth="1"/>
    <col min="28" max="28" width="0.28515625" customWidth="1"/>
    <col min="30" max="30" width="23.28515625" bestFit="1" customWidth="1"/>
  </cols>
  <sheetData>
    <row r="1" spans="1:30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0" ht="31.5" customHeight="1" x14ac:dyDescent="0.2">
      <c r="A2" s="351" t="s">
        <v>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0" ht="31.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</row>
    <row r="4" spans="1:30" ht="31.5" customHeight="1" x14ac:dyDescent="0.2"/>
    <row r="5" spans="1:30" ht="31.5" customHeight="1" x14ac:dyDescent="0.2">
      <c r="A5" s="1" t="s">
        <v>44</v>
      </c>
      <c r="B5" s="357" t="s">
        <v>45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</row>
    <row r="6" spans="1:30" s="187" customFormat="1" ht="45" customHeight="1" x14ac:dyDescent="0.25">
      <c r="D6" s="51"/>
      <c r="E6" s="365" t="s">
        <v>7</v>
      </c>
      <c r="F6" s="365"/>
      <c r="G6" s="365"/>
      <c r="H6" s="365"/>
      <c r="I6" s="365"/>
      <c r="J6" s="51"/>
      <c r="K6" s="365" t="s">
        <v>8</v>
      </c>
      <c r="L6" s="365"/>
      <c r="M6" s="365"/>
      <c r="N6" s="365"/>
      <c r="O6" s="365"/>
      <c r="P6" s="365"/>
      <c r="Q6" s="365"/>
      <c r="R6" s="51"/>
      <c r="S6" s="365" t="s">
        <v>9</v>
      </c>
      <c r="T6" s="365"/>
      <c r="U6" s="365"/>
      <c r="V6" s="365"/>
      <c r="W6" s="365"/>
      <c r="X6" s="365"/>
      <c r="Y6" s="365"/>
      <c r="Z6" s="365"/>
      <c r="AA6" s="365"/>
    </row>
    <row r="7" spans="1:30" s="187" customFormat="1" ht="46.5" customHeight="1" x14ac:dyDescent="0.25">
      <c r="D7" s="51"/>
      <c r="E7" s="189"/>
      <c r="F7" s="189"/>
      <c r="G7" s="189"/>
      <c r="H7" s="189"/>
      <c r="I7" s="189"/>
      <c r="J7" s="51"/>
      <c r="K7" s="368" t="s">
        <v>46</v>
      </c>
      <c r="L7" s="368"/>
      <c r="M7" s="368"/>
      <c r="N7" s="189"/>
      <c r="O7" s="368" t="s">
        <v>47</v>
      </c>
      <c r="P7" s="368"/>
      <c r="Q7" s="368"/>
      <c r="R7" s="51"/>
      <c r="S7" s="189"/>
      <c r="T7" s="189"/>
      <c r="U7" s="189"/>
      <c r="V7" s="189"/>
      <c r="W7" s="189"/>
      <c r="X7" s="189"/>
      <c r="Y7" s="189"/>
      <c r="Z7" s="189"/>
      <c r="AA7" s="189"/>
      <c r="AD7" s="205"/>
    </row>
    <row r="8" spans="1:30" s="187" customFormat="1" ht="31.5" customHeight="1" x14ac:dyDescent="0.25">
      <c r="A8" s="365" t="s">
        <v>48</v>
      </c>
      <c r="B8" s="365"/>
      <c r="D8" s="365" t="s">
        <v>49</v>
      </c>
      <c r="E8" s="365"/>
      <c r="F8" s="51"/>
      <c r="G8" s="132" t="s">
        <v>14</v>
      </c>
      <c r="H8" s="51"/>
      <c r="I8" s="132" t="s">
        <v>15</v>
      </c>
      <c r="J8" s="51"/>
      <c r="K8" s="131" t="s">
        <v>13</v>
      </c>
      <c r="L8" s="189"/>
      <c r="M8" s="131" t="s">
        <v>14</v>
      </c>
      <c r="N8" s="51"/>
      <c r="O8" s="131" t="s">
        <v>13</v>
      </c>
      <c r="P8" s="189"/>
      <c r="Q8" s="131" t="s">
        <v>16</v>
      </c>
      <c r="R8" s="51"/>
      <c r="S8" s="132" t="s">
        <v>13</v>
      </c>
      <c r="T8" s="51"/>
      <c r="U8" s="132" t="s">
        <v>50</v>
      </c>
      <c r="V8" s="51"/>
      <c r="W8" s="132" t="s">
        <v>14</v>
      </c>
      <c r="X8" s="51"/>
      <c r="Y8" s="132" t="s">
        <v>15</v>
      </c>
      <c r="Z8" s="51"/>
      <c r="AA8" s="132" t="s">
        <v>18</v>
      </c>
      <c r="AD8" s="206">
        <f>سهام!AF9</f>
        <v>99359095124496</v>
      </c>
    </row>
    <row r="9" spans="1:30" s="187" customFormat="1" ht="31.5" customHeight="1" x14ac:dyDescent="0.25">
      <c r="A9" s="374" t="s">
        <v>51</v>
      </c>
      <c r="B9" s="374"/>
      <c r="D9" s="367">
        <v>3340000</v>
      </c>
      <c r="E9" s="367"/>
      <c r="F9" s="51"/>
      <c r="G9" s="194">
        <v>70313319261</v>
      </c>
      <c r="H9" s="51"/>
      <c r="I9" s="194">
        <v>82433393962.5</v>
      </c>
      <c r="J9" s="51"/>
      <c r="K9" s="194">
        <v>0</v>
      </c>
      <c r="L9" s="51"/>
      <c r="M9" s="194">
        <v>0</v>
      </c>
      <c r="N9" s="51"/>
      <c r="O9" s="194">
        <v>0</v>
      </c>
      <c r="P9" s="51"/>
      <c r="Q9" s="194">
        <v>0</v>
      </c>
      <c r="R9" s="51"/>
      <c r="S9" s="194">
        <v>3340000</v>
      </c>
      <c r="T9" s="51"/>
      <c r="U9" s="194">
        <v>25610</v>
      </c>
      <c r="V9" s="51"/>
      <c r="W9" s="194">
        <v>70313319261</v>
      </c>
      <c r="X9" s="51"/>
      <c r="Y9" s="194">
        <v>85340663980</v>
      </c>
      <c r="Z9" s="51"/>
      <c r="AA9" s="207">
        <f t="shared" ref="AA9:AA20" si="0">Y9/$AD$8</f>
        <v>8.5891144512808778E-4</v>
      </c>
      <c r="AD9" s="205"/>
    </row>
    <row r="10" spans="1:30" s="192" customFormat="1" ht="31.5" customHeight="1" x14ac:dyDescent="0.25">
      <c r="A10" s="372" t="s">
        <v>52</v>
      </c>
      <c r="B10" s="372"/>
      <c r="D10" s="361">
        <v>49333991</v>
      </c>
      <c r="E10" s="361"/>
      <c r="F10" s="193"/>
      <c r="G10" s="197">
        <v>499999998785</v>
      </c>
      <c r="H10" s="193"/>
      <c r="I10" s="197">
        <v>740403550248.18005</v>
      </c>
      <c r="J10" s="193"/>
      <c r="K10" s="197">
        <v>65042807</v>
      </c>
      <c r="L10" s="193"/>
      <c r="M10" s="197">
        <v>999999985793.43005</v>
      </c>
      <c r="N10" s="193"/>
      <c r="O10" s="197">
        <v>0</v>
      </c>
      <c r="P10" s="193"/>
      <c r="Q10" s="197">
        <v>0</v>
      </c>
      <c r="R10" s="193"/>
      <c r="S10" s="197">
        <v>114376798</v>
      </c>
      <c r="T10" s="193"/>
      <c r="U10" s="197">
        <v>15414.12</v>
      </c>
      <c r="V10" s="193"/>
      <c r="W10" s="197">
        <v>1499999984578</v>
      </c>
      <c r="X10" s="193"/>
      <c r="Y10" s="197">
        <v>1763017689587.76</v>
      </c>
      <c r="Z10" s="193"/>
      <c r="AA10" s="195">
        <f t="shared" si="0"/>
        <v>1.7743898405865266E-2</v>
      </c>
      <c r="AD10" s="206"/>
    </row>
    <row r="11" spans="1:30" s="192" customFormat="1" ht="31.5" customHeight="1" x14ac:dyDescent="0.25">
      <c r="A11" s="372" t="s">
        <v>53</v>
      </c>
      <c r="B11" s="372"/>
      <c r="D11" s="361">
        <v>20000000</v>
      </c>
      <c r="E11" s="361"/>
      <c r="F11" s="193"/>
      <c r="G11" s="197">
        <v>499621020266</v>
      </c>
      <c r="H11" s="193"/>
      <c r="I11" s="197">
        <v>632581428750</v>
      </c>
      <c r="J11" s="193"/>
      <c r="K11" s="197">
        <v>0</v>
      </c>
      <c r="L11" s="193"/>
      <c r="M11" s="197">
        <v>0</v>
      </c>
      <c r="N11" s="193"/>
      <c r="O11" s="197">
        <v>0</v>
      </c>
      <c r="P11" s="193"/>
      <c r="Q11" s="197">
        <v>0</v>
      </c>
      <c r="R11" s="193"/>
      <c r="S11" s="197">
        <v>20000000</v>
      </c>
      <c r="T11" s="193"/>
      <c r="U11" s="197">
        <v>32550</v>
      </c>
      <c r="V11" s="193"/>
      <c r="W11" s="197">
        <v>499621020266</v>
      </c>
      <c r="X11" s="193"/>
      <c r="Y11" s="197">
        <v>650178112500</v>
      </c>
      <c r="Z11" s="193"/>
      <c r="AA11" s="195">
        <f t="shared" si="0"/>
        <v>6.5437201464579866E-3</v>
      </c>
      <c r="AC11" s="208"/>
      <c r="AD11" s="197"/>
    </row>
    <row r="12" spans="1:30" s="192" customFormat="1" ht="31.5" customHeight="1" x14ac:dyDescent="0.25">
      <c r="A12" s="372" t="s">
        <v>54</v>
      </c>
      <c r="B12" s="372"/>
      <c r="D12" s="361">
        <v>1851000</v>
      </c>
      <c r="E12" s="361"/>
      <c r="F12" s="193"/>
      <c r="G12" s="197">
        <v>18531471600</v>
      </c>
      <c r="H12" s="193"/>
      <c r="I12" s="197">
        <v>17933378793.75</v>
      </c>
      <c r="J12" s="193"/>
      <c r="K12" s="197">
        <v>0</v>
      </c>
      <c r="L12" s="193"/>
      <c r="M12" s="197">
        <v>0</v>
      </c>
      <c r="N12" s="193"/>
      <c r="O12" s="209">
        <v>-288301</v>
      </c>
      <c r="P12" s="193"/>
      <c r="Q12" s="197">
        <v>2827753905</v>
      </c>
      <c r="R12" s="193"/>
      <c r="S12" s="197">
        <v>1562699</v>
      </c>
      <c r="T12" s="193"/>
      <c r="U12" s="197">
        <v>9890</v>
      </c>
      <c r="V12" s="193"/>
      <c r="W12" s="197">
        <v>15645117308</v>
      </c>
      <c r="X12" s="193"/>
      <c r="Y12" s="197">
        <v>15419546395.847</v>
      </c>
      <c r="Z12" s="193"/>
      <c r="AA12" s="195">
        <f t="shared" si="0"/>
        <v>1.5519008477811171E-4</v>
      </c>
      <c r="AC12" s="208"/>
      <c r="AD12" s="197"/>
    </row>
    <row r="13" spans="1:30" s="192" customFormat="1" ht="31.5" customHeight="1" x14ac:dyDescent="0.25">
      <c r="A13" s="372" t="s">
        <v>55</v>
      </c>
      <c r="B13" s="372"/>
      <c r="D13" s="361">
        <v>20000000</v>
      </c>
      <c r="E13" s="361"/>
      <c r="F13" s="193"/>
      <c r="G13" s="197">
        <v>200240000000</v>
      </c>
      <c r="H13" s="193"/>
      <c r="I13" s="197">
        <v>217738400000</v>
      </c>
      <c r="J13" s="193"/>
      <c r="K13" s="197">
        <v>0</v>
      </c>
      <c r="L13" s="193"/>
      <c r="M13" s="197">
        <v>0</v>
      </c>
      <c r="N13" s="193"/>
      <c r="O13" s="197">
        <v>0</v>
      </c>
      <c r="P13" s="193"/>
      <c r="Q13" s="197">
        <v>0</v>
      </c>
      <c r="R13" s="193"/>
      <c r="S13" s="197">
        <v>20000000</v>
      </c>
      <c r="T13" s="193"/>
      <c r="U13" s="197">
        <v>11727</v>
      </c>
      <c r="V13" s="193"/>
      <c r="W13" s="197">
        <v>200240000000</v>
      </c>
      <c r="X13" s="193"/>
      <c r="Y13" s="197">
        <v>234258552000</v>
      </c>
      <c r="Z13" s="193"/>
      <c r="AA13" s="195">
        <f t="shared" si="0"/>
        <v>2.3576961093141626E-3</v>
      </c>
      <c r="AD13" s="197"/>
    </row>
    <row r="14" spans="1:30" s="192" customFormat="1" ht="31.5" customHeight="1" x14ac:dyDescent="0.25">
      <c r="A14" s="372" t="s">
        <v>56</v>
      </c>
      <c r="B14" s="372"/>
      <c r="D14" s="361">
        <v>12400000</v>
      </c>
      <c r="E14" s="361"/>
      <c r="F14" s="193"/>
      <c r="G14" s="197">
        <v>130356239995</v>
      </c>
      <c r="H14" s="193"/>
      <c r="I14" s="197">
        <v>191956974880</v>
      </c>
      <c r="J14" s="193"/>
      <c r="K14" s="197">
        <v>0</v>
      </c>
      <c r="L14" s="193"/>
      <c r="M14" s="197">
        <v>0</v>
      </c>
      <c r="N14" s="193"/>
      <c r="O14" s="197">
        <v>0</v>
      </c>
      <c r="P14" s="193"/>
      <c r="Q14" s="197">
        <v>0</v>
      </c>
      <c r="R14" s="193"/>
      <c r="S14" s="197">
        <v>12400000</v>
      </c>
      <c r="T14" s="193"/>
      <c r="U14" s="197">
        <v>16448</v>
      </c>
      <c r="V14" s="193"/>
      <c r="W14" s="197">
        <v>130356239995</v>
      </c>
      <c r="X14" s="193"/>
      <c r="Y14" s="197">
        <v>203710453760</v>
      </c>
      <c r="Z14" s="193"/>
      <c r="AA14" s="195">
        <f t="shared" si="0"/>
        <v>2.0502446555572267E-3</v>
      </c>
      <c r="AC14" s="208"/>
      <c r="AD14" s="197"/>
    </row>
    <row r="15" spans="1:30" s="192" customFormat="1" ht="31.5" customHeight="1" x14ac:dyDescent="0.25">
      <c r="A15" s="372" t="s">
        <v>57</v>
      </c>
      <c r="B15" s="372"/>
      <c r="D15" s="361">
        <v>10000000</v>
      </c>
      <c r="E15" s="361"/>
      <c r="F15" s="193"/>
      <c r="G15" s="197">
        <v>100120000000</v>
      </c>
      <c r="H15" s="193"/>
      <c r="I15" s="197">
        <v>99880000000</v>
      </c>
      <c r="J15" s="193"/>
      <c r="K15" s="197">
        <v>0</v>
      </c>
      <c r="L15" s="193"/>
      <c r="M15" s="197">
        <v>0</v>
      </c>
      <c r="N15" s="193"/>
      <c r="O15" s="197">
        <v>0</v>
      </c>
      <c r="P15" s="193"/>
      <c r="Q15" s="197">
        <v>0</v>
      </c>
      <c r="R15" s="193"/>
      <c r="S15" s="197">
        <v>10000000</v>
      </c>
      <c r="T15" s="193"/>
      <c r="U15" s="197">
        <v>10932</v>
      </c>
      <c r="V15" s="193"/>
      <c r="W15" s="197">
        <v>100120000000</v>
      </c>
      <c r="X15" s="193"/>
      <c r="Y15" s="197">
        <v>109188816000</v>
      </c>
      <c r="Z15" s="193"/>
      <c r="AA15" s="195">
        <f t="shared" si="0"/>
        <v>1.0989312640497324E-3</v>
      </c>
      <c r="AC15" s="208"/>
      <c r="AD15" s="197"/>
    </row>
    <row r="16" spans="1:30" s="192" customFormat="1" ht="31.5" customHeight="1" x14ac:dyDescent="0.25">
      <c r="A16" s="372" t="s">
        <v>58</v>
      </c>
      <c r="B16" s="372"/>
      <c r="D16" s="361">
        <v>30000000</v>
      </c>
      <c r="E16" s="361"/>
      <c r="F16" s="193"/>
      <c r="G16" s="197">
        <v>300360000000</v>
      </c>
      <c r="H16" s="193"/>
      <c r="I16" s="197">
        <v>411375756000</v>
      </c>
      <c r="J16" s="193"/>
      <c r="K16" s="197">
        <v>0</v>
      </c>
      <c r="L16" s="193"/>
      <c r="M16" s="197">
        <v>0</v>
      </c>
      <c r="N16" s="193"/>
      <c r="O16" s="197">
        <v>0</v>
      </c>
      <c r="P16" s="193"/>
      <c r="Q16" s="197">
        <v>0</v>
      </c>
      <c r="R16" s="193"/>
      <c r="S16" s="197">
        <v>30000000</v>
      </c>
      <c r="T16" s="193"/>
      <c r="U16" s="197">
        <v>14616</v>
      </c>
      <c r="V16" s="193"/>
      <c r="W16" s="197">
        <v>300360000000</v>
      </c>
      <c r="X16" s="193"/>
      <c r="Y16" s="197">
        <v>437953824000</v>
      </c>
      <c r="Z16" s="193"/>
      <c r="AA16" s="195">
        <f t="shared" si="0"/>
        <v>4.4077879679887185E-3</v>
      </c>
      <c r="AD16" s="197"/>
    </row>
    <row r="17" spans="1:30" s="192" customFormat="1" ht="31.5" customHeight="1" x14ac:dyDescent="0.25">
      <c r="A17" s="372" t="s">
        <v>59</v>
      </c>
      <c r="B17" s="372"/>
      <c r="D17" s="361">
        <v>5289682</v>
      </c>
      <c r="E17" s="361"/>
      <c r="F17" s="193"/>
      <c r="G17" s="197">
        <v>280066267824</v>
      </c>
      <c r="H17" s="193"/>
      <c r="I17" s="197">
        <v>453944090067.07202</v>
      </c>
      <c r="J17" s="193"/>
      <c r="K17" s="197">
        <v>0</v>
      </c>
      <c r="L17" s="193"/>
      <c r="M17" s="197">
        <v>0</v>
      </c>
      <c r="N17" s="193"/>
      <c r="O17" s="197">
        <v>0</v>
      </c>
      <c r="P17" s="193"/>
      <c r="Q17" s="197">
        <v>0</v>
      </c>
      <c r="R17" s="193"/>
      <c r="S17" s="197">
        <v>5289682</v>
      </c>
      <c r="T17" s="193"/>
      <c r="U17" s="197">
        <v>92836</v>
      </c>
      <c r="V17" s="193"/>
      <c r="W17" s="197">
        <v>280066267824</v>
      </c>
      <c r="X17" s="193"/>
      <c r="Y17" s="197">
        <v>490483630650.21802</v>
      </c>
      <c r="Z17" s="193"/>
      <c r="AA17" s="195">
        <f t="shared" si="0"/>
        <v>4.9364744116846748E-3</v>
      </c>
      <c r="AC17" s="208"/>
      <c r="AD17" s="197"/>
    </row>
    <row r="18" spans="1:30" s="192" customFormat="1" ht="31.5" customHeight="1" x14ac:dyDescent="0.25">
      <c r="A18" s="372" t="s">
        <v>60</v>
      </c>
      <c r="B18" s="372"/>
      <c r="D18" s="361">
        <v>64170469</v>
      </c>
      <c r="E18" s="361"/>
      <c r="F18" s="193"/>
      <c r="G18" s="197">
        <v>1194700539177</v>
      </c>
      <c r="H18" s="193"/>
      <c r="I18" s="197">
        <v>1269883810894.24</v>
      </c>
      <c r="J18" s="193"/>
      <c r="K18" s="197">
        <v>13624023</v>
      </c>
      <c r="L18" s="193"/>
      <c r="M18" s="197">
        <v>282890035145</v>
      </c>
      <c r="N18" s="193"/>
      <c r="O18" s="197">
        <v>0</v>
      </c>
      <c r="P18" s="193"/>
      <c r="Q18" s="197">
        <v>0</v>
      </c>
      <c r="R18" s="193"/>
      <c r="S18" s="197">
        <v>77794492</v>
      </c>
      <c r="T18" s="193"/>
      <c r="U18" s="197">
        <v>21459</v>
      </c>
      <c r="V18" s="193"/>
      <c r="W18" s="197">
        <v>1477590574322</v>
      </c>
      <c r="X18" s="193"/>
      <c r="Y18" s="197">
        <v>1667388733423.4099</v>
      </c>
      <c r="Z18" s="193"/>
      <c r="AA18" s="195">
        <f t="shared" si="0"/>
        <v>1.6781440403962896E-2</v>
      </c>
      <c r="AD18" s="197"/>
    </row>
    <row r="19" spans="1:30" s="192" customFormat="1" ht="31.5" customHeight="1" x14ac:dyDescent="0.25">
      <c r="A19" s="372" t="s">
        <v>61</v>
      </c>
      <c r="B19" s="372"/>
      <c r="D19" s="361">
        <v>10000000</v>
      </c>
      <c r="E19" s="361"/>
      <c r="F19" s="193"/>
      <c r="G19" s="197">
        <v>100120000000</v>
      </c>
      <c r="H19" s="193"/>
      <c r="I19" s="197">
        <v>99880000000</v>
      </c>
      <c r="J19" s="193"/>
      <c r="K19" s="197">
        <v>0</v>
      </c>
      <c r="L19" s="193"/>
      <c r="M19" s="197">
        <v>0</v>
      </c>
      <c r="N19" s="193"/>
      <c r="O19" s="197">
        <v>0</v>
      </c>
      <c r="P19" s="193"/>
      <c r="Q19" s="197">
        <v>0</v>
      </c>
      <c r="R19" s="193"/>
      <c r="S19" s="197">
        <v>10000000</v>
      </c>
      <c r="T19" s="193"/>
      <c r="U19" s="197">
        <v>10885</v>
      </c>
      <c r="V19" s="193"/>
      <c r="W19" s="197">
        <v>100120000000</v>
      </c>
      <c r="X19" s="193"/>
      <c r="Y19" s="197">
        <v>108719380000</v>
      </c>
      <c r="Z19" s="193"/>
      <c r="AA19" s="195">
        <f t="shared" si="0"/>
        <v>1.094206623598732E-3</v>
      </c>
      <c r="AD19" s="197"/>
    </row>
    <row r="20" spans="1:30" s="192" customFormat="1" ht="31.5" customHeight="1" x14ac:dyDescent="0.25">
      <c r="A20" s="373" t="s">
        <v>62</v>
      </c>
      <c r="B20" s="373"/>
      <c r="D20" s="363">
        <v>0</v>
      </c>
      <c r="E20" s="363"/>
      <c r="F20" s="193"/>
      <c r="G20" s="198">
        <v>0</v>
      </c>
      <c r="H20" s="193"/>
      <c r="I20" s="198">
        <v>0</v>
      </c>
      <c r="J20" s="193"/>
      <c r="K20" s="198">
        <v>20742034</v>
      </c>
      <c r="L20" s="193"/>
      <c r="M20" s="198">
        <v>218742150890</v>
      </c>
      <c r="N20" s="193"/>
      <c r="O20" s="198">
        <v>0</v>
      </c>
      <c r="P20" s="193"/>
      <c r="Q20" s="198">
        <v>0</v>
      </c>
      <c r="R20" s="193"/>
      <c r="S20" s="198">
        <v>20742034</v>
      </c>
      <c r="T20" s="193"/>
      <c r="U20" s="199">
        <v>10220</v>
      </c>
      <c r="V20" s="193"/>
      <c r="W20" s="198">
        <v>218742150890</v>
      </c>
      <c r="X20" s="193"/>
      <c r="Y20" s="198">
        <v>211496025228.79599</v>
      </c>
      <c r="Z20" s="193"/>
      <c r="AA20" s="195">
        <f t="shared" si="0"/>
        <v>2.1286025699388013E-3</v>
      </c>
      <c r="AD20" s="197"/>
    </row>
    <row r="21" spans="1:30" s="192" customFormat="1" ht="31.5" customHeight="1" x14ac:dyDescent="0.25">
      <c r="A21" s="364" t="s">
        <v>24</v>
      </c>
      <c r="B21" s="364"/>
      <c r="D21" s="363"/>
      <c r="E21" s="363"/>
      <c r="F21" s="193"/>
      <c r="G21" s="200">
        <f>SUM(G9:G20)</f>
        <v>3394428856908</v>
      </c>
      <c r="H21" s="193"/>
      <c r="I21" s="200">
        <f>SUM(I9:I20)</f>
        <v>4218010783595.7422</v>
      </c>
      <c r="J21" s="193"/>
      <c r="K21" s="200">
        <f>SUM(K9:K20)</f>
        <v>99408864</v>
      </c>
      <c r="L21" s="193"/>
      <c r="M21" s="200">
        <f>SUM(M9:M20)</f>
        <v>1501632171828.4302</v>
      </c>
      <c r="N21" s="193"/>
      <c r="O21" s="200">
        <f>SUM(O9:O20)</f>
        <v>-288301</v>
      </c>
      <c r="P21" s="193"/>
      <c r="Q21" s="200">
        <f>SUM(Q9:Q20)</f>
        <v>2827753905</v>
      </c>
      <c r="R21" s="193"/>
      <c r="S21" s="200">
        <f>SUM(S9:S20)</f>
        <v>325505705</v>
      </c>
      <c r="T21" s="193"/>
      <c r="U21" s="199"/>
      <c r="V21" s="193"/>
      <c r="W21" s="200">
        <f>SUM(W9:W20)</f>
        <v>4893174674444</v>
      </c>
      <c r="X21" s="193"/>
      <c r="Y21" s="200">
        <f>SUM(Y9:Y20)</f>
        <v>5977155427526.0313</v>
      </c>
      <c r="Z21" s="193"/>
      <c r="AA21" s="201">
        <f>SUM(AA9:AA20)</f>
        <v>6.0157104088324392E-2</v>
      </c>
      <c r="AD21" s="197"/>
    </row>
    <row r="22" spans="1:30" s="192" customFormat="1" ht="18" x14ac:dyDescent="0.25"/>
    <row r="23" spans="1:30" x14ac:dyDescent="0.2"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</row>
    <row r="24" spans="1:30" ht="18.75" x14ac:dyDescent="0.2">
      <c r="E24" s="370"/>
      <c r="F24" s="370"/>
      <c r="G24" s="371"/>
      <c r="H24" s="371"/>
      <c r="I24" s="371"/>
      <c r="J24" s="371"/>
      <c r="K24" s="151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</row>
    <row r="25" spans="1:30" s="36" customFormat="1" ht="21" x14ac:dyDescent="0.4">
      <c r="G25" s="160"/>
      <c r="H25" s="161" t="s">
        <v>327</v>
      </c>
      <c r="I25" s="160"/>
      <c r="J25" s="160"/>
      <c r="K25" s="160"/>
      <c r="L25" s="369" t="s">
        <v>328</v>
      </c>
      <c r="M25" s="369"/>
      <c r="N25" s="369"/>
      <c r="O25" s="369"/>
      <c r="P25" s="369"/>
      <c r="Q25" s="369"/>
      <c r="R25" s="369"/>
      <c r="S25" s="160"/>
      <c r="T25" s="160"/>
      <c r="U25" s="160"/>
      <c r="V25" s="161"/>
      <c r="W25" s="161"/>
      <c r="X25" s="161"/>
      <c r="Y25" s="161"/>
      <c r="Z25" s="161"/>
      <c r="AA25" s="160"/>
      <c r="AB25" s="160"/>
      <c r="AC25" s="160"/>
      <c r="AD25" s="160"/>
    </row>
    <row r="26" spans="1:30" s="36" customFormat="1" ht="21" x14ac:dyDescent="0.4"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1"/>
      <c r="W26" s="161"/>
      <c r="X26" s="161" t="s">
        <v>337</v>
      </c>
      <c r="Y26" s="161"/>
      <c r="Z26" s="161" t="s">
        <v>330</v>
      </c>
      <c r="AA26" s="160"/>
      <c r="AB26" s="160"/>
      <c r="AC26" s="160"/>
      <c r="AD26" s="160"/>
    </row>
    <row r="27" spans="1:30" s="36" customFormat="1" ht="21" x14ac:dyDescent="0.4"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1" t="s">
        <v>334</v>
      </c>
      <c r="W27" s="161"/>
      <c r="X27" s="161" t="s">
        <v>331</v>
      </c>
      <c r="Y27" s="161"/>
      <c r="Z27" s="161"/>
      <c r="AA27" s="160"/>
      <c r="AB27" s="160"/>
      <c r="AC27" s="160"/>
      <c r="AD27" s="160"/>
    </row>
    <row r="28" spans="1:30" s="36" customFormat="1" ht="21" x14ac:dyDescent="0.4"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1"/>
      <c r="W28" s="161"/>
      <c r="X28" s="161"/>
      <c r="Y28" s="161"/>
      <c r="Z28" s="161"/>
      <c r="AA28" s="160"/>
      <c r="AB28" s="160"/>
      <c r="AC28" s="160"/>
      <c r="AD28" s="160"/>
    </row>
    <row r="29" spans="1:30" s="36" customFormat="1" ht="21" x14ac:dyDescent="0.4"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1" t="s">
        <v>335</v>
      </c>
      <c r="W29" s="161"/>
      <c r="X29" s="161" t="s">
        <v>336</v>
      </c>
      <c r="Y29" s="161"/>
      <c r="Z29" s="161"/>
      <c r="AA29" s="160"/>
      <c r="AB29" s="160"/>
      <c r="AC29" s="160"/>
      <c r="AD29" s="160"/>
    </row>
    <row r="30" spans="1:30" x14ac:dyDescent="0.2"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</row>
    <row r="31" spans="1:30" x14ac:dyDescent="0.2"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</row>
    <row r="32" spans="1:30" x14ac:dyDescent="0.2"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</row>
    <row r="33" spans="7:30" x14ac:dyDescent="0.2"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</row>
    <row r="34" spans="7:30" x14ac:dyDescent="0.2"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</row>
    <row r="35" spans="7:30" x14ac:dyDescent="0.2"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</row>
    <row r="36" spans="7:30" x14ac:dyDescent="0.2"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</row>
    <row r="37" spans="7:30" x14ac:dyDescent="0.2"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</row>
  </sheetData>
  <mergeCells count="4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L25:R25"/>
    <mergeCell ref="E24:F24"/>
    <mergeCell ref="G24:H24"/>
    <mergeCell ref="I24:J24"/>
    <mergeCell ref="A19:B19"/>
    <mergeCell ref="D19:E19"/>
    <mergeCell ref="A20:B20"/>
    <mergeCell ref="D20:E20"/>
    <mergeCell ref="A21:B21"/>
    <mergeCell ref="D21:E21"/>
  </mergeCells>
  <conditionalFormatting sqref="X26">
    <cfRule type="duplicateValues" dxfId="9" priority="6"/>
  </conditionalFormatting>
  <conditionalFormatting sqref="V25:Z29">
    <cfRule type="duplicateValues" dxfId="8" priority="5"/>
  </conditionalFormatting>
  <conditionalFormatting sqref="Z26">
    <cfRule type="duplicateValues" dxfId="7" priority="4"/>
  </conditionalFormatting>
  <conditionalFormatting sqref="L25">
    <cfRule type="duplicateValues" dxfId="6" priority="3"/>
  </conditionalFormatting>
  <conditionalFormatting sqref="H25">
    <cfRule type="duplicateValues" dxfId="5" priority="2"/>
  </conditionalFormatting>
  <conditionalFormatting sqref="AD10:AD21 Y9:Y20">
    <cfRule type="duplicateValues" dxfId="4" priority="1"/>
  </conditionalFormatting>
  <pageMargins left="0.39" right="0.39" top="0.39" bottom="0.39" header="0" footer="0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42"/>
  <sheetViews>
    <sheetView rightToLeft="1" view="pageBreakPreview" zoomScale="40" zoomScaleNormal="70" zoomScaleSheetLayoutView="40" workbookViewId="0">
      <selection activeCell="A19" sqref="A19:B19"/>
    </sheetView>
  </sheetViews>
  <sheetFormatPr defaultRowHeight="12.75" x14ac:dyDescent="0.2"/>
  <cols>
    <col min="1" max="1" width="12.140625" customWidth="1"/>
    <col min="2" max="2" width="39.28515625" customWidth="1"/>
    <col min="3" max="3" width="1.28515625" customWidth="1"/>
    <col min="4" max="4" width="28.42578125" customWidth="1"/>
    <col min="5" max="5" width="1.28515625" customWidth="1"/>
    <col min="6" max="6" width="42.42578125" customWidth="1"/>
    <col min="7" max="7" width="1.28515625" customWidth="1"/>
    <col min="8" max="8" width="23.7109375" customWidth="1"/>
    <col min="9" max="9" width="1.28515625" customWidth="1"/>
    <col min="10" max="10" width="19.42578125" bestFit="1" customWidth="1"/>
    <col min="11" max="11" width="1" customWidth="1"/>
    <col min="12" max="12" width="17" bestFit="1" customWidth="1"/>
    <col min="13" max="13" width="1.28515625" customWidth="1"/>
    <col min="14" max="14" width="31.28515625" bestFit="1" customWidth="1"/>
    <col min="15" max="15" width="1.28515625" customWidth="1"/>
    <col min="16" max="16" width="33.42578125" bestFit="1" customWidth="1"/>
    <col min="17" max="17" width="1.28515625" customWidth="1"/>
    <col min="18" max="18" width="14.140625" bestFit="1" customWidth="1"/>
    <col min="19" max="19" width="1.28515625" customWidth="1"/>
    <col min="20" max="20" width="30.28515625" bestFit="1" customWidth="1"/>
    <col min="21" max="21" width="1.28515625" customWidth="1"/>
    <col min="22" max="22" width="8" bestFit="1" customWidth="1"/>
    <col min="23" max="23" width="1.28515625" customWidth="1"/>
    <col min="24" max="24" width="15.140625" bestFit="1" customWidth="1"/>
    <col min="25" max="25" width="1.28515625" customWidth="1"/>
    <col min="26" max="26" width="17" bestFit="1" customWidth="1"/>
    <col min="27" max="27" width="1.28515625" customWidth="1"/>
    <col min="28" max="28" width="25.140625" bestFit="1" customWidth="1"/>
    <col min="29" max="29" width="1.28515625" customWidth="1"/>
    <col min="30" max="30" width="31.28515625" bestFit="1" customWidth="1"/>
    <col min="31" max="31" width="1.28515625" customWidth="1"/>
    <col min="32" max="32" width="33.42578125" bestFit="1" customWidth="1"/>
    <col min="33" max="33" width="1.28515625" customWidth="1"/>
    <col min="34" max="34" width="28.42578125" customWidth="1"/>
    <col min="35" max="35" width="2.5703125" customWidth="1"/>
    <col min="38" max="38" width="29.140625" bestFit="1" customWidth="1"/>
  </cols>
  <sheetData>
    <row r="1" spans="1:40" s="223" customFormat="1" ht="36" customHeight="1" x14ac:dyDescent="0.35">
      <c r="A1" s="379" t="s">
        <v>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</row>
    <row r="2" spans="1:40" s="223" customFormat="1" ht="36" customHeight="1" x14ac:dyDescent="0.35">
      <c r="A2" s="379" t="s">
        <v>1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</row>
    <row r="3" spans="1:40" s="223" customFormat="1" ht="36" customHeight="1" x14ac:dyDescent="0.35">
      <c r="A3" s="379" t="s">
        <v>2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</row>
    <row r="4" spans="1:40" s="223" customFormat="1" ht="36" customHeight="1" x14ac:dyDescent="0.35"/>
    <row r="5" spans="1:40" s="223" customFormat="1" ht="58.5" customHeight="1" x14ac:dyDescent="0.35">
      <c r="A5" s="224" t="s">
        <v>63</v>
      </c>
      <c r="B5" s="380" t="s">
        <v>64</v>
      </c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</row>
    <row r="6" spans="1:40" s="211" customFormat="1" ht="65.25" customHeight="1" x14ac:dyDescent="0.35">
      <c r="A6" s="376" t="s">
        <v>65</v>
      </c>
      <c r="B6" s="376"/>
      <c r="C6" s="376"/>
      <c r="D6" s="376"/>
      <c r="E6" s="376"/>
      <c r="F6" s="376"/>
      <c r="G6" s="376"/>
      <c r="H6" s="376"/>
      <c r="I6" s="376"/>
      <c r="J6" s="376"/>
      <c r="K6" s="210"/>
      <c r="L6" s="381" t="s">
        <v>7</v>
      </c>
      <c r="M6" s="381"/>
      <c r="N6" s="381"/>
      <c r="O6" s="381"/>
      <c r="P6" s="381"/>
      <c r="R6" s="381" t="s">
        <v>8</v>
      </c>
      <c r="S6" s="381"/>
      <c r="T6" s="381"/>
      <c r="U6" s="381"/>
      <c r="V6" s="381"/>
      <c r="W6" s="381"/>
      <c r="X6" s="381"/>
      <c r="Z6" s="381" t="s">
        <v>9</v>
      </c>
      <c r="AA6" s="381"/>
      <c r="AB6" s="381"/>
      <c r="AC6" s="381"/>
      <c r="AD6" s="381"/>
      <c r="AE6" s="381"/>
      <c r="AF6" s="381"/>
      <c r="AG6" s="381"/>
      <c r="AH6" s="381"/>
    </row>
    <row r="7" spans="1:40" s="227" customFormat="1" ht="65.25" customHeight="1" x14ac:dyDescent="0.35">
      <c r="A7" s="225"/>
      <c r="B7" s="225"/>
      <c r="C7" s="225"/>
      <c r="D7" s="225"/>
      <c r="E7" s="225"/>
      <c r="F7" s="225"/>
      <c r="G7" s="225"/>
      <c r="H7" s="225"/>
      <c r="I7" s="225"/>
      <c r="J7" s="225"/>
      <c r="K7" s="226"/>
      <c r="L7" s="225"/>
      <c r="M7" s="225"/>
      <c r="N7" s="225"/>
      <c r="O7" s="225"/>
      <c r="P7" s="225"/>
      <c r="R7" s="382" t="s">
        <v>10</v>
      </c>
      <c r="S7" s="382"/>
      <c r="T7" s="382"/>
      <c r="U7" s="225"/>
      <c r="V7" s="382" t="s">
        <v>11</v>
      </c>
      <c r="W7" s="382"/>
      <c r="X7" s="382"/>
      <c r="Z7" s="225"/>
      <c r="AA7" s="225"/>
      <c r="AB7" s="225"/>
      <c r="AC7" s="225"/>
      <c r="AD7" s="225"/>
      <c r="AE7" s="225"/>
      <c r="AF7" s="225"/>
      <c r="AG7" s="225"/>
      <c r="AH7" s="225"/>
      <c r="AK7" s="239"/>
      <c r="AL7" s="239"/>
      <c r="AM7" s="239"/>
      <c r="AN7" s="239"/>
    </row>
    <row r="8" spans="1:40" s="227" customFormat="1" ht="65.25" customHeight="1" x14ac:dyDescent="0.35">
      <c r="A8" s="381" t="s">
        <v>66</v>
      </c>
      <c r="B8" s="381"/>
      <c r="D8" s="212" t="s">
        <v>67</v>
      </c>
      <c r="E8" s="228"/>
      <c r="F8" s="212" t="s">
        <v>68</v>
      </c>
      <c r="G8" s="228"/>
      <c r="H8" s="212" t="s">
        <v>69</v>
      </c>
      <c r="I8" s="228"/>
      <c r="J8" s="212" t="s">
        <v>70</v>
      </c>
      <c r="K8" s="228"/>
      <c r="L8" s="212" t="s">
        <v>13</v>
      </c>
      <c r="M8" s="228"/>
      <c r="N8" s="212" t="s">
        <v>14</v>
      </c>
      <c r="O8" s="228"/>
      <c r="P8" s="212" t="s">
        <v>15</v>
      </c>
      <c r="Q8" s="228"/>
      <c r="R8" s="213" t="s">
        <v>13</v>
      </c>
      <c r="S8" s="229"/>
      <c r="T8" s="213" t="s">
        <v>14</v>
      </c>
      <c r="U8" s="228"/>
      <c r="V8" s="213" t="s">
        <v>13</v>
      </c>
      <c r="W8" s="229"/>
      <c r="X8" s="213" t="s">
        <v>16</v>
      </c>
      <c r="Y8" s="228"/>
      <c r="Z8" s="212" t="s">
        <v>13</v>
      </c>
      <c r="AA8" s="228"/>
      <c r="AB8" s="212" t="s">
        <v>17</v>
      </c>
      <c r="AC8" s="228"/>
      <c r="AD8" s="212" t="s">
        <v>14</v>
      </c>
      <c r="AE8" s="228"/>
      <c r="AF8" s="212" t="s">
        <v>15</v>
      </c>
      <c r="AG8" s="228"/>
      <c r="AH8" s="212" t="s">
        <v>18</v>
      </c>
      <c r="AK8" s="239"/>
      <c r="AL8" s="240">
        <f>'واحدهای صندوق'!AD8</f>
        <v>99359095124496</v>
      </c>
      <c r="AM8" s="239"/>
      <c r="AN8" s="239"/>
    </row>
    <row r="9" spans="1:40" s="227" customFormat="1" ht="65.25" customHeight="1" x14ac:dyDescent="0.35">
      <c r="A9" s="383" t="s">
        <v>71</v>
      </c>
      <c r="B9" s="383"/>
      <c r="D9" s="215" t="s">
        <v>72</v>
      </c>
      <c r="E9" s="228"/>
      <c r="F9" s="215" t="s">
        <v>72</v>
      </c>
      <c r="G9" s="228"/>
      <c r="H9" s="215" t="s">
        <v>73</v>
      </c>
      <c r="I9" s="228"/>
      <c r="J9" s="215" t="s">
        <v>74</v>
      </c>
      <c r="K9" s="228"/>
      <c r="L9" s="216">
        <v>2203109</v>
      </c>
      <c r="M9" s="228"/>
      <c r="N9" s="216">
        <v>15003981955816</v>
      </c>
      <c r="O9" s="228"/>
      <c r="P9" s="216">
        <v>16933332672327</v>
      </c>
      <c r="Q9" s="228"/>
      <c r="R9" s="216">
        <v>0</v>
      </c>
      <c r="S9" s="228"/>
      <c r="T9" s="216">
        <v>0</v>
      </c>
      <c r="U9" s="228"/>
      <c r="V9" s="216">
        <v>0</v>
      </c>
      <c r="W9" s="228"/>
      <c r="X9" s="216">
        <v>0</v>
      </c>
      <c r="Y9" s="228"/>
      <c r="Z9" s="216">
        <v>2203109</v>
      </c>
      <c r="AA9" s="228"/>
      <c r="AB9" s="216">
        <v>7691684</v>
      </c>
      <c r="AC9" s="228"/>
      <c r="AD9" s="216">
        <v>15003981955816</v>
      </c>
      <c r="AE9" s="228"/>
      <c r="AF9" s="216">
        <v>16933332672328</v>
      </c>
      <c r="AG9" s="228"/>
      <c r="AH9" s="217">
        <f t="shared" ref="AH9:AH18" si="0">AF9/$AL$8</f>
        <v>0.17042559265571708</v>
      </c>
      <c r="AK9" s="239"/>
      <c r="AL9" s="240"/>
      <c r="AM9" s="241"/>
      <c r="AN9" s="239"/>
    </row>
    <row r="10" spans="1:40" s="227" customFormat="1" ht="65.25" customHeight="1" x14ac:dyDescent="0.35">
      <c r="A10" s="375" t="s">
        <v>75</v>
      </c>
      <c r="B10" s="375"/>
      <c r="D10" s="218" t="s">
        <v>72</v>
      </c>
      <c r="E10" s="228"/>
      <c r="F10" s="218" t="s">
        <v>72</v>
      </c>
      <c r="G10" s="228"/>
      <c r="H10" s="218" t="s">
        <v>76</v>
      </c>
      <c r="I10" s="228"/>
      <c r="J10" s="218" t="s">
        <v>77</v>
      </c>
      <c r="K10" s="228"/>
      <c r="L10" s="214">
        <v>1335900</v>
      </c>
      <c r="M10" s="228"/>
      <c r="N10" s="214">
        <v>4999848883800</v>
      </c>
      <c r="O10" s="228"/>
      <c r="P10" s="214">
        <v>5465830736468</v>
      </c>
      <c r="Q10" s="228"/>
      <c r="R10" s="214">
        <v>0</v>
      </c>
      <c r="S10" s="228"/>
      <c r="T10" s="214">
        <v>0</v>
      </c>
      <c r="U10" s="228"/>
      <c r="V10" s="214">
        <v>0</v>
      </c>
      <c r="W10" s="228"/>
      <c r="X10" s="214">
        <v>0</v>
      </c>
      <c r="Y10" s="228"/>
      <c r="Z10" s="214">
        <v>1335900</v>
      </c>
      <c r="AA10" s="228"/>
      <c r="AB10" s="214">
        <v>4168785</v>
      </c>
      <c r="AC10" s="228"/>
      <c r="AD10" s="214">
        <v>4999848883800</v>
      </c>
      <c r="AE10" s="228"/>
      <c r="AF10" s="214">
        <v>5565043428739</v>
      </c>
      <c r="AG10" s="228"/>
      <c r="AH10" s="217">
        <f t="shared" si="0"/>
        <v>5.6009401270875642E-2</v>
      </c>
      <c r="AK10" s="239"/>
      <c r="AL10" s="240"/>
      <c r="AM10" s="239"/>
      <c r="AN10" s="239"/>
    </row>
    <row r="11" spans="1:40" s="227" customFormat="1" ht="65.25" customHeight="1" x14ac:dyDescent="0.35">
      <c r="A11" s="375" t="s">
        <v>78</v>
      </c>
      <c r="B11" s="375"/>
      <c r="D11" s="218" t="s">
        <v>72</v>
      </c>
      <c r="E11" s="228"/>
      <c r="F11" s="218" t="s">
        <v>72</v>
      </c>
      <c r="G11" s="228"/>
      <c r="H11" s="218" t="s">
        <v>79</v>
      </c>
      <c r="I11" s="228"/>
      <c r="J11" s="218" t="s">
        <v>32</v>
      </c>
      <c r="K11" s="228"/>
      <c r="L11" s="214">
        <v>9086</v>
      </c>
      <c r="M11" s="228"/>
      <c r="N11" s="214">
        <v>5082255524</v>
      </c>
      <c r="O11" s="228"/>
      <c r="P11" s="214">
        <v>6631577808</v>
      </c>
      <c r="Q11" s="228"/>
      <c r="R11" s="214">
        <v>0</v>
      </c>
      <c r="S11" s="228"/>
      <c r="T11" s="214">
        <v>0</v>
      </c>
      <c r="U11" s="228"/>
      <c r="V11" s="214">
        <v>0</v>
      </c>
      <c r="W11" s="228"/>
      <c r="X11" s="214">
        <v>0</v>
      </c>
      <c r="Y11" s="228"/>
      <c r="Z11" s="214">
        <v>9086</v>
      </c>
      <c r="AA11" s="228"/>
      <c r="AB11" s="214">
        <v>737230</v>
      </c>
      <c r="AC11" s="228"/>
      <c r="AD11" s="214">
        <v>5082255524</v>
      </c>
      <c r="AE11" s="228"/>
      <c r="AF11" s="214">
        <v>6694829486</v>
      </c>
      <c r="AG11" s="228"/>
      <c r="AH11" s="217">
        <f t="shared" si="0"/>
        <v>6.7380137446012791E-5</v>
      </c>
      <c r="AK11" s="239"/>
      <c r="AL11" s="240"/>
      <c r="AM11" s="239"/>
      <c r="AN11" s="239"/>
    </row>
    <row r="12" spans="1:40" s="227" customFormat="1" ht="65.25" customHeight="1" x14ac:dyDescent="0.35">
      <c r="A12" s="375" t="s">
        <v>80</v>
      </c>
      <c r="B12" s="375"/>
      <c r="D12" s="218" t="s">
        <v>72</v>
      </c>
      <c r="E12" s="228"/>
      <c r="F12" s="218" t="s">
        <v>72</v>
      </c>
      <c r="G12" s="228"/>
      <c r="H12" s="218" t="s">
        <v>81</v>
      </c>
      <c r="I12" s="228"/>
      <c r="J12" s="218" t="s">
        <v>82</v>
      </c>
      <c r="K12" s="228"/>
      <c r="L12" s="214">
        <v>1500000</v>
      </c>
      <c r="M12" s="228"/>
      <c r="N12" s="214">
        <v>1500000000000</v>
      </c>
      <c r="O12" s="228"/>
      <c r="P12" s="214">
        <v>1499728125000</v>
      </c>
      <c r="Q12" s="228"/>
      <c r="R12" s="214">
        <v>0</v>
      </c>
      <c r="S12" s="228"/>
      <c r="T12" s="214">
        <v>0</v>
      </c>
      <c r="U12" s="228"/>
      <c r="V12" s="214">
        <v>0</v>
      </c>
      <c r="W12" s="228"/>
      <c r="X12" s="214">
        <v>0</v>
      </c>
      <c r="Y12" s="228"/>
      <c r="Z12" s="214">
        <v>1500000</v>
      </c>
      <c r="AA12" s="228"/>
      <c r="AB12" s="214">
        <v>1000000</v>
      </c>
      <c r="AC12" s="228"/>
      <c r="AD12" s="214">
        <v>1500000000000</v>
      </c>
      <c r="AE12" s="228"/>
      <c r="AF12" s="214">
        <v>1499184375000</v>
      </c>
      <c r="AG12" s="228"/>
      <c r="AH12" s="217">
        <f t="shared" si="0"/>
        <v>1.5088546983258415E-2</v>
      </c>
      <c r="AK12" s="239"/>
      <c r="AL12" s="240"/>
      <c r="AM12" s="239"/>
      <c r="AN12" s="239"/>
    </row>
    <row r="13" spans="1:40" s="227" customFormat="1" ht="65.25" customHeight="1" x14ac:dyDescent="0.35">
      <c r="A13" s="375" t="s">
        <v>83</v>
      </c>
      <c r="B13" s="375"/>
      <c r="D13" s="218" t="s">
        <v>72</v>
      </c>
      <c r="E13" s="228"/>
      <c r="F13" s="218" t="s">
        <v>72</v>
      </c>
      <c r="G13" s="228"/>
      <c r="H13" s="218" t="s">
        <v>84</v>
      </c>
      <c r="I13" s="228"/>
      <c r="J13" s="218" t="s">
        <v>85</v>
      </c>
      <c r="K13" s="228"/>
      <c r="L13" s="214">
        <v>2500000</v>
      </c>
      <c r="M13" s="228"/>
      <c r="N13" s="214">
        <v>2500000000000</v>
      </c>
      <c r="O13" s="228"/>
      <c r="P13" s="214">
        <v>2499546875000</v>
      </c>
      <c r="Q13" s="228"/>
      <c r="R13" s="214">
        <v>0</v>
      </c>
      <c r="S13" s="228"/>
      <c r="T13" s="214">
        <v>0</v>
      </c>
      <c r="U13" s="228"/>
      <c r="V13" s="214">
        <v>0</v>
      </c>
      <c r="W13" s="228"/>
      <c r="X13" s="214">
        <v>0</v>
      </c>
      <c r="Y13" s="228"/>
      <c r="Z13" s="214">
        <v>2500000</v>
      </c>
      <c r="AA13" s="228"/>
      <c r="AB13" s="214">
        <v>1000000</v>
      </c>
      <c r="AC13" s="228"/>
      <c r="AD13" s="214">
        <v>2500000000000</v>
      </c>
      <c r="AE13" s="228"/>
      <c r="AF13" s="214">
        <v>2498640625000</v>
      </c>
      <c r="AG13" s="228"/>
      <c r="AH13" s="217">
        <f t="shared" si="0"/>
        <v>2.5147578305430691E-2</v>
      </c>
      <c r="AK13" s="239"/>
      <c r="AL13" s="240"/>
      <c r="AM13" s="239"/>
      <c r="AN13" s="239"/>
    </row>
    <row r="14" spans="1:40" s="227" customFormat="1" ht="65.25" customHeight="1" x14ac:dyDescent="0.35">
      <c r="A14" s="375" t="s">
        <v>86</v>
      </c>
      <c r="B14" s="375"/>
      <c r="D14" s="218" t="s">
        <v>72</v>
      </c>
      <c r="E14" s="228"/>
      <c r="F14" s="218" t="s">
        <v>72</v>
      </c>
      <c r="G14" s="228"/>
      <c r="H14" s="218" t="s">
        <v>87</v>
      </c>
      <c r="I14" s="228"/>
      <c r="J14" s="218" t="s">
        <v>88</v>
      </c>
      <c r="K14" s="228"/>
      <c r="L14" s="214">
        <v>750000</v>
      </c>
      <c r="M14" s="228"/>
      <c r="N14" s="214">
        <v>750000000000</v>
      </c>
      <c r="O14" s="228"/>
      <c r="P14" s="214">
        <v>749864062500</v>
      </c>
      <c r="Q14" s="228"/>
      <c r="R14" s="214">
        <v>0</v>
      </c>
      <c r="S14" s="228"/>
      <c r="T14" s="214">
        <v>0</v>
      </c>
      <c r="U14" s="228"/>
      <c r="V14" s="214">
        <v>0</v>
      </c>
      <c r="W14" s="228"/>
      <c r="X14" s="214">
        <v>0</v>
      </c>
      <c r="Y14" s="228"/>
      <c r="Z14" s="214">
        <v>750000</v>
      </c>
      <c r="AA14" s="228"/>
      <c r="AB14" s="214">
        <v>1000000</v>
      </c>
      <c r="AC14" s="228"/>
      <c r="AD14" s="214">
        <v>750000000000</v>
      </c>
      <c r="AE14" s="228"/>
      <c r="AF14" s="214">
        <v>749592187500</v>
      </c>
      <c r="AG14" s="228"/>
      <c r="AH14" s="217">
        <f t="shared" si="0"/>
        <v>7.5442734916292076E-3</v>
      </c>
      <c r="AK14" s="239"/>
      <c r="AL14" s="240"/>
      <c r="AM14" s="239"/>
      <c r="AN14" s="239"/>
    </row>
    <row r="15" spans="1:40" s="227" customFormat="1" ht="65.25" customHeight="1" x14ac:dyDescent="0.35">
      <c r="A15" s="375" t="s">
        <v>89</v>
      </c>
      <c r="B15" s="375"/>
      <c r="D15" s="218" t="s">
        <v>72</v>
      </c>
      <c r="E15" s="228"/>
      <c r="F15" s="218" t="s">
        <v>72</v>
      </c>
      <c r="G15" s="228"/>
      <c r="H15" s="218" t="s">
        <v>90</v>
      </c>
      <c r="I15" s="228"/>
      <c r="J15" s="218" t="s">
        <v>91</v>
      </c>
      <c r="K15" s="228"/>
      <c r="L15" s="214">
        <v>5000000</v>
      </c>
      <c r="M15" s="228"/>
      <c r="N15" s="214">
        <v>4882000000000</v>
      </c>
      <c r="O15" s="228"/>
      <c r="P15" s="214">
        <v>4873116587500</v>
      </c>
      <c r="Q15" s="228"/>
      <c r="R15" s="214">
        <v>0</v>
      </c>
      <c r="S15" s="228"/>
      <c r="T15" s="214">
        <v>0</v>
      </c>
      <c r="U15" s="228"/>
      <c r="V15" s="214">
        <v>0</v>
      </c>
      <c r="W15" s="228"/>
      <c r="X15" s="214">
        <v>0</v>
      </c>
      <c r="Y15" s="228"/>
      <c r="Z15" s="214">
        <v>5000000</v>
      </c>
      <c r="AA15" s="228"/>
      <c r="AB15" s="214">
        <v>979240</v>
      </c>
      <c r="AC15" s="228"/>
      <c r="AD15" s="214">
        <v>4882000000000</v>
      </c>
      <c r="AE15" s="228"/>
      <c r="AF15" s="214">
        <v>4893537691250</v>
      </c>
      <c r="AG15" s="228"/>
      <c r="AH15" s="217">
        <f t="shared" si="0"/>
        <v>4.9251029159619902E-2</v>
      </c>
      <c r="AK15" s="239"/>
      <c r="AL15" s="240"/>
      <c r="AM15" s="239"/>
      <c r="AN15" s="239"/>
    </row>
    <row r="16" spans="1:40" s="227" customFormat="1" ht="65.25" customHeight="1" x14ac:dyDescent="0.35">
      <c r="A16" s="375" t="s">
        <v>92</v>
      </c>
      <c r="B16" s="375"/>
      <c r="D16" s="218" t="s">
        <v>72</v>
      </c>
      <c r="E16" s="228"/>
      <c r="F16" s="218" t="s">
        <v>72</v>
      </c>
      <c r="G16" s="228"/>
      <c r="H16" s="218" t="s">
        <v>90</v>
      </c>
      <c r="I16" s="228"/>
      <c r="J16" s="218" t="s">
        <v>93</v>
      </c>
      <c r="K16" s="228"/>
      <c r="L16" s="214">
        <v>150000</v>
      </c>
      <c r="M16" s="228"/>
      <c r="N16" s="214">
        <v>146100000000</v>
      </c>
      <c r="O16" s="228"/>
      <c r="P16" s="214">
        <v>145457131115</v>
      </c>
      <c r="Q16" s="228"/>
      <c r="R16" s="214">
        <v>0</v>
      </c>
      <c r="S16" s="228"/>
      <c r="T16" s="214">
        <v>0</v>
      </c>
      <c r="U16" s="228"/>
      <c r="V16" s="214">
        <v>0</v>
      </c>
      <c r="W16" s="228"/>
      <c r="X16" s="214">
        <v>0</v>
      </c>
      <c r="Y16" s="228"/>
      <c r="Z16" s="214">
        <v>150000</v>
      </c>
      <c r="AA16" s="228"/>
      <c r="AB16" s="214">
        <v>969890</v>
      </c>
      <c r="AC16" s="228"/>
      <c r="AD16" s="214">
        <v>146100000000</v>
      </c>
      <c r="AE16" s="228"/>
      <c r="AF16" s="214">
        <v>145404393347</v>
      </c>
      <c r="AG16" s="228"/>
      <c r="AH16" s="217">
        <f t="shared" si="0"/>
        <v>1.4634230833605085E-3</v>
      </c>
      <c r="AK16" s="239"/>
      <c r="AL16" s="239"/>
      <c r="AM16" s="239"/>
      <c r="AN16" s="239"/>
    </row>
    <row r="17" spans="1:40" s="227" customFormat="1" ht="65.25" customHeight="1" x14ac:dyDescent="0.35">
      <c r="A17" s="375" t="s">
        <v>94</v>
      </c>
      <c r="B17" s="375"/>
      <c r="D17" s="218" t="s">
        <v>72</v>
      </c>
      <c r="E17" s="228"/>
      <c r="F17" s="218" t="s">
        <v>72</v>
      </c>
      <c r="G17" s="228"/>
      <c r="H17" s="218" t="s">
        <v>95</v>
      </c>
      <c r="I17" s="228"/>
      <c r="J17" s="218" t="s">
        <v>96</v>
      </c>
      <c r="K17" s="228"/>
      <c r="L17" s="214">
        <v>2997908</v>
      </c>
      <c r="M17" s="228"/>
      <c r="N17" s="214">
        <v>2997908000000</v>
      </c>
      <c r="O17" s="228"/>
      <c r="P17" s="214">
        <v>3057311921758</v>
      </c>
      <c r="Q17" s="228"/>
      <c r="R17" s="214">
        <v>0</v>
      </c>
      <c r="S17" s="228"/>
      <c r="T17" s="214">
        <v>0</v>
      </c>
      <c r="U17" s="228"/>
      <c r="V17" s="214">
        <v>0</v>
      </c>
      <c r="W17" s="228"/>
      <c r="X17" s="214">
        <v>0</v>
      </c>
      <c r="Y17" s="228"/>
      <c r="Z17" s="214">
        <v>2997908</v>
      </c>
      <c r="AA17" s="228"/>
      <c r="AB17" s="214">
        <v>1020000</v>
      </c>
      <c r="AC17" s="228"/>
      <c r="AD17" s="214">
        <v>2997908000000</v>
      </c>
      <c r="AE17" s="228"/>
      <c r="AF17" s="214">
        <v>3056203445276</v>
      </c>
      <c r="AG17" s="228"/>
      <c r="AH17" s="217">
        <f t="shared" si="0"/>
        <v>3.0759171482455695E-2</v>
      </c>
      <c r="AK17" s="239"/>
      <c r="AL17" s="241"/>
      <c r="AM17" s="239"/>
      <c r="AN17" s="239"/>
    </row>
    <row r="18" spans="1:40" s="227" customFormat="1" ht="65.25" customHeight="1" x14ac:dyDescent="0.35">
      <c r="A18" s="376" t="s">
        <v>97</v>
      </c>
      <c r="B18" s="376"/>
      <c r="D18" s="219" t="s">
        <v>72</v>
      </c>
      <c r="E18" s="228"/>
      <c r="F18" s="219" t="s">
        <v>72</v>
      </c>
      <c r="G18" s="228"/>
      <c r="H18" s="219" t="s">
        <v>98</v>
      </c>
      <c r="I18" s="228"/>
      <c r="J18" s="219" t="s">
        <v>99</v>
      </c>
      <c r="K18" s="228"/>
      <c r="L18" s="220">
        <v>0</v>
      </c>
      <c r="M18" s="228"/>
      <c r="N18" s="221">
        <v>0</v>
      </c>
      <c r="O18" s="228"/>
      <c r="P18" s="221">
        <v>0</v>
      </c>
      <c r="Q18" s="228"/>
      <c r="R18" s="220">
        <v>379157</v>
      </c>
      <c r="S18" s="228"/>
      <c r="T18" s="221">
        <v>349999826700</v>
      </c>
      <c r="U18" s="228"/>
      <c r="V18" s="221">
        <v>0</v>
      </c>
      <c r="W18" s="228"/>
      <c r="X18" s="221">
        <v>0</v>
      </c>
      <c r="Y18" s="228"/>
      <c r="Z18" s="220">
        <v>379157</v>
      </c>
      <c r="AA18" s="228"/>
      <c r="AB18" s="220">
        <v>798000</v>
      </c>
      <c r="AC18" s="228"/>
      <c r="AD18" s="221">
        <v>349999826700</v>
      </c>
      <c r="AE18" s="228"/>
      <c r="AF18" s="221">
        <v>302402765038</v>
      </c>
      <c r="AG18" s="228"/>
      <c r="AH18" s="217">
        <f t="shared" si="0"/>
        <v>3.0435338069362671E-3</v>
      </c>
      <c r="AK18" s="239"/>
      <c r="AL18" s="241">
        <f>AF10-'درآمد ناشی از تغییر قیمت اوراق'!E33</f>
        <v>0</v>
      </c>
      <c r="AM18" s="239"/>
      <c r="AN18" s="239"/>
    </row>
    <row r="19" spans="1:40" s="227" customFormat="1" ht="57" customHeight="1" thickBot="1" x14ac:dyDescent="0.4">
      <c r="A19" s="377" t="s">
        <v>24</v>
      </c>
      <c r="B19" s="377"/>
      <c r="D19" s="220"/>
      <c r="E19" s="228"/>
      <c r="F19" s="220"/>
      <c r="G19" s="228"/>
      <c r="H19" s="220"/>
      <c r="I19" s="230"/>
      <c r="J19" s="220"/>
      <c r="K19" s="228"/>
      <c r="L19" s="220"/>
      <c r="M19" s="228"/>
      <c r="N19" s="222">
        <f>SUM(N9:N18)</f>
        <v>32784921095140</v>
      </c>
      <c r="O19" s="228"/>
      <c r="P19" s="222">
        <f>SUM(P9:P18)</f>
        <v>35230819689476</v>
      </c>
      <c r="Q19" s="228"/>
      <c r="R19" s="220"/>
      <c r="S19" s="228"/>
      <c r="T19" s="222">
        <f>SUM(T9:T18)</f>
        <v>349999826700</v>
      </c>
      <c r="U19" s="228"/>
      <c r="V19" s="222">
        <v>0</v>
      </c>
      <c r="W19" s="228"/>
      <c r="X19" s="222">
        <v>0</v>
      </c>
      <c r="Y19" s="228"/>
      <c r="Z19" s="220"/>
      <c r="AA19" s="228"/>
      <c r="AB19" s="220"/>
      <c r="AC19" s="228"/>
      <c r="AD19" s="222">
        <f>SUM(AD9:AD18)</f>
        <v>33134920921840</v>
      </c>
      <c r="AE19" s="228"/>
      <c r="AF19" s="222">
        <f>SUM(AF9:AF18)</f>
        <v>35650036412964</v>
      </c>
      <c r="AG19" s="228"/>
      <c r="AH19" s="231">
        <f>SUM(AH9:AH18)</f>
        <v>0.35879993037672947</v>
      </c>
      <c r="AK19" s="239"/>
      <c r="AL19" s="239"/>
      <c r="AM19" s="239"/>
      <c r="AN19" s="239"/>
    </row>
    <row r="20" spans="1:40" s="138" customFormat="1" ht="13.5" thickTop="1" x14ac:dyDescent="0.2"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</row>
    <row r="21" spans="1:40" s="138" customFormat="1" x14ac:dyDescent="0.2"/>
    <row r="22" spans="1:40" s="143" customFormat="1" ht="24" x14ac:dyDescent="0.2">
      <c r="J22" s="180"/>
      <c r="K22" s="180"/>
      <c r="L22" s="235"/>
      <c r="M22" s="235"/>
      <c r="N22" s="235"/>
      <c r="O22" s="180"/>
      <c r="P22" s="235"/>
      <c r="Q22" s="236"/>
      <c r="R22" s="236"/>
      <c r="S22" s="236"/>
      <c r="T22" s="236"/>
      <c r="U22" s="236"/>
      <c r="V22" s="236"/>
      <c r="W22" s="236"/>
      <c r="X22" s="236"/>
      <c r="Y22" s="180"/>
      <c r="Z22" s="190"/>
      <c r="AA22" s="190"/>
      <c r="AB22" s="191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</row>
    <row r="23" spans="1:40" s="143" customFormat="1" ht="24" x14ac:dyDescent="0.2"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90" t="s">
        <v>338</v>
      </c>
      <c r="AA23" s="190"/>
      <c r="AB23" s="190" t="s">
        <v>339</v>
      </c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</row>
    <row r="24" spans="1:40" s="143" customFormat="1" ht="24" x14ac:dyDescent="0.2">
      <c r="J24" s="359" t="s">
        <v>340</v>
      </c>
      <c r="K24" s="359"/>
      <c r="L24" s="359"/>
      <c r="M24" s="359"/>
      <c r="N24" s="359"/>
      <c r="O24" s="180"/>
      <c r="P24" s="180"/>
      <c r="Q24" s="180"/>
      <c r="R24" s="180"/>
      <c r="S24" s="180"/>
      <c r="T24" s="236" t="s">
        <v>342</v>
      </c>
      <c r="U24" s="180"/>
      <c r="V24" s="180"/>
      <c r="W24" s="180"/>
      <c r="X24" s="180"/>
      <c r="Y24" s="180"/>
      <c r="Z24" s="180"/>
      <c r="AA24" s="180"/>
      <c r="AB24" s="190" t="s">
        <v>341</v>
      </c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</row>
    <row r="25" spans="1:40" s="143" customFormat="1" x14ac:dyDescent="0.2">
      <c r="J25" s="359"/>
      <c r="K25" s="359"/>
      <c r="L25" s="359"/>
      <c r="M25" s="359"/>
      <c r="N25" s="359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</row>
    <row r="26" spans="1:40" s="143" customFormat="1" ht="18" x14ac:dyDescent="0.2"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237"/>
      <c r="AA26" s="148"/>
      <c r="AB26" s="147"/>
      <c r="AC26" s="148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</row>
    <row r="27" spans="1:40" s="143" customFormat="1" ht="18" x14ac:dyDescent="0.2"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237"/>
      <c r="AA27" s="148"/>
      <c r="AB27" s="148"/>
      <c r="AC27" s="148"/>
      <c r="AD27" s="378" t="s">
        <v>343</v>
      </c>
      <c r="AE27" s="378"/>
      <c r="AF27" s="378"/>
      <c r="AG27" s="378"/>
      <c r="AH27" s="180"/>
      <c r="AI27" s="180"/>
      <c r="AJ27" s="180"/>
      <c r="AK27" s="180"/>
      <c r="AL27" s="180"/>
      <c r="AM27" s="180"/>
    </row>
    <row r="28" spans="1:40" s="143" customFormat="1" ht="15" x14ac:dyDescent="0.2"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238"/>
      <c r="AA28" s="148"/>
      <c r="AB28" s="148"/>
      <c r="AC28" s="148"/>
      <c r="AD28" s="378"/>
      <c r="AE28" s="378"/>
      <c r="AF28" s="378"/>
      <c r="AG28" s="378"/>
      <c r="AH28" s="180"/>
      <c r="AI28" s="180"/>
      <c r="AJ28" s="180"/>
      <c r="AK28" s="180"/>
      <c r="AL28" s="180"/>
      <c r="AM28" s="180"/>
    </row>
    <row r="29" spans="1:40" s="143" customFormat="1" x14ac:dyDescent="0.2"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378"/>
      <c r="AE29" s="378"/>
      <c r="AF29" s="378"/>
      <c r="AG29" s="378"/>
      <c r="AH29" s="180"/>
      <c r="AI29" s="180"/>
      <c r="AJ29" s="180"/>
      <c r="AK29" s="180"/>
      <c r="AL29" s="180"/>
      <c r="AM29" s="180"/>
    </row>
    <row r="30" spans="1:40" s="143" customFormat="1" x14ac:dyDescent="0.2"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378"/>
      <c r="AE30" s="378"/>
      <c r="AF30" s="378"/>
      <c r="AG30" s="378"/>
      <c r="AH30" s="180"/>
      <c r="AI30" s="180"/>
      <c r="AJ30" s="180"/>
      <c r="AK30" s="180"/>
      <c r="AL30" s="180"/>
      <c r="AM30" s="180"/>
    </row>
    <row r="31" spans="1:40" s="143" customFormat="1" x14ac:dyDescent="0.2"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</row>
    <row r="32" spans="1:40" s="143" customFormat="1" x14ac:dyDescent="0.2"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</row>
    <row r="33" spans="10:39" s="143" customFormat="1" x14ac:dyDescent="0.2"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</row>
    <row r="34" spans="10:39" s="143" customFormat="1" x14ac:dyDescent="0.2"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</row>
    <row r="35" spans="10:39" s="143" customFormat="1" x14ac:dyDescent="0.2"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</row>
    <row r="36" spans="10:39" s="143" customFormat="1" ht="18.75" x14ac:dyDescent="0.2"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49"/>
      <c r="AE36" s="180"/>
      <c r="AF36" s="180"/>
      <c r="AG36" s="180"/>
      <c r="AH36" s="180"/>
      <c r="AI36" s="180"/>
      <c r="AJ36" s="180"/>
      <c r="AK36" s="180"/>
      <c r="AL36" s="180"/>
      <c r="AM36" s="180"/>
    </row>
    <row r="37" spans="10:39" s="143" customFormat="1" ht="18.75" x14ac:dyDescent="0.2"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49"/>
      <c r="AE37" s="180"/>
      <c r="AF37" s="180"/>
      <c r="AG37" s="180"/>
      <c r="AH37" s="180"/>
      <c r="AI37" s="180"/>
      <c r="AJ37" s="180"/>
      <c r="AK37" s="180"/>
      <c r="AL37" s="180"/>
      <c r="AM37" s="180"/>
    </row>
    <row r="38" spans="10:39" s="138" customFormat="1" ht="18.75" x14ac:dyDescent="0.2"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7"/>
      <c r="AC38" s="148"/>
      <c r="AD38" s="149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0:39" s="138" customFormat="1" ht="18.75" x14ac:dyDescent="0.2"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7"/>
      <c r="Y39" s="148"/>
      <c r="Z39" s="148"/>
      <c r="AA39" s="148"/>
      <c r="AB39" s="147"/>
      <c r="AC39" s="148"/>
      <c r="AD39" s="149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0:39" s="138" customFormat="1" ht="18.75" x14ac:dyDescent="0.2"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7"/>
      <c r="Y40" s="148"/>
      <c r="Z40" s="148"/>
      <c r="AA40" s="148"/>
      <c r="AB40" s="147"/>
      <c r="AC40" s="148"/>
      <c r="AD40" s="149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0:39" ht="18.75" x14ac:dyDescent="0.2"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9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0:39" ht="18.75" x14ac:dyDescent="0.2"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9"/>
      <c r="AE42" s="148"/>
      <c r="AF42" s="148"/>
      <c r="AG42" s="148"/>
      <c r="AH42" s="148"/>
      <c r="AI42" s="148"/>
      <c r="AJ42" s="148"/>
      <c r="AK42" s="148"/>
      <c r="AL42" s="148"/>
      <c r="AM42" s="148"/>
    </row>
  </sheetData>
  <mergeCells count="24">
    <mergeCell ref="J24:N25"/>
    <mergeCell ref="AD27:AG30"/>
    <mergeCell ref="A1:AH1"/>
    <mergeCell ref="A2:AH2"/>
    <mergeCell ref="A3:AH3"/>
    <mergeCell ref="B5:AH5"/>
    <mergeCell ref="L6:P6"/>
    <mergeCell ref="R6:X6"/>
    <mergeCell ref="Z6:AH6"/>
    <mergeCell ref="A6:J6"/>
    <mergeCell ref="R7:T7"/>
    <mergeCell ref="V7:X7"/>
    <mergeCell ref="A8:B8"/>
    <mergeCell ref="A9:B9"/>
    <mergeCell ref="A10:B10"/>
    <mergeCell ref="A16:B16"/>
    <mergeCell ref="A17:B17"/>
    <mergeCell ref="A18:B18"/>
    <mergeCell ref="A19:B19"/>
    <mergeCell ref="A11:B11"/>
    <mergeCell ref="A12:B12"/>
    <mergeCell ref="A13:B13"/>
    <mergeCell ref="A14:B14"/>
    <mergeCell ref="A15:B15"/>
  </mergeCells>
  <conditionalFormatting sqref="T24">
    <cfRule type="duplicateValues" dxfId="3" priority="4"/>
  </conditionalFormatting>
  <conditionalFormatting sqref="AB22">
    <cfRule type="duplicateValues" dxfId="2" priority="3"/>
  </conditionalFormatting>
  <conditionalFormatting sqref="AB22">
    <cfRule type="duplicateValues" dxfId="1" priority="2"/>
  </conditionalFormatting>
  <conditionalFormatting sqref="AL9:AL15 AF9:AF18">
    <cfRule type="duplicateValues" dxfId="0" priority="1"/>
  </conditionalFormatting>
  <pageMargins left="0.39" right="0.39" top="0.39" bottom="0.39" header="0" footer="0"/>
  <pageSetup paperSize="9" scale="3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 ht="21.75" customHeight="1" x14ac:dyDescent="0.2">
      <c r="A2" s="351" t="s">
        <v>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1:13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</row>
    <row r="4" spans="1:13" ht="14.45" customHeight="1" x14ac:dyDescent="0.2">
      <c r="A4" s="357" t="s">
        <v>100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</row>
    <row r="5" spans="1:13" ht="14.45" customHeight="1" x14ac:dyDescent="0.2">
      <c r="A5" s="357" t="s">
        <v>101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</row>
    <row r="6" spans="1:13" ht="14.45" customHeight="1" x14ac:dyDescent="0.2"/>
    <row r="7" spans="1:13" ht="14.45" customHeight="1" x14ac:dyDescent="0.2">
      <c r="C7" s="353" t="s">
        <v>9</v>
      </c>
      <c r="D7" s="353"/>
      <c r="E7" s="353"/>
      <c r="F7" s="353"/>
      <c r="G7" s="353"/>
      <c r="H7" s="353"/>
      <c r="I7" s="353"/>
      <c r="J7" s="353"/>
      <c r="K7" s="353"/>
      <c r="L7" s="353"/>
      <c r="M7" s="353"/>
    </row>
    <row r="8" spans="1:13" ht="14.45" customHeight="1" x14ac:dyDescent="0.2">
      <c r="A8" s="2" t="s">
        <v>102</v>
      </c>
      <c r="C8" s="4" t="s">
        <v>13</v>
      </c>
      <c r="D8" s="3"/>
      <c r="E8" s="4" t="s">
        <v>103</v>
      </c>
      <c r="F8" s="3"/>
      <c r="G8" s="4" t="s">
        <v>104</v>
      </c>
      <c r="H8" s="3"/>
      <c r="I8" s="4" t="s">
        <v>105</v>
      </c>
      <c r="J8" s="3"/>
      <c r="K8" s="4" t="s">
        <v>106</v>
      </c>
      <c r="L8" s="3"/>
      <c r="M8" s="4" t="s">
        <v>107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2885-0F56-4888-A810-20A33CE25415}">
  <sheetPr>
    <pageSetUpPr fitToPage="1"/>
  </sheetPr>
  <dimension ref="A1:J107"/>
  <sheetViews>
    <sheetView rightToLeft="1" topLeftCell="A91" zoomScale="85" zoomScaleNormal="85" workbookViewId="0">
      <selection activeCell="D100" sqref="D100:H100"/>
    </sheetView>
  </sheetViews>
  <sheetFormatPr defaultRowHeight="12.75" x14ac:dyDescent="0.2"/>
  <cols>
    <col min="1" max="1" width="5.140625" customWidth="1"/>
    <col min="2" max="2" width="46.140625" customWidth="1"/>
    <col min="3" max="3" width="1.28515625" customWidth="1"/>
    <col min="4" max="4" width="20" bestFit="1" customWidth="1"/>
    <col min="5" max="5" width="1.28515625" customWidth="1"/>
    <col min="6" max="6" width="20" bestFit="1" customWidth="1"/>
    <col min="7" max="7" width="1.28515625" customWidth="1"/>
    <col min="8" max="8" width="21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ht="21.75" customHeight="1" x14ac:dyDescent="0.2">
      <c r="A2" s="351" t="s">
        <v>1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0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0" ht="14.45" customHeight="1" x14ac:dyDescent="0.2"/>
    <row r="5" spans="1:10" ht="14.45" customHeight="1" x14ac:dyDescent="0.2">
      <c r="A5" s="40" t="s">
        <v>108</v>
      </c>
      <c r="B5" s="357" t="s">
        <v>109</v>
      </c>
      <c r="C5" s="357"/>
      <c r="D5" s="357"/>
      <c r="E5" s="357"/>
      <c r="F5" s="357"/>
      <c r="G5" s="357"/>
      <c r="H5" s="357"/>
      <c r="I5" s="357"/>
      <c r="J5" s="357"/>
    </row>
    <row r="6" spans="1:10" ht="14.45" customHeight="1" x14ac:dyDescent="0.2">
      <c r="D6" s="353" t="s">
        <v>8</v>
      </c>
      <c r="E6" s="353"/>
      <c r="F6" s="353"/>
      <c r="H6" s="39" t="s">
        <v>9</v>
      </c>
    </row>
    <row r="7" spans="1:10" ht="14.45" customHeight="1" x14ac:dyDescent="0.2">
      <c r="D7" s="3"/>
      <c r="E7" s="3"/>
      <c r="F7" s="3"/>
      <c r="H7" s="3"/>
    </row>
    <row r="8" spans="1:10" ht="14.45" customHeight="1" x14ac:dyDescent="0.2">
      <c r="A8" s="353" t="s">
        <v>110</v>
      </c>
      <c r="B8" s="353"/>
      <c r="D8" s="39" t="s">
        <v>112</v>
      </c>
      <c r="F8" s="39" t="s">
        <v>113</v>
      </c>
      <c r="H8" s="39" t="s">
        <v>111</v>
      </c>
      <c r="J8" s="39" t="s">
        <v>18</v>
      </c>
    </row>
    <row r="9" spans="1:10" ht="21.75" customHeight="1" x14ac:dyDescent="0.2">
      <c r="A9" s="388" t="s">
        <v>114</v>
      </c>
      <c r="B9" s="388"/>
      <c r="D9" s="41">
        <v>13271842960645</v>
      </c>
      <c r="F9" s="41">
        <v>13266654655000</v>
      </c>
      <c r="H9" s="41">
        <v>5985489636</v>
      </c>
      <c r="J9" s="42" t="s">
        <v>115</v>
      </c>
    </row>
    <row r="10" spans="1:10" ht="21.75" customHeight="1" x14ac:dyDescent="0.2">
      <c r="A10" s="387" t="s">
        <v>116</v>
      </c>
      <c r="B10" s="387"/>
      <c r="D10" s="9">
        <v>16595939739464</v>
      </c>
      <c r="F10" s="9">
        <v>16598915550000</v>
      </c>
      <c r="H10" s="9">
        <v>4594914039</v>
      </c>
      <c r="J10" s="10" t="s">
        <v>117</v>
      </c>
    </row>
    <row r="11" spans="1:10" ht="21.75" customHeight="1" x14ac:dyDescent="0.2">
      <c r="A11" s="387" t="s">
        <v>118</v>
      </c>
      <c r="B11" s="387"/>
      <c r="D11" s="9">
        <v>40553</v>
      </c>
      <c r="F11" s="9">
        <v>0</v>
      </c>
      <c r="H11" s="9">
        <v>9950597</v>
      </c>
      <c r="J11" s="10" t="s">
        <v>117</v>
      </c>
    </row>
    <row r="12" spans="1:10" ht="21.75" customHeight="1" x14ac:dyDescent="0.2">
      <c r="A12" s="387" t="s">
        <v>119</v>
      </c>
      <c r="B12" s="387"/>
      <c r="D12" s="9">
        <v>3509896219173</v>
      </c>
      <c r="F12" s="9">
        <v>3509796969173</v>
      </c>
      <c r="H12" s="9">
        <v>99564320</v>
      </c>
      <c r="J12" s="10" t="s">
        <v>117</v>
      </c>
    </row>
    <row r="13" spans="1:10" ht="21.75" customHeight="1" x14ac:dyDescent="0.2">
      <c r="A13" s="387" t="s">
        <v>120</v>
      </c>
      <c r="B13" s="387"/>
      <c r="D13" s="9">
        <v>19322872021645</v>
      </c>
      <c r="F13" s="9">
        <v>19307107963247</v>
      </c>
      <c r="H13" s="9">
        <v>15779412733</v>
      </c>
      <c r="J13" s="10" t="s">
        <v>121</v>
      </c>
    </row>
    <row r="14" spans="1:10" ht="21.75" customHeight="1" x14ac:dyDescent="0.2">
      <c r="A14" s="387" t="s">
        <v>122</v>
      </c>
      <c r="B14" s="387"/>
      <c r="D14" s="9">
        <v>0</v>
      </c>
      <c r="F14" s="9">
        <v>0</v>
      </c>
      <c r="H14" s="9">
        <v>402371</v>
      </c>
      <c r="J14" s="10" t="s">
        <v>117</v>
      </c>
    </row>
    <row r="15" spans="1:10" ht="21.75" customHeight="1" x14ac:dyDescent="0.2">
      <c r="A15" s="387" t="s">
        <v>123</v>
      </c>
      <c r="B15" s="387"/>
      <c r="D15" s="9">
        <v>0</v>
      </c>
      <c r="F15" s="9">
        <v>0</v>
      </c>
      <c r="H15" s="9">
        <v>18396444</v>
      </c>
      <c r="J15" s="10" t="s">
        <v>117</v>
      </c>
    </row>
    <row r="16" spans="1:10" ht="21.75" customHeight="1" x14ac:dyDescent="0.2">
      <c r="A16" s="387" t="s">
        <v>124</v>
      </c>
      <c r="B16" s="387"/>
      <c r="D16" s="9">
        <v>0</v>
      </c>
      <c r="F16" s="9">
        <v>0</v>
      </c>
      <c r="H16" s="9">
        <v>156699</v>
      </c>
      <c r="J16" s="10" t="s">
        <v>117</v>
      </c>
    </row>
    <row r="17" spans="1:10" ht="21.75" customHeight="1" x14ac:dyDescent="0.2">
      <c r="A17" s="387" t="s">
        <v>125</v>
      </c>
      <c r="B17" s="387"/>
      <c r="D17" s="9">
        <v>0</v>
      </c>
      <c r="F17" s="9">
        <v>0</v>
      </c>
      <c r="H17" s="9">
        <v>242630</v>
      </c>
      <c r="J17" s="10" t="s">
        <v>117</v>
      </c>
    </row>
    <row r="18" spans="1:10" ht="21.75" customHeight="1" x14ac:dyDescent="0.2">
      <c r="A18" s="387" t="s">
        <v>126</v>
      </c>
      <c r="B18" s="387"/>
      <c r="D18" s="9">
        <v>0</v>
      </c>
      <c r="F18" s="9">
        <v>0</v>
      </c>
      <c r="H18" s="9">
        <v>125970</v>
      </c>
      <c r="J18" s="10" t="s">
        <v>117</v>
      </c>
    </row>
    <row r="19" spans="1:10" ht="21.75" customHeight="1" x14ac:dyDescent="0.2">
      <c r="A19" s="387" t="s">
        <v>127</v>
      </c>
      <c r="B19" s="387"/>
      <c r="D19" s="9">
        <v>3737</v>
      </c>
      <c r="F19" s="9">
        <v>0</v>
      </c>
      <c r="H19" s="9">
        <v>917063</v>
      </c>
      <c r="J19" s="10" t="s">
        <v>117</v>
      </c>
    </row>
    <row r="20" spans="1:10" ht="21.75" customHeight="1" x14ac:dyDescent="0.2">
      <c r="A20" s="387" t="s">
        <v>128</v>
      </c>
      <c r="B20" s="387"/>
      <c r="D20" s="9">
        <v>33425</v>
      </c>
      <c r="F20" s="9">
        <v>0</v>
      </c>
      <c r="H20" s="9">
        <v>8201404</v>
      </c>
      <c r="J20" s="10" t="s">
        <v>117</v>
      </c>
    </row>
    <row r="21" spans="1:10" ht="21.75" customHeight="1" x14ac:dyDescent="0.2">
      <c r="A21" s="387" t="s">
        <v>129</v>
      </c>
      <c r="B21" s="387"/>
      <c r="D21" s="9">
        <v>0</v>
      </c>
      <c r="F21" s="9">
        <v>0</v>
      </c>
      <c r="H21" s="9">
        <v>28321171</v>
      </c>
      <c r="J21" s="10" t="s">
        <v>117</v>
      </c>
    </row>
    <row r="22" spans="1:10" ht="21.75" customHeight="1" x14ac:dyDescent="0.2">
      <c r="A22" s="387" t="s">
        <v>130</v>
      </c>
      <c r="B22" s="387"/>
      <c r="D22" s="9">
        <v>0</v>
      </c>
      <c r="F22" s="9">
        <v>0</v>
      </c>
      <c r="H22" s="9">
        <v>1748439</v>
      </c>
      <c r="J22" s="10" t="s">
        <v>117</v>
      </c>
    </row>
    <row r="23" spans="1:10" ht="21.75" customHeight="1" x14ac:dyDescent="0.2">
      <c r="A23" s="387" t="s">
        <v>131</v>
      </c>
      <c r="B23" s="387"/>
      <c r="D23" s="9">
        <v>0</v>
      </c>
      <c r="F23" s="9">
        <v>0</v>
      </c>
      <c r="H23" s="9">
        <v>48273497</v>
      </c>
      <c r="J23" s="10" t="s">
        <v>117</v>
      </c>
    </row>
    <row r="24" spans="1:10" ht="21.75" customHeight="1" x14ac:dyDescent="0.2">
      <c r="A24" s="387" t="s">
        <v>132</v>
      </c>
      <c r="B24" s="387"/>
      <c r="D24" s="9">
        <v>0</v>
      </c>
      <c r="F24" s="9">
        <v>0</v>
      </c>
      <c r="H24" s="9">
        <v>9354626</v>
      </c>
      <c r="J24" s="10" t="s">
        <v>117</v>
      </c>
    </row>
    <row r="25" spans="1:10" ht="21.75" customHeight="1" x14ac:dyDescent="0.2">
      <c r="A25" s="387" t="s">
        <v>133</v>
      </c>
      <c r="B25" s="387"/>
      <c r="D25" s="9">
        <v>11395641569464</v>
      </c>
      <c r="F25" s="9">
        <v>11360976043032</v>
      </c>
      <c r="H25" s="9">
        <v>34740633672</v>
      </c>
      <c r="J25" s="10" t="s">
        <v>134</v>
      </c>
    </row>
    <row r="26" spans="1:10" ht="21.75" customHeight="1" x14ac:dyDescent="0.2">
      <c r="A26" s="386" t="s">
        <v>135</v>
      </c>
      <c r="B26" s="386"/>
      <c r="D26" s="9">
        <v>0</v>
      </c>
      <c r="F26" s="9">
        <v>161633000000</v>
      </c>
      <c r="H26" s="9">
        <v>0</v>
      </c>
      <c r="J26" s="10" t="s">
        <v>117</v>
      </c>
    </row>
    <row r="27" spans="1:10" ht="21.75" customHeight="1" x14ac:dyDescent="0.2">
      <c r="A27" s="386" t="s">
        <v>135</v>
      </c>
      <c r="B27" s="386"/>
      <c r="D27" s="9">
        <v>0</v>
      </c>
      <c r="F27" s="9">
        <v>524000000000</v>
      </c>
      <c r="H27" s="9">
        <v>722000000000</v>
      </c>
      <c r="J27" s="10" t="s">
        <v>136</v>
      </c>
    </row>
    <row r="28" spans="1:10" ht="21.75" customHeight="1" x14ac:dyDescent="0.2">
      <c r="A28" s="386" t="s">
        <v>135</v>
      </c>
      <c r="B28" s="386"/>
      <c r="D28" s="9">
        <v>0</v>
      </c>
      <c r="F28" s="9">
        <v>0</v>
      </c>
      <c r="H28" s="9">
        <v>1000000000000</v>
      </c>
      <c r="J28" s="10" t="s">
        <v>137</v>
      </c>
    </row>
    <row r="29" spans="1:10" ht="21.75" customHeight="1" x14ac:dyDescent="0.2">
      <c r="A29" s="386" t="s">
        <v>138</v>
      </c>
      <c r="B29" s="386"/>
      <c r="D29" s="9">
        <v>0</v>
      </c>
      <c r="F29" s="9">
        <v>0</v>
      </c>
      <c r="H29" s="9">
        <v>1000000000000</v>
      </c>
      <c r="J29" s="10" t="s">
        <v>137</v>
      </c>
    </row>
    <row r="30" spans="1:10" ht="21.75" customHeight="1" x14ac:dyDescent="0.2">
      <c r="A30" s="386" t="s">
        <v>138</v>
      </c>
      <c r="B30" s="386"/>
      <c r="D30" s="9">
        <v>0</v>
      </c>
      <c r="F30" s="9">
        <v>1000000000000</v>
      </c>
      <c r="H30" s="9">
        <v>0</v>
      </c>
      <c r="J30" s="10" t="s">
        <v>117</v>
      </c>
    </row>
    <row r="31" spans="1:10" ht="21.75" customHeight="1" x14ac:dyDescent="0.2">
      <c r="A31" s="386" t="s">
        <v>138</v>
      </c>
      <c r="B31" s="386"/>
      <c r="D31" s="9">
        <v>0</v>
      </c>
      <c r="F31" s="9">
        <v>890000000000</v>
      </c>
      <c r="H31" s="9">
        <v>110000000000</v>
      </c>
      <c r="J31" s="10" t="s">
        <v>139</v>
      </c>
    </row>
    <row r="32" spans="1:10" ht="21.75" customHeight="1" x14ac:dyDescent="0.2">
      <c r="A32" s="386" t="s">
        <v>138</v>
      </c>
      <c r="B32" s="386"/>
      <c r="D32" s="9">
        <v>0</v>
      </c>
      <c r="F32" s="9">
        <v>1000000000000</v>
      </c>
      <c r="H32" s="9">
        <v>0</v>
      </c>
      <c r="J32" s="10" t="s">
        <v>117</v>
      </c>
    </row>
    <row r="33" spans="1:10" ht="21.75" customHeight="1" x14ac:dyDescent="0.2">
      <c r="A33" s="386" t="s">
        <v>138</v>
      </c>
      <c r="B33" s="386"/>
      <c r="D33" s="9">
        <v>0</v>
      </c>
      <c r="F33" s="9">
        <v>0</v>
      </c>
      <c r="H33" s="9">
        <v>350000000000</v>
      </c>
      <c r="J33" s="10" t="s">
        <v>140</v>
      </c>
    </row>
    <row r="34" spans="1:10" ht="21.75" customHeight="1" x14ac:dyDescent="0.2">
      <c r="A34" s="386" t="s">
        <v>138</v>
      </c>
      <c r="B34" s="386"/>
      <c r="D34" s="9">
        <v>0</v>
      </c>
      <c r="F34" s="9">
        <v>0</v>
      </c>
      <c r="H34" s="9">
        <v>1300000000000</v>
      </c>
      <c r="J34" s="10" t="s">
        <v>141</v>
      </c>
    </row>
    <row r="35" spans="1:10" ht="21.75" customHeight="1" x14ac:dyDescent="0.2">
      <c r="A35" s="386" t="s">
        <v>138</v>
      </c>
      <c r="B35" s="386"/>
      <c r="D35" s="9">
        <v>0</v>
      </c>
      <c r="F35" s="9">
        <v>150000000000</v>
      </c>
      <c r="H35" s="9">
        <v>0</v>
      </c>
      <c r="J35" s="10" t="s">
        <v>117</v>
      </c>
    </row>
    <row r="36" spans="1:10" ht="21.75" customHeight="1" x14ac:dyDescent="0.2">
      <c r="A36" s="386" t="s">
        <v>138</v>
      </c>
      <c r="B36" s="386"/>
      <c r="D36" s="9">
        <v>0</v>
      </c>
      <c r="F36" s="9">
        <v>0</v>
      </c>
      <c r="H36" s="9">
        <v>1000000000000</v>
      </c>
      <c r="J36" s="10" t="s">
        <v>137</v>
      </c>
    </row>
    <row r="37" spans="1:10" ht="21.75" customHeight="1" x14ac:dyDescent="0.2">
      <c r="A37" s="386" t="s">
        <v>142</v>
      </c>
      <c r="B37" s="386"/>
      <c r="D37" s="9">
        <v>0</v>
      </c>
      <c r="F37" s="9">
        <v>0</v>
      </c>
      <c r="H37" s="9">
        <v>500000000000</v>
      </c>
      <c r="J37" s="10" t="s">
        <v>143</v>
      </c>
    </row>
    <row r="38" spans="1:10" ht="21.75" customHeight="1" x14ac:dyDescent="0.2">
      <c r="A38" s="386" t="s">
        <v>138</v>
      </c>
      <c r="B38" s="386"/>
      <c r="D38" s="9">
        <v>0</v>
      </c>
      <c r="F38" s="9">
        <v>0</v>
      </c>
      <c r="H38" s="9">
        <v>818000000000</v>
      </c>
      <c r="J38" s="10" t="s">
        <v>144</v>
      </c>
    </row>
    <row r="39" spans="1:10" ht="21.75" customHeight="1" x14ac:dyDescent="0.2">
      <c r="A39" s="386" t="s">
        <v>145</v>
      </c>
      <c r="B39" s="386"/>
      <c r="D39" s="9">
        <v>0</v>
      </c>
      <c r="F39" s="9">
        <v>0</v>
      </c>
      <c r="H39" s="9">
        <v>1000000000000</v>
      </c>
      <c r="J39" s="10" t="s">
        <v>137</v>
      </c>
    </row>
    <row r="40" spans="1:10" ht="21.75" customHeight="1" x14ac:dyDescent="0.2">
      <c r="A40" s="386" t="s">
        <v>135</v>
      </c>
      <c r="B40" s="386"/>
      <c r="D40" s="9">
        <v>0</v>
      </c>
      <c r="F40" s="9">
        <v>0</v>
      </c>
      <c r="H40" s="9">
        <v>894072000000</v>
      </c>
      <c r="J40" s="10" t="s">
        <v>146</v>
      </c>
    </row>
    <row r="41" spans="1:10" ht="21.75" customHeight="1" x14ac:dyDescent="0.2">
      <c r="A41" s="386" t="s">
        <v>147</v>
      </c>
      <c r="B41" s="386"/>
      <c r="D41" s="9">
        <v>0</v>
      </c>
      <c r="F41" s="9">
        <v>0</v>
      </c>
      <c r="H41" s="9">
        <v>404512000000</v>
      </c>
      <c r="J41" s="10" t="s">
        <v>148</v>
      </c>
    </row>
    <row r="42" spans="1:10" ht="21.75" customHeight="1" x14ac:dyDescent="0.2">
      <c r="A42" s="386" t="s">
        <v>147</v>
      </c>
      <c r="B42" s="386"/>
      <c r="D42" s="9">
        <v>0</v>
      </c>
      <c r="F42" s="9">
        <v>0</v>
      </c>
      <c r="H42" s="9">
        <v>2356567000000</v>
      </c>
      <c r="J42" s="10" t="s">
        <v>149</v>
      </c>
    </row>
    <row r="43" spans="1:10" ht="21.75" customHeight="1" x14ac:dyDescent="0.2">
      <c r="A43" s="386" t="s">
        <v>150</v>
      </c>
      <c r="B43" s="386"/>
      <c r="D43" s="9">
        <v>0</v>
      </c>
      <c r="F43" s="9">
        <v>300000000000</v>
      </c>
      <c r="H43" s="9">
        <v>0</v>
      </c>
      <c r="J43" s="10" t="s">
        <v>117</v>
      </c>
    </row>
    <row r="44" spans="1:10" ht="21.75" customHeight="1" x14ac:dyDescent="0.2">
      <c r="A44" s="386" t="s">
        <v>151</v>
      </c>
      <c r="B44" s="386"/>
      <c r="D44" s="9">
        <v>0</v>
      </c>
      <c r="F44" s="9">
        <v>0</v>
      </c>
      <c r="H44" s="9">
        <v>959400000000</v>
      </c>
      <c r="J44" s="10" t="s">
        <v>152</v>
      </c>
    </row>
    <row r="45" spans="1:10" ht="21.75" customHeight="1" x14ac:dyDescent="0.2">
      <c r="A45" s="386" t="s">
        <v>151</v>
      </c>
      <c r="B45" s="386"/>
      <c r="D45" s="9">
        <v>0</v>
      </c>
      <c r="F45" s="9">
        <v>0</v>
      </c>
      <c r="H45" s="9">
        <v>1094000000000</v>
      </c>
      <c r="J45" s="10" t="s">
        <v>153</v>
      </c>
    </row>
    <row r="46" spans="1:10" ht="21.75" customHeight="1" x14ac:dyDescent="0.2">
      <c r="A46" s="386" t="s">
        <v>154</v>
      </c>
      <c r="B46" s="386"/>
      <c r="D46" s="9">
        <v>0</v>
      </c>
      <c r="F46" s="9">
        <v>194160000000</v>
      </c>
      <c r="H46" s="9">
        <v>0</v>
      </c>
      <c r="J46" s="10" t="s">
        <v>117</v>
      </c>
    </row>
    <row r="47" spans="1:10" ht="21.75" customHeight="1" x14ac:dyDescent="0.2">
      <c r="A47" s="386" t="s">
        <v>151</v>
      </c>
      <c r="B47" s="386"/>
      <c r="D47" s="9">
        <v>0</v>
      </c>
      <c r="F47" s="9">
        <v>0</v>
      </c>
      <c r="H47" s="9">
        <v>1300000000000</v>
      </c>
      <c r="J47" s="10" t="s">
        <v>141</v>
      </c>
    </row>
    <row r="48" spans="1:10" ht="21.75" customHeight="1" x14ac:dyDescent="0.2">
      <c r="A48" s="386" t="s">
        <v>155</v>
      </c>
      <c r="B48" s="386"/>
      <c r="D48" s="9">
        <v>0</v>
      </c>
      <c r="F48" s="9">
        <v>886340000000</v>
      </c>
      <c r="H48" s="9">
        <v>0</v>
      </c>
      <c r="J48" s="10" t="s">
        <v>117</v>
      </c>
    </row>
    <row r="49" spans="1:10" ht="21.75" customHeight="1" x14ac:dyDescent="0.2">
      <c r="A49" s="386" t="s">
        <v>156</v>
      </c>
      <c r="B49" s="386"/>
      <c r="D49" s="9">
        <v>0</v>
      </c>
      <c r="F49" s="9">
        <v>1000000000000</v>
      </c>
      <c r="H49" s="9">
        <v>0</v>
      </c>
      <c r="J49" s="10" t="s">
        <v>117</v>
      </c>
    </row>
    <row r="50" spans="1:10" ht="21.75" customHeight="1" x14ac:dyDescent="0.2">
      <c r="A50" s="386" t="s">
        <v>157</v>
      </c>
      <c r="B50" s="386"/>
      <c r="D50" s="9">
        <v>0</v>
      </c>
      <c r="F50" s="9">
        <v>1000000000000</v>
      </c>
      <c r="H50" s="9">
        <v>0</v>
      </c>
      <c r="J50" s="10" t="s">
        <v>117</v>
      </c>
    </row>
    <row r="51" spans="1:10" ht="21.75" customHeight="1" x14ac:dyDescent="0.2">
      <c r="A51" s="386" t="s">
        <v>158</v>
      </c>
      <c r="B51" s="386"/>
      <c r="D51" s="9">
        <v>0</v>
      </c>
      <c r="F51" s="9">
        <v>489800000000</v>
      </c>
      <c r="H51" s="9">
        <v>0</v>
      </c>
      <c r="J51" s="10" t="s">
        <v>117</v>
      </c>
    </row>
    <row r="52" spans="1:10" ht="21.75" customHeight="1" x14ac:dyDescent="0.2">
      <c r="A52" s="386" t="s">
        <v>150</v>
      </c>
      <c r="B52" s="386"/>
      <c r="D52" s="9">
        <v>0</v>
      </c>
      <c r="F52" s="9">
        <v>684163000000</v>
      </c>
      <c r="H52" s="9">
        <v>0</v>
      </c>
      <c r="J52" s="10" t="s">
        <v>117</v>
      </c>
    </row>
    <row r="53" spans="1:10" ht="21.75" customHeight="1" x14ac:dyDescent="0.2">
      <c r="A53" s="386" t="s">
        <v>150</v>
      </c>
      <c r="B53" s="386"/>
      <c r="D53" s="9">
        <v>0</v>
      </c>
      <c r="F53" s="9">
        <v>190622000000</v>
      </c>
      <c r="H53" s="9">
        <v>0</v>
      </c>
      <c r="J53" s="10" t="s">
        <v>117</v>
      </c>
    </row>
    <row r="54" spans="1:10" ht="21.75" customHeight="1" x14ac:dyDescent="0.2">
      <c r="A54" s="386" t="s">
        <v>154</v>
      </c>
      <c r="B54" s="386"/>
      <c r="D54" s="9">
        <v>0</v>
      </c>
      <c r="F54" s="9">
        <v>363971000000</v>
      </c>
      <c r="H54" s="9">
        <v>0</v>
      </c>
      <c r="J54" s="10" t="s">
        <v>117</v>
      </c>
    </row>
    <row r="55" spans="1:10" ht="21.75" customHeight="1" x14ac:dyDescent="0.2">
      <c r="A55" s="386" t="s">
        <v>150</v>
      </c>
      <c r="B55" s="386"/>
      <c r="D55" s="9">
        <v>0</v>
      </c>
      <c r="F55" s="9">
        <v>689557000000</v>
      </c>
      <c r="H55" s="9">
        <v>0</v>
      </c>
      <c r="J55" s="10" t="s">
        <v>117</v>
      </c>
    </row>
    <row r="56" spans="1:10" ht="21.75" customHeight="1" x14ac:dyDescent="0.2">
      <c r="A56" s="386" t="s">
        <v>159</v>
      </c>
      <c r="B56" s="386"/>
      <c r="D56" s="9">
        <v>0</v>
      </c>
      <c r="F56" s="9">
        <v>0</v>
      </c>
      <c r="H56" s="9">
        <v>1000000000000</v>
      </c>
      <c r="J56" s="10" t="s">
        <v>137</v>
      </c>
    </row>
    <row r="57" spans="1:10" ht="21.75" customHeight="1" x14ac:dyDescent="0.2">
      <c r="A57" s="386" t="s">
        <v>160</v>
      </c>
      <c r="B57" s="386"/>
      <c r="D57" s="9">
        <v>0</v>
      </c>
      <c r="F57" s="9">
        <v>0</v>
      </c>
      <c r="H57" s="9">
        <v>1000000000000</v>
      </c>
      <c r="J57" s="10" t="s">
        <v>137</v>
      </c>
    </row>
    <row r="58" spans="1:10" ht="21.75" customHeight="1" x14ac:dyDescent="0.2">
      <c r="A58" s="386" t="s">
        <v>161</v>
      </c>
      <c r="B58" s="386"/>
      <c r="D58" s="9">
        <v>0</v>
      </c>
      <c r="F58" s="9">
        <v>0</v>
      </c>
      <c r="H58" s="9">
        <v>1000000000000</v>
      </c>
      <c r="J58" s="10" t="s">
        <v>137</v>
      </c>
    </row>
    <row r="59" spans="1:10" ht="21.75" customHeight="1" x14ac:dyDescent="0.2">
      <c r="A59" s="386" t="s">
        <v>162</v>
      </c>
      <c r="B59" s="386"/>
      <c r="D59" s="9">
        <v>0</v>
      </c>
      <c r="F59" s="9">
        <v>0</v>
      </c>
      <c r="H59" s="9">
        <v>1124700000000</v>
      </c>
      <c r="J59" s="10" t="s">
        <v>163</v>
      </c>
    </row>
    <row r="60" spans="1:10" ht="21.75" customHeight="1" x14ac:dyDescent="0.2">
      <c r="A60" s="386" t="s">
        <v>164</v>
      </c>
      <c r="B60" s="386"/>
      <c r="D60" s="9">
        <v>0</v>
      </c>
      <c r="F60" s="9">
        <v>0</v>
      </c>
      <c r="H60" s="9">
        <v>1000000000000</v>
      </c>
      <c r="J60" s="10" t="s">
        <v>137</v>
      </c>
    </row>
    <row r="61" spans="1:10" ht="21.75" customHeight="1" x14ac:dyDescent="0.2">
      <c r="A61" s="386" t="s">
        <v>165</v>
      </c>
      <c r="B61" s="386"/>
      <c r="D61" s="9">
        <v>0</v>
      </c>
      <c r="F61" s="9">
        <v>0</v>
      </c>
      <c r="H61" s="9">
        <v>1211500000000</v>
      </c>
      <c r="J61" s="10" t="s">
        <v>166</v>
      </c>
    </row>
    <row r="62" spans="1:10" ht="21.75" customHeight="1" x14ac:dyDescent="0.2">
      <c r="A62" s="386" t="s">
        <v>167</v>
      </c>
      <c r="B62" s="386"/>
      <c r="D62" s="9">
        <v>0</v>
      </c>
      <c r="F62" s="9">
        <v>0</v>
      </c>
      <c r="H62" s="9">
        <v>1000000000000</v>
      </c>
      <c r="J62" s="10" t="s">
        <v>137</v>
      </c>
    </row>
    <row r="63" spans="1:10" ht="21.75" customHeight="1" x14ac:dyDescent="0.2">
      <c r="A63" s="386" t="s">
        <v>150</v>
      </c>
      <c r="B63" s="386"/>
      <c r="D63" s="9">
        <v>0</v>
      </c>
      <c r="F63" s="9">
        <v>1000000000000</v>
      </c>
      <c r="H63" s="9">
        <v>0</v>
      </c>
      <c r="J63" s="10" t="s">
        <v>117</v>
      </c>
    </row>
    <row r="64" spans="1:10" ht="21.75" customHeight="1" x14ac:dyDescent="0.2">
      <c r="A64" s="386" t="s">
        <v>154</v>
      </c>
      <c r="B64" s="386"/>
      <c r="D64" s="9">
        <v>0</v>
      </c>
      <c r="F64" s="9">
        <v>410679000000</v>
      </c>
      <c r="H64" s="9">
        <v>0</v>
      </c>
      <c r="J64" s="10" t="s">
        <v>117</v>
      </c>
    </row>
    <row r="65" spans="1:10" ht="21.75" customHeight="1" x14ac:dyDescent="0.2">
      <c r="A65" s="386" t="s">
        <v>154</v>
      </c>
      <c r="B65" s="386"/>
      <c r="D65" s="9">
        <v>0</v>
      </c>
      <c r="F65" s="9">
        <v>585475000000</v>
      </c>
      <c r="H65" s="9">
        <v>0</v>
      </c>
      <c r="J65" s="10" t="s">
        <v>117</v>
      </c>
    </row>
    <row r="66" spans="1:10" ht="21.75" customHeight="1" x14ac:dyDescent="0.2">
      <c r="A66" s="386" t="s">
        <v>150</v>
      </c>
      <c r="B66" s="386"/>
      <c r="D66" s="9">
        <v>0</v>
      </c>
      <c r="F66" s="9">
        <v>346881000000</v>
      </c>
      <c r="H66" s="9">
        <v>0</v>
      </c>
      <c r="J66" s="10" t="s">
        <v>117</v>
      </c>
    </row>
    <row r="67" spans="1:10" ht="21.75" customHeight="1" x14ac:dyDescent="0.2">
      <c r="A67" s="386" t="s">
        <v>150</v>
      </c>
      <c r="B67" s="386"/>
      <c r="D67" s="9">
        <v>0</v>
      </c>
      <c r="F67" s="9">
        <v>170047000000</v>
      </c>
      <c r="H67" s="9">
        <v>0</v>
      </c>
      <c r="J67" s="10" t="s">
        <v>117</v>
      </c>
    </row>
    <row r="68" spans="1:10" ht="21.75" customHeight="1" x14ac:dyDescent="0.2">
      <c r="A68" s="386" t="s">
        <v>150</v>
      </c>
      <c r="B68" s="386"/>
      <c r="D68" s="9">
        <v>0</v>
      </c>
      <c r="F68" s="9">
        <v>437342000000</v>
      </c>
      <c r="H68" s="9">
        <v>0</v>
      </c>
      <c r="J68" s="10" t="s">
        <v>117</v>
      </c>
    </row>
    <row r="69" spans="1:10" ht="21.75" customHeight="1" x14ac:dyDescent="0.2">
      <c r="A69" s="386" t="s">
        <v>150</v>
      </c>
      <c r="B69" s="386"/>
      <c r="D69" s="9">
        <v>0</v>
      </c>
      <c r="F69" s="9">
        <v>237000000000</v>
      </c>
      <c r="H69" s="9">
        <v>0</v>
      </c>
      <c r="J69" s="10" t="s">
        <v>117</v>
      </c>
    </row>
    <row r="70" spans="1:10" ht="21.75" customHeight="1" x14ac:dyDescent="0.2">
      <c r="A70" s="386" t="s">
        <v>154</v>
      </c>
      <c r="B70" s="386"/>
      <c r="D70" s="9">
        <v>0</v>
      </c>
      <c r="F70" s="9">
        <v>1051584000000</v>
      </c>
      <c r="H70" s="9">
        <v>7416000000</v>
      </c>
      <c r="J70" s="10" t="s">
        <v>115</v>
      </c>
    </row>
    <row r="71" spans="1:10" ht="21.75" customHeight="1" x14ac:dyDescent="0.2">
      <c r="A71" s="386" t="s">
        <v>154</v>
      </c>
      <c r="B71" s="386"/>
      <c r="D71" s="9">
        <v>0</v>
      </c>
      <c r="F71" s="9">
        <v>229416000000</v>
      </c>
      <c r="H71" s="9">
        <v>0</v>
      </c>
      <c r="J71" s="10" t="s">
        <v>117</v>
      </c>
    </row>
    <row r="72" spans="1:10" ht="21.75" customHeight="1" x14ac:dyDescent="0.2">
      <c r="A72" s="386" t="s">
        <v>150</v>
      </c>
      <c r="B72" s="386"/>
      <c r="D72" s="9">
        <v>0</v>
      </c>
      <c r="F72" s="9">
        <v>565905000000</v>
      </c>
      <c r="H72" s="9">
        <v>94000000000</v>
      </c>
      <c r="J72" s="10" t="s">
        <v>168</v>
      </c>
    </row>
    <row r="73" spans="1:10" ht="21.75" customHeight="1" x14ac:dyDescent="0.2">
      <c r="A73" s="386" t="s">
        <v>154</v>
      </c>
      <c r="B73" s="386"/>
      <c r="D73" s="9">
        <v>0</v>
      </c>
      <c r="F73" s="9">
        <v>1000000000000</v>
      </c>
      <c r="H73" s="9">
        <v>0</v>
      </c>
      <c r="J73" s="10" t="s">
        <v>117</v>
      </c>
    </row>
    <row r="74" spans="1:10" ht="21.75" customHeight="1" x14ac:dyDescent="0.2">
      <c r="A74" s="386" t="s">
        <v>150</v>
      </c>
      <c r="B74" s="386"/>
      <c r="D74" s="9">
        <v>0</v>
      </c>
      <c r="F74" s="9">
        <v>105808000000</v>
      </c>
      <c r="H74" s="9">
        <v>0</v>
      </c>
      <c r="J74" s="10" t="s">
        <v>117</v>
      </c>
    </row>
    <row r="75" spans="1:10" ht="21.75" customHeight="1" x14ac:dyDescent="0.2">
      <c r="A75" s="386" t="s">
        <v>154</v>
      </c>
      <c r="B75" s="386"/>
      <c r="D75" s="9">
        <v>0</v>
      </c>
      <c r="F75" s="9">
        <v>0</v>
      </c>
      <c r="H75" s="9">
        <v>3670567000000</v>
      </c>
      <c r="J75" s="10" t="s">
        <v>169</v>
      </c>
    </row>
    <row r="76" spans="1:10" ht="21.75" customHeight="1" x14ac:dyDescent="0.2">
      <c r="A76" s="386" t="s">
        <v>150</v>
      </c>
      <c r="B76" s="386"/>
      <c r="D76" s="9">
        <v>0</v>
      </c>
      <c r="F76" s="9">
        <v>2500000000000</v>
      </c>
      <c r="H76" s="9">
        <v>0</v>
      </c>
      <c r="J76" s="10" t="s">
        <v>117</v>
      </c>
    </row>
    <row r="77" spans="1:10" ht="21.75" customHeight="1" x14ac:dyDescent="0.2">
      <c r="A77" s="386" t="s">
        <v>150</v>
      </c>
      <c r="B77" s="386"/>
      <c r="D77" s="9">
        <v>0</v>
      </c>
      <c r="F77" s="9">
        <v>0</v>
      </c>
      <c r="H77" s="9">
        <v>410909000000</v>
      </c>
      <c r="J77" s="10" t="s">
        <v>148</v>
      </c>
    </row>
    <row r="78" spans="1:10" ht="21.75" customHeight="1" x14ac:dyDescent="0.2">
      <c r="A78" s="386" t="s">
        <v>138</v>
      </c>
      <c r="B78" s="386"/>
      <c r="D78" s="9">
        <v>0</v>
      </c>
      <c r="F78" s="9">
        <v>1000000000000</v>
      </c>
      <c r="H78" s="9">
        <v>0</v>
      </c>
      <c r="J78" s="10" t="s">
        <v>117</v>
      </c>
    </row>
    <row r="79" spans="1:10" ht="21.75" customHeight="1" x14ac:dyDescent="0.2">
      <c r="A79" s="386" t="s">
        <v>170</v>
      </c>
      <c r="B79" s="386"/>
      <c r="D79" s="9">
        <v>0</v>
      </c>
      <c r="F79" s="9">
        <v>0</v>
      </c>
      <c r="H79" s="9">
        <v>189000000000</v>
      </c>
      <c r="J79" s="10" t="s">
        <v>171</v>
      </c>
    </row>
    <row r="80" spans="1:10" ht="21.75" customHeight="1" x14ac:dyDescent="0.2">
      <c r="A80" s="386" t="s">
        <v>150</v>
      </c>
      <c r="B80" s="386"/>
      <c r="D80" s="9">
        <v>0</v>
      </c>
      <c r="F80" s="9">
        <v>0</v>
      </c>
      <c r="H80" s="9">
        <v>256624000000</v>
      </c>
      <c r="J80" s="10" t="s">
        <v>172</v>
      </c>
    </row>
    <row r="81" spans="1:10" ht="21.75" customHeight="1" x14ac:dyDescent="0.2">
      <c r="A81" s="386" t="s">
        <v>150</v>
      </c>
      <c r="B81" s="386"/>
      <c r="D81" s="9">
        <v>0</v>
      </c>
      <c r="F81" s="9">
        <v>0</v>
      </c>
      <c r="H81" s="9">
        <v>601959000000</v>
      </c>
      <c r="J81" s="10" t="s">
        <v>173</v>
      </c>
    </row>
    <row r="82" spans="1:10" ht="21.75" customHeight="1" x14ac:dyDescent="0.2">
      <c r="A82" s="386" t="s">
        <v>138</v>
      </c>
      <c r="B82" s="386"/>
      <c r="D82" s="9">
        <v>0</v>
      </c>
      <c r="F82" s="9">
        <v>0</v>
      </c>
      <c r="H82" s="9">
        <v>2030000000000</v>
      </c>
      <c r="J82" s="10" t="s">
        <v>174</v>
      </c>
    </row>
    <row r="83" spans="1:10" ht="21.75" customHeight="1" x14ac:dyDescent="0.2">
      <c r="A83" s="386" t="s">
        <v>138</v>
      </c>
      <c r="B83" s="386"/>
      <c r="D83" s="9">
        <v>0</v>
      </c>
      <c r="F83" s="9">
        <v>0</v>
      </c>
      <c r="H83" s="9">
        <v>56400000000</v>
      </c>
      <c r="J83" s="10" t="s">
        <v>175</v>
      </c>
    </row>
    <row r="84" spans="1:10" ht="21.75" customHeight="1" x14ac:dyDescent="0.2">
      <c r="A84" s="386" t="s">
        <v>138</v>
      </c>
      <c r="B84" s="386"/>
      <c r="D84" s="9">
        <v>2099610000000</v>
      </c>
      <c r="F84" s="9">
        <v>0</v>
      </c>
      <c r="H84" s="9">
        <v>2099610000000</v>
      </c>
      <c r="J84" s="10" t="s">
        <v>176</v>
      </c>
    </row>
    <row r="85" spans="1:10" ht="21.75" customHeight="1" x14ac:dyDescent="0.2">
      <c r="A85" s="386" t="s">
        <v>138</v>
      </c>
      <c r="B85" s="386"/>
      <c r="D85" s="9">
        <v>1093800000000</v>
      </c>
      <c r="F85" s="9">
        <v>0</v>
      </c>
      <c r="H85" s="9">
        <v>1093800000000</v>
      </c>
      <c r="J85" s="10" t="s">
        <v>153</v>
      </c>
    </row>
    <row r="86" spans="1:10" ht="21.75" customHeight="1" x14ac:dyDescent="0.2">
      <c r="A86" s="386" t="s">
        <v>138</v>
      </c>
      <c r="B86" s="386"/>
      <c r="D86" s="9">
        <v>886886000000</v>
      </c>
      <c r="F86" s="9">
        <v>0</v>
      </c>
      <c r="H86" s="9">
        <v>886886000000</v>
      </c>
      <c r="J86" s="10" t="s">
        <v>177</v>
      </c>
    </row>
    <row r="87" spans="1:10" ht="21.75" customHeight="1" x14ac:dyDescent="0.2">
      <c r="A87" s="386" t="s">
        <v>138</v>
      </c>
      <c r="B87" s="386"/>
      <c r="D87" s="9">
        <v>1333634000000</v>
      </c>
      <c r="F87" s="9">
        <v>0</v>
      </c>
      <c r="H87" s="9">
        <v>1333634000000</v>
      </c>
      <c r="J87" s="10" t="s">
        <v>178</v>
      </c>
    </row>
    <row r="88" spans="1:10" ht="21.75" customHeight="1" x14ac:dyDescent="0.2">
      <c r="A88" s="386" t="s">
        <v>154</v>
      </c>
      <c r="B88" s="386"/>
      <c r="D88" s="9">
        <v>400000000000</v>
      </c>
      <c r="F88" s="9">
        <v>0</v>
      </c>
      <c r="H88" s="9">
        <v>400000000000</v>
      </c>
      <c r="J88" s="10" t="s">
        <v>179</v>
      </c>
    </row>
    <row r="89" spans="1:10" ht="21.75" customHeight="1" x14ac:dyDescent="0.2">
      <c r="A89" s="386" t="s">
        <v>150</v>
      </c>
      <c r="B89" s="386"/>
      <c r="D89" s="9">
        <v>372444000000</v>
      </c>
      <c r="F89" s="9">
        <v>0</v>
      </c>
      <c r="H89" s="9">
        <v>372444000000</v>
      </c>
      <c r="J89" s="10" t="s">
        <v>180</v>
      </c>
    </row>
    <row r="90" spans="1:10" ht="21.75" customHeight="1" x14ac:dyDescent="0.2">
      <c r="A90" s="386" t="s">
        <v>138</v>
      </c>
      <c r="B90" s="386"/>
      <c r="D90" s="9">
        <v>751200000000</v>
      </c>
      <c r="F90" s="9">
        <v>0</v>
      </c>
      <c r="H90" s="9">
        <v>751200000000</v>
      </c>
      <c r="J90" s="10" t="s">
        <v>181</v>
      </c>
    </row>
    <row r="91" spans="1:10" ht="21.75" customHeight="1" x14ac:dyDescent="0.2">
      <c r="A91" s="386" t="s">
        <v>182</v>
      </c>
      <c r="B91" s="386"/>
      <c r="D91" s="9">
        <v>224937000000</v>
      </c>
      <c r="F91" s="9">
        <v>0</v>
      </c>
      <c r="H91" s="9">
        <v>224937000000</v>
      </c>
      <c r="J91" s="10" t="s">
        <v>183</v>
      </c>
    </row>
    <row r="92" spans="1:10" ht="21.75" customHeight="1" x14ac:dyDescent="0.2">
      <c r="A92" s="386" t="s">
        <v>138</v>
      </c>
      <c r="B92" s="386"/>
      <c r="D92" s="9">
        <v>1057800000000</v>
      </c>
      <c r="F92" s="9">
        <v>0</v>
      </c>
      <c r="H92" s="9">
        <v>1057800000000</v>
      </c>
      <c r="J92" s="10" t="s">
        <v>184</v>
      </c>
    </row>
    <row r="93" spans="1:10" ht="21.75" customHeight="1" x14ac:dyDescent="0.2">
      <c r="A93" s="386" t="s">
        <v>135</v>
      </c>
      <c r="B93" s="386"/>
      <c r="D93" s="9">
        <v>1893229000000</v>
      </c>
      <c r="F93" s="9">
        <v>0</v>
      </c>
      <c r="H93" s="9">
        <v>1893229000000</v>
      </c>
      <c r="J93" s="10" t="s">
        <v>185</v>
      </c>
    </row>
    <row r="94" spans="1:10" ht="21.75" customHeight="1" x14ac:dyDescent="0.2">
      <c r="A94" s="386" t="s">
        <v>135</v>
      </c>
      <c r="B94" s="386"/>
      <c r="D94" s="9">
        <v>2607700000000</v>
      </c>
      <c r="F94" s="9">
        <v>0</v>
      </c>
      <c r="H94" s="9">
        <v>2607700000000</v>
      </c>
      <c r="J94" s="10" t="s">
        <v>186</v>
      </c>
    </row>
    <row r="95" spans="1:10" ht="21.75" customHeight="1" x14ac:dyDescent="0.2">
      <c r="A95" s="386" t="s">
        <v>135</v>
      </c>
      <c r="B95" s="386"/>
      <c r="D95" s="9">
        <v>1489800000000</v>
      </c>
      <c r="F95" s="9">
        <v>0</v>
      </c>
      <c r="H95" s="9">
        <v>1489800000000</v>
      </c>
      <c r="J95" s="10" t="s">
        <v>187</v>
      </c>
    </row>
    <row r="96" spans="1:10" ht="21.75" customHeight="1" x14ac:dyDescent="0.2">
      <c r="A96" s="386" t="s">
        <v>135</v>
      </c>
      <c r="B96" s="386"/>
      <c r="D96" s="9">
        <v>1925000000000</v>
      </c>
      <c r="F96" s="9">
        <v>0</v>
      </c>
      <c r="H96" s="9">
        <v>1925000000000</v>
      </c>
      <c r="J96" s="10" t="s">
        <v>188</v>
      </c>
    </row>
    <row r="97" spans="1:10" ht="21.75" customHeight="1" x14ac:dyDescent="0.2">
      <c r="A97" s="386" t="s">
        <v>135</v>
      </c>
      <c r="B97" s="386"/>
      <c r="D97" s="9">
        <v>5000000000000</v>
      </c>
      <c r="F97" s="9">
        <v>0</v>
      </c>
      <c r="H97" s="9">
        <v>5000000000000</v>
      </c>
      <c r="J97" s="10" t="s">
        <v>189</v>
      </c>
    </row>
    <row r="98" spans="1:10" ht="21.75" customHeight="1" x14ac:dyDescent="0.2">
      <c r="A98" s="386" t="s">
        <v>135</v>
      </c>
      <c r="B98" s="386"/>
      <c r="D98" s="9">
        <v>200000000000</v>
      </c>
      <c r="F98" s="9">
        <v>0</v>
      </c>
      <c r="H98" s="9">
        <v>200000000000</v>
      </c>
      <c r="J98" s="10" t="s">
        <v>190</v>
      </c>
    </row>
    <row r="99" spans="1:10" ht="21.75" customHeight="1" x14ac:dyDescent="0.2">
      <c r="A99" s="384" t="s">
        <v>135</v>
      </c>
      <c r="B99" s="384"/>
      <c r="D99" s="13">
        <v>2734000000000</v>
      </c>
      <c r="F99" s="13">
        <v>0</v>
      </c>
      <c r="H99" s="13">
        <v>2734000000000</v>
      </c>
      <c r="J99" s="14" t="s">
        <v>191</v>
      </c>
    </row>
    <row r="100" spans="1:10" ht="21.75" customHeight="1" thickBot="1" x14ac:dyDescent="0.25">
      <c r="A100" s="385" t="s">
        <v>24</v>
      </c>
      <c r="B100" s="385"/>
      <c r="D100" s="16">
        <f>SUBTOTAL(9,D9:D99)</f>
        <v>88166232588106</v>
      </c>
      <c r="E100" s="16">
        <f t="shared" ref="E100:H100" si="0">SUBTOTAL(9,E9:E99)</f>
        <v>0</v>
      </c>
      <c r="F100" s="16">
        <f t="shared" si="0"/>
        <v>83207834180452</v>
      </c>
      <c r="G100" s="16">
        <f t="shared" si="0"/>
        <v>0</v>
      </c>
      <c r="H100" s="16">
        <f t="shared" si="0"/>
        <v>53592992105311</v>
      </c>
      <c r="J100" s="17">
        <v>0</v>
      </c>
    </row>
    <row r="101" spans="1:10" ht="19.5" thickTop="1" x14ac:dyDescent="0.2">
      <c r="D101" s="9"/>
      <c r="E101" s="9"/>
      <c r="F101" s="9"/>
      <c r="G101" s="9"/>
      <c r="H101" s="9"/>
      <c r="I101">
        <f t="shared" ref="I101" si="1">SUBTOTAL(9,I9:I100)</f>
        <v>0</v>
      </c>
    </row>
    <row r="102" spans="1:10" ht="18.75" x14ac:dyDescent="0.2">
      <c r="D102" s="9"/>
      <c r="E102" s="9"/>
      <c r="F102" s="9"/>
      <c r="G102" s="9"/>
      <c r="H102" s="9"/>
    </row>
    <row r="103" spans="1:10" ht="18.75" x14ac:dyDescent="0.2">
      <c r="D103" s="9"/>
      <c r="E103" s="9"/>
      <c r="F103" s="9"/>
      <c r="G103" s="9"/>
      <c r="H103" s="9"/>
    </row>
    <row r="104" spans="1:10" ht="18.75" x14ac:dyDescent="0.2">
      <c r="D104" s="9"/>
      <c r="E104" s="9"/>
      <c r="F104" s="9"/>
      <c r="G104" s="9"/>
      <c r="H104" s="9"/>
    </row>
    <row r="105" spans="1:10" ht="18.75" x14ac:dyDescent="0.2">
      <c r="D105" s="9"/>
      <c r="E105" s="9"/>
      <c r="F105" s="9"/>
      <c r="G105" s="9"/>
      <c r="H105" s="9"/>
    </row>
    <row r="106" spans="1:10" ht="18.75" x14ac:dyDescent="0.2">
      <c r="D106" s="9"/>
      <c r="E106" s="9"/>
      <c r="F106" s="9"/>
      <c r="G106" s="9"/>
      <c r="H106" s="9"/>
    </row>
    <row r="107" spans="1:10" ht="18.75" x14ac:dyDescent="0.2">
      <c r="D107" s="9"/>
      <c r="E107" s="9"/>
      <c r="F107" s="9"/>
      <c r="G107" s="9"/>
      <c r="H107" s="9"/>
    </row>
  </sheetData>
  <autoFilter ref="A8:J99" xr:uid="{6B282885-0F56-4888-A810-20A33CE25415}">
    <filterColumn colId="0" showButton="0"/>
  </autoFilter>
  <mergeCells count="98">
    <mergeCell ref="A8:B8"/>
    <mergeCell ref="A1:J1"/>
    <mergeCell ref="A2:J2"/>
    <mergeCell ref="A3:J3"/>
    <mergeCell ref="B5:J5"/>
    <mergeCell ref="D6:F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68:B68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80:B80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92:B92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9:B99"/>
    <mergeCell ref="A100:B100"/>
    <mergeCell ref="A93:B93"/>
    <mergeCell ref="A94:B94"/>
    <mergeCell ref="A95:B95"/>
    <mergeCell ref="A96:B96"/>
    <mergeCell ref="A97:B97"/>
    <mergeCell ref="A98:B9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0"/>
  <sheetViews>
    <sheetView rightToLeft="1" workbookViewId="0">
      <selection activeCell="A9" sqref="A9:B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8.570312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 ht="21.75" customHeight="1" x14ac:dyDescent="0.2">
      <c r="A2" s="351" t="s">
        <v>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2" ht="21.75" customHeight="1" x14ac:dyDescent="0.2">
      <c r="A3" s="351" t="s">
        <v>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12" ht="14.45" customHeight="1" x14ac:dyDescent="0.2"/>
    <row r="5" spans="1:12" ht="14.45" customHeight="1" x14ac:dyDescent="0.2">
      <c r="A5" s="1" t="s">
        <v>108</v>
      </c>
      <c r="B5" s="357" t="s">
        <v>109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</row>
    <row r="6" spans="1:12" ht="14.45" customHeight="1" x14ac:dyDescent="0.2">
      <c r="D6" s="2" t="s">
        <v>7</v>
      </c>
      <c r="F6" s="353" t="s">
        <v>8</v>
      </c>
      <c r="G6" s="353"/>
      <c r="H6" s="35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53" t="s">
        <v>110</v>
      </c>
      <c r="B8" s="353"/>
      <c r="D8" s="2" t="s">
        <v>111</v>
      </c>
      <c r="F8" s="2" t="s">
        <v>112</v>
      </c>
      <c r="H8" s="2" t="s">
        <v>113</v>
      </c>
      <c r="J8" s="2" t="s">
        <v>111</v>
      </c>
      <c r="L8" s="2" t="s">
        <v>18</v>
      </c>
    </row>
    <row r="9" spans="1:12" ht="21.75" customHeight="1" x14ac:dyDescent="0.2">
      <c r="A9" s="355" t="s">
        <v>114</v>
      </c>
      <c r="B9" s="355"/>
      <c r="D9" s="6">
        <v>797183991</v>
      </c>
      <c r="F9" s="6">
        <v>13271842960645</v>
      </c>
      <c r="H9" s="6">
        <v>13266654655000</v>
      </c>
      <c r="J9" s="6">
        <v>5985489636</v>
      </c>
      <c r="L9" s="7" t="s">
        <v>115</v>
      </c>
    </row>
    <row r="10" spans="1:12" ht="21.75" customHeight="1" x14ac:dyDescent="0.2">
      <c r="A10" s="386" t="s">
        <v>116</v>
      </c>
      <c r="B10" s="386"/>
      <c r="D10" s="9">
        <v>7570724575</v>
      </c>
      <c r="F10" s="9">
        <v>16595939739464</v>
      </c>
      <c r="H10" s="9">
        <v>16598915550000</v>
      </c>
      <c r="J10" s="9">
        <v>4594914039</v>
      </c>
      <c r="L10" s="10" t="s">
        <v>117</v>
      </c>
    </row>
    <row r="11" spans="1:12" ht="21.75" customHeight="1" x14ac:dyDescent="0.2">
      <c r="A11" s="386" t="s">
        <v>118</v>
      </c>
      <c r="B11" s="386"/>
      <c r="D11" s="9">
        <v>9910044</v>
      </c>
      <c r="F11" s="9">
        <v>40553</v>
      </c>
      <c r="H11" s="9">
        <v>0</v>
      </c>
      <c r="J11" s="9">
        <v>9950597</v>
      </c>
      <c r="L11" s="10" t="s">
        <v>117</v>
      </c>
    </row>
    <row r="12" spans="1:12" ht="21.75" customHeight="1" x14ac:dyDescent="0.2">
      <c r="A12" s="386" t="s">
        <v>119</v>
      </c>
      <c r="B12" s="386"/>
      <c r="D12" s="9">
        <v>314320</v>
      </c>
      <c r="F12" s="9">
        <v>3509896219173</v>
      </c>
      <c r="H12" s="9">
        <v>3509796969173</v>
      </c>
      <c r="J12" s="9">
        <v>99564320</v>
      </c>
      <c r="L12" s="10" t="s">
        <v>117</v>
      </c>
    </row>
    <row r="13" spans="1:12" ht="21.75" customHeight="1" x14ac:dyDescent="0.2">
      <c r="A13" s="386" t="s">
        <v>120</v>
      </c>
      <c r="B13" s="386"/>
      <c r="D13" s="9">
        <v>15354335</v>
      </c>
      <c r="F13" s="9">
        <v>19322872021645</v>
      </c>
      <c r="H13" s="9">
        <v>19307107963247</v>
      </c>
      <c r="J13" s="9">
        <v>15779412733</v>
      </c>
      <c r="L13" s="10" t="s">
        <v>121</v>
      </c>
    </row>
    <row r="14" spans="1:12" ht="21.75" customHeight="1" x14ac:dyDescent="0.2">
      <c r="A14" s="386" t="s">
        <v>122</v>
      </c>
      <c r="B14" s="386"/>
      <c r="D14" s="9">
        <v>402371</v>
      </c>
      <c r="F14" s="9">
        <v>0</v>
      </c>
      <c r="H14" s="9">
        <v>0</v>
      </c>
      <c r="J14" s="9">
        <v>402371</v>
      </c>
      <c r="L14" s="10" t="s">
        <v>117</v>
      </c>
    </row>
    <row r="15" spans="1:12" ht="21.75" customHeight="1" x14ac:dyDescent="0.2">
      <c r="A15" s="386" t="s">
        <v>123</v>
      </c>
      <c r="B15" s="386"/>
      <c r="D15" s="9">
        <v>18396444</v>
      </c>
      <c r="F15" s="9">
        <v>0</v>
      </c>
      <c r="H15" s="9">
        <v>0</v>
      </c>
      <c r="J15" s="9">
        <v>18396444</v>
      </c>
      <c r="L15" s="10" t="s">
        <v>117</v>
      </c>
    </row>
    <row r="16" spans="1:12" ht="21.75" customHeight="1" x14ac:dyDescent="0.2">
      <c r="A16" s="386" t="s">
        <v>124</v>
      </c>
      <c r="B16" s="386"/>
      <c r="D16" s="9">
        <v>156699</v>
      </c>
      <c r="F16" s="9">
        <v>0</v>
      </c>
      <c r="H16" s="9">
        <v>0</v>
      </c>
      <c r="J16" s="9">
        <v>156699</v>
      </c>
      <c r="L16" s="10" t="s">
        <v>117</v>
      </c>
    </row>
    <row r="17" spans="1:12" ht="21.75" customHeight="1" x14ac:dyDescent="0.2">
      <c r="A17" s="386" t="s">
        <v>125</v>
      </c>
      <c r="B17" s="386"/>
      <c r="D17" s="9">
        <v>242630</v>
      </c>
      <c r="F17" s="9">
        <v>0</v>
      </c>
      <c r="H17" s="9">
        <v>0</v>
      </c>
      <c r="J17" s="9">
        <v>242630</v>
      </c>
      <c r="L17" s="10" t="s">
        <v>117</v>
      </c>
    </row>
    <row r="18" spans="1:12" ht="21.75" customHeight="1" x14ac:dyDescent="0.2">
      <c r="A18" s="386" t="s">
        <v>126</v>
      </c>
      <c r="B18" s="386"/>
      <c r="D18" s="9">
        <v>125970</v>
      </c>
      <c r="F18" s="9">
        <v>0</v>
      </c>
      <c r="H18" s="9">
        <v>0</v>
      </c>
      <c r="J18" s="9">
        <v>125970</v>
      </c>
      <c r="L18" s="10" t="s">
        <v>117</v>
      </c>
    </row>
    <row r="19" spans="1:12" ht="21.75" customHeight="1" x14ac:dyDescent="0.2">
      <c r="A19" s="386" t="s">
        <v>127</v>
      </c>
      <c r="B19" s="386"/>
      <c r="D19" s="9">
        <v>913326</v>
      </c>
      <c r="F19" s="9">
        <v>3737</v>
      </c>
      <c r="H19" s="9">
        <v>0</v>
      </c>
      <c r="J19" s="9">
        <v>917063</v>
      </c>
      <c r="L19" s="10" t="s">
        <v>117</v>
      </c>
    </row>
    <row r="20" spans="1:12" ht="21.75" customHeight="1" x14ac:dyDescent="0.2">
      <c r="A20" s="386" t="s">
        <v>128</v>
      </c>
      <c r="B20" s="386"/>
      <c r="D20" s="9">
        <v>8167979</v>
      </c>
      <c r="F20" s="9">
        <v>33425</v>
      </c>
      <c r="H20" s="9">
        <v>0</v>
      </c>
      <c r="J20" s="9">
        <v>8201404</v>
      </c>
      <c r="L20" s="10" t="s">
        <v>117</v>
      </c>
    </row>
    <row r="21" spans="1:12" ht="21.75" customHeight="1" x14ac:dyDescent="0.2">
      <c r="A21" s="386" t="s">
        <v>129</v>
      </c>
      <c r="B21" s="386"/>
      <c r="D21" s="9">
        <v>28321171</v>
      </c>
      <c r="F21" s="9">
        <v>0</v>
      </c>
      <c r="H21" s="9">
        <v>0</v>
      </c>
      <c r="J21" s="9">
        <v>28321171</v>
      </c>
      <c r="L21" s="10" t="s">
        <v>117</v>
      </c>
    </row>
    <row r="22" spans="1:12" ht="21.75" customHeight="1" x14ac:dyDescent="0.2">
      <c r="A22" s="386" t="s">
        <v>130</v>
      </c>
      <c r="B22" s="386"/>
      <c r="D22" s="9">
        <v>1748439</v>
      </c>
      <c r="F22" s="9">
        <v>0</v>
      </c>
      <c r="H22" s="9">
        <v>0</v>
      </c>
      <c r="J22" s="9">
        <v>1748439</v>
      </c>
      <c r="L22" s="10" t="s">
        <v>117</v>
      </c>
    </row>
    <row r="23" spans="1:12" ht="21.75" customHeight="1" x14ac:dyDescent="0.2">
      <c r="A23" s="386" t="s">
        <v>131</v>
      </c>
      <c r="B23" s="386"/>
      <c r="D23" s="9">
        <v>48273497</v>
      </c>
      <c r="F23" s="9">
        <v>0</v>
      </c>
      <c r="H23" s="9">
        <v>0</v>
      </c>
      <c r="J23" s="9">
        <v>48273497</v>
      </c>
      <c r="L23" s="10" t="s">
        <v>117</v>
      </c>
    </row>
    <row r="24" spans="1:12" ht="21.75" customHeight="1" x14ac:dyDescent="0.2">
      <c r="A24" s="386" t="s">
        <v>132</v>
      </c>
      <c r="B24" s="386"/>
      <c r="D24" s="9">
        <v>9354626</v>
      </c>
      <c r="F24" s="9">
        <v>0</v>
      </c>
      <c r="H24" s="9">
        <v>0</v>
      </c>
      <c r="J24" s="9">
        <v>9354626</v>
      </c>
      <c r="L24" s="10" t="s">
        <v>117</v>
      </c>
    </row>
    <row r="25" spans="1:12" ht="21.75" customHeight="1" x14ac:dyDescent="0.2">
      <c r="A25" s="386" t="s">
        <v>133</v>
      </c>
      <c r="B25" s="386"/>
      <c r="D25" s="9">
        <v>75107240</v>
      </c>
      <c r="F25" s="9">
        <v>11395641569464</v>
      </c>
      <c r="H25" s="9">
        <v>11360976043032</v>
      </c>
      <c r="J25" s="9">
        <v>34740633672</v>
      </c>
      <c r="L25" s="10" t="s">
        <v>134</v>
      </c>
    </row>
    <row r="26" spans="1:12" ht="21.75" customHeight="1" x14ac:dyDescent="0.2">
      <c r="A26" s="386" t="s">
        <v>135</v>
      </c>
      <c r="B26" s="386"/>
      <c r="D26" s="9">
        <v>161633000000</v>
      </c>
      <c r="F26" s="9">
        <v>0</v>
      </c>
      <c r="H26" s="9">
        <v>161633000000</v>
      </c>
      <c r="J26" s="9">
        <v>0</v>
      </c>
      <c r="L26" s="10" t="s">
        <v>117</v>
      </c>
    </row>
    <row r="27" spans="1:12" ht="21.75" customHeight="1" x14ac:dyDescent="0.2">
      <c r="A27" s="386" t="s">
        <v>135</v>
      </c>
      <c r="B27" s="386"/>
      <c r="D27" s="9">
        <v>1246000000000</v>
      </c>
      <c r="F27" s="9">
        <v>0</v>
      </c>
      <c r="H27" s="9">
        <v>524000000000</v>
      </c>
      <c r="J27" s="9">
        <v>722000000000</v>
      </c>
      <c r="L27" s="10" t="s">
        <v>136</v>
      </c>
    </row>
    <row r="28" spans="1:12" ht="21.75" customHeight="1" x14ac:dyDescent="0.2">
      <c r="A28" s="386" t="s">
        <v>135</v>
      </c>
      <c r="B28" s="386"/>
      <c r="D28" s="9">
        <v>1000000000000</v>
      </c>
      <c r="F28" s="9">
        <v>0</v>
      </c>
      <c r="H28" s="9">
        <v>0</v>
      </c>
      <c r="J28" s="9">
        <v>1000000000000</v>
      </c>
      <c r="L28" s="10" t="s">
        <v>137</v>
      </c>
    </row>
    <row r="29" spans="1:12" ht="21.75" customHeight="1" x14ac:dyDescent="0.2">
      <c r="A29" s="386" t="s">
        <v>138</v>
      </c>
      <c r="B29" s="386"/>
      <c r="D29" s="9">
        <v>1000000000000</v>
      </c>
      <c r="F29" s="9">
        <v>0</v>
      </c>
      <c r="H29" s="9">
        <v>0</v>
      </c>
      <c r="J29" s="9">
        <v>1000000000000</v>
      </c>
      <c r="L29" s="10" t="s">
        <v>137</v>
      </c>
    </row>
    <row r="30" spans="1:12" ht="21.75" customHeight="1" x14ac:dyDescent="0.2">
      <c r="A30" s="386" t="s">
        <v>138</v>
      </c>
      <c r="B30" s="386"/>
      <c r="D30" s="9">
        <v>1000000000000</v>
      </c>
      <c r="F30" s="9">
        <v>0</v>
      </c>
      <c r="H30" s="9">
        <v>1000000000000</v>
      </c>
      <c r="J30" s="9">
        <v>0</v>
      </c>
      <c r="L30" s="10" t="s">
        <v>117</v>
      </c>
    </row>
    <row r="31" spans="1:12" ht="21.75" customHeight="1" x14ac:dyDescent="0.2">
      <c r="A31" s="386" t="s">
        <v>138</v>
      </c>
      <c r="B31" s="386"/>
      <c r="D31" s="9">
        <v>1000000000000</v>
      </c>
      <c r="F31" s="9">
        <v>0</v>
      </c>
      <c r="H31" s="9">
        <v>890000000000</v>
      </c>
      <c r="J31" s="9">
        <v>110000000000</v>
      </c>
      <c r="L31" s="10" t="s">
        <v>139</v>
      </c>
    </row>
    <row r="32" spans="1:12" ht="21.75" customHeight="1" x14ac:dyDescent="0.2">
      <c r="A32" s="386" t="s">
        <v>138</v>
      </c>
      <c r="B32" s="386"/>
      <c r="D32" s="9">
        <v>1000000000000</v>
      </c>
      <c r="F32" s="9">
        <v>0</v>
      </c>
      <c r="H32" s="9">
        <v>1000000000000</v>
      </c>
      <c r="J32" s="9">
        <v>0</v>
      </c>
      <c r="L32" s="10" t="s">
        <v>117</v>
      </c>
    </row>
    <row r="33" spans="1:12" ht="21.75" customHeight="1" x14ac:dyDescent="0.2">
      <c r="A33" s="386" t="s">
        <v>138</v>
      </c>
      <c r="B33" s="386"/>
      <c r="D33" s="9">
        <v>350000000000</v>
      </c>
      <c r="F33" s="9">
        <v>0</v>
      </c>
      <c r="H33" s="9">
        <v>0</v>
      </c>
      <c r="J33" s="9">
        <v>350000000000</v>
      </c>
      <c r="L33" s="10" t="s">
        <v>140</v>
      </c>
    </row>
    <row r="34" spans="1:12" ht="21.75" customHeight="1" x14ac:dyDescent="0.2">
      <c r="A34" s="386" t="s">
        <v>138</v>
      </c>
      <c r="B34" s="386"/>
      <c r="D34" s="9">
        <v>1300000000000</v>
      </c>
      <c r="F34" s="9">
        <v>0</v>
      </c>
      <c r="H34" s="9">
        <v>0</v>
      </c>
      <c r="J34" s="9">
        <v>1300000000000</v>
      </c>
      <c r="L34" s="10" t="s">
        <v>141</v>
      </c>
    </row>
    <row r="35" spans="1:12" ht="21.75" customHeight="1" x14ac:dyDescent="0.2">
      <c r="A35" s="386" t="s">
        <v>138</v>
      </c>
      <c r="B35" s="386"/>
      <c r="D35" s="9">
        <v>150000000000</v>
      </c>
      <c r="F35" s="9">
        <v>0</v>
      </c>
      <c r="H35" s="9">
        <v>150000000000</v>
      </c>
      <c r="J35" s="9">
        <v>0</v>
      </c>
      <c r="L35" s="10" t="s">
        <v>117</v>
      </c>
    </row>
    <row r="36" spans="1:12" ht="21.75" customHeight="1" x14ac:dyDescent="0.2">
      <c r="A36" s="386" t="s">
        <v>138</v>
      </c>
      <c r="B36" s="386"/>
      <c r="D36" s="9">
        <v>1000000000000</v>
      </c>
      <c r="F36" s="9">
        <v>0</v>
      </c>
      <c r="H36" s="9">
        <v>0</v>
      </c>
      <c r="J36" s="9">
        <v>1000000000000</v>
      </c>
      <c r="L36" s="10" t="s">
        <v>137</v>
      </c>
    </row>
    <row r="37" spans="1:12" ht="21.75" customHeight="1" x14ac:dyDescent="0.2">
      <c r="A37" s="386" t="s">
        <v>142</v>
      </c>
      <c r="B37" s="386"/>
      <c r="D37" s="9">
        <v>500000000000</v>
      </c>
      <c r="F37" s="9">
        <v>0</v>
      </c>
      <c r="H37" s="9">
        <v>0</v>
      </c>
      <c r="J37" s="9">
        <v>500000000000</v>
      </c>
      <c r="L37" s="10" t="s">
        <v>143</v>
      </c>
    </row>
    <row r="38" spans="1:12" ht="21.75" customHeight="1" x14ac:dyDescent="0.2">
      <c r="A38" s="386" t="s">
        <v>138</v>
      </c>
      <c r="B38" s="386"/>
      <c r="D38" s="9">
        <v>818000000000</v>
      </c>
      <c r="F38" s="9">
        <v>0</v>
      </c>
      <c r="H38" s="9">
        <v>0</v>
      </c>
      <c r="J38" s="9">
        <v>818000000000</v>
      </c>
      <c r="L38" s="10" t="s">
        <v>144</v>
      </c>
    </row>
    <row r="39" spans="1:12" ht="21.75" customHeight="1" x14ac:dyDescent="0.2">
      <c r="A39" s="386" t="s">
        <v>145</v>
      </c>
      <c r="B39" s="386"/>
      <c r="D39" s="9">
        <v>1000000000000</v>
      </c>
      <c r="F39" s="9">
        <v>0</v>
      </c>
      <c r="H39" s="9">
        <v>0</v>
      </c>
      <c r="J39" s="9">
        <v>1000000000000</v>
      </c>
      <c r="L39" s="10" t="s">
        <v>137</v>
      </c>
    </row>
    <row r="40" spans="1:12" ht="21.75" customHeight="1" x14ac:dyDescent="0.2">
      <c r="A40" s="386" t="s">
        <v>135</v>
      </c>
      <c r="B40" s="386"/>
      <c r="D40" s="9">
        <v>894072000000</v>
      </c>
      <c r="F40" s="9">
        <v>0</v>
      </c>
      <c r="H40" s="9">
        <v>0</v>
      </c>
      <c r="J40" s="9">
        <v>894072000000</v>
      </c>
      <c r="L40" s="10" t="s">
        <v>146</v>
      </c>
    </row>
    <row r="41" spans="1:12" ht="21.75" customHeight="1" x14ac:dyDescent="0.2">
      <c r="A41" s="386" t="s">
        <v>147</v>
      </c>
      <c r="B41" s="386"/>
      <c r="D41" s="9">
        <v>404512000000</v>
      </c>
      <c r="F41" s="9">
        <v>0</v>
      </c>
      <c r="H41" s="9">
        <v>0</v>
      </c>
      <c r="J41" s="9">
        <v>404512000000</v>
      </c>
      <c r="L41" s="10" t="s">
        <v>148</v>
      </c>
    </row>
    <row r="42" spans="1:12" ht="21.75" customHeight="1" x14ac:dyDescent="0.2">
      <c r="A42" s="386" t="s">
        <v>147</v>
      </c>
      <c r="B42" s="386"/>
      <c r="D42" s="9">
        <v>2356567000000</v>
      </c>
      <c r="F42" s="9">
        <v>0</v>
      </c>
      <c r="H42" s="9">
        <v>0</v>
      </c>
      <c r="J42" s="9">
        <v>2356567000000</v>
      </c>
      <c r="L42" s="10" t="s">
        <v>149</v>
      </c>
    </row>
    <row r="43" spans="1:12" ht="21.75" customHeight="1" x14ac:dyDescent="0.2">
      <c r="A43" s="386" t="s">
        <v>150</v>
      </c>
      <c r="B43" s="386"/>
      <c r="D43" s="9">
        <v>300000000000</v>
      </c>
      <c r="F43" s="9">
        <v>0</v>
      </c>
      <c r="H43" s="9">
        <v>300000000000</v>
      </c>
      <c r="J43" s="9">
        <v>0</v>
      </c>
      <c r="L43" s="10" t="s">
        <v>117</v>
      </c>
    </row>
    <row r="44" spans="1:12" ht="21.75" customHeight="1" x14ac:dyDescent="0.2">
      <c r="A44" s="386" t="s">
        <v>151</v>
      </c>
      <c r="B44" s="386"/>
      <c r="D44" s="9">
        <v>959400000000</v>
      </c>
      <c r="F44" s="9">
        <v>0</v>
      </c>
      <c r="H44" s="9">
        <v>0</v>
      </c>
      <c r="J44" s="9">
        <v>959400000000</v>
      </c>
      <c r="L44" s="10" t="s">
        <v>152</v>
      </c>
    </row>
    <row r="45" spans="1:12" ht="21.75" customHeight="1" x14ac:dyDescent="0.2">
      <c r="A45" s="386" t="s">
        <v>151</v>
      </c>
      <c r="B45" s="386"/>
      <c r="D45" s="9">
        <v>1094000000000</v>
      </c>
      <c r="F45" s="9">
        <v>0</v>
      </c>
      <c r="H45" s="9">
        <v>0</v>
      </c>
      <c r="J45" s="9">
        <v>1094000000000</v>
      </c>
      <c r="L45" s="10" t="s">
        <v>153</v>
      </c>
    </row>
    <row r="46" spans="1:12" ht="21.75" customHeight="1" x14ac:dyDescent="0.2">
      <c r="A46" s="386" t="s">
        <v>154</v>
      </c>
      <c r="B46" s="386"/>
      <c r="D46" s="9">
        <v>194160000000</v>
      </c>
      <c r="F46" s="9">
        <v>0</v>
      </c>
      <c r="H46" s="9">
        <v>194160000000</v>
      </c>
      <c r="J46" s="9">
        <v>0</v>
      </c>
      <c r="L46" s="10" t="s">
        <v>117</v>
      </c>
    </row>
    <row r="47" spans="1:12" ht="21.75" customHeight="1" x14ac:dyDescent="0.2">
      <c r="A47" s="386" t="s">
        <v>151</v>
      </c>
      <c r="B47" s="386"/>
      <c r="D47" s="9">
        <v>1300000000000</v>
      </c>
      <c r="F47" s="9">
        <v>0</v>
      </c>
      <c r="H47" s="9">
        <v>0</v>
      </c>
      <c r="J47" s="9">
        <v>1300000000000</v>
      </c>
      <c r="L47" s="10" t="s">
        <v>141</v>
      </c>
    </row>
    <row r="48" spans="1:12" ht="21.75" customHeight="1" x14ac:dyDescent="0.2">
      <c r="A48" s="386" t="s">
        <v>155</v>
      </c>
      <c r="B48" s="386"/>
      <c r="D48" s="9">
        <v>886340000000</v>
      </c>
      <c r="F48" s="9">
        <v>0</v>
      </c>
      <c r="H48" s="9">
        <v>886340000000</v>
      </c>
      <c r="J48" s="9">
        <v>0</v>
      </c>
      <c r="L48" s="10" t="s">
        <v>117</v>
      </c>
    </row>
    <row r="49" spans="1:12" ht="21.75" customHeight="1" x14ac:dyDescent="0.2">
      <c r="A49" s="386" t="s">
        <v>156</v>
      </c>
      <c r="B49" s="386"/>
      <c r="D49" s="9">
        <v>1000000000000</v>
      </c>
      <c r="F49" s="9">
        <v>0</v>
      </c>
      <c r="H49" s="9">
        <v>1000000000000</v>
      </c>
      <c r="J49" s="9">
        <v>0</v>
      </c>
      <c r="L49" s="10" t="s">
        <v>117</v>
      </c>
    </row>
    <row r="50" spans="1:12" ht="21.75" customHeight="1" x14ac:dyDescent="0.2">
      <c r="A50" s="386" t="s">
        <v>157</v>
      </c>
      <c r="B50" s="386"/>
      <c r="D50" s="9">
        <v>1000000000000</v>
      </c>
      <c r="F50" s="9">
        <v>0</v>
      </c>
      <c r="H50" s="9">
        <v>1000000000000</v>
      </c>
      <c r="J50" s="9">
        <v>0</v>
      </c>
      <c r="L50" s="10" t="s">
        <v>117</v>
      </c>
    </row>
    <row r="51" spans="1:12" ht="21.75" customHeight="1" x14ac:dyDescent="0.2">
      <c r="A51" s="386" t="s">
        <v>158</v>
      </c>
      <c r="B51" s="386"/>
      <c r="D51" s="9">
        <v>489800000000</v>
      </c>
      <c r="F51" s="9">
        <v>0</v>
      </c>
      <c r="H51" s="9">
        <v>489800000000</v>
      </c>
      <c r="J51" s="9">
        <v>0</v>
      </c>
      <c r="L51" s="10" t="s">
        <v>117</v>
      </c>
    </row>
    <row r="52" spans="1:12" ht="21.75" customHeight="1" x14ac:dyDescent="0.2">
      <c r="A52" s="386" t="s">
        <v>150</v>
      </c>
      <c r="B52" s="386"/>
      <c r="D52" s="9">
        <v>684163000000</v>
      </c>
      <c r="F52" s="9">
        <v>0</v>
      </c>
      <c r="H52" s="9">
        <v>684163000000</v>
      </c>
      <c r="J52" s="9">
        <v>0</v>
      </c>
      <c r="L52" s="10" t="s">
        <v>117</v>
      </c>
    </row>
    <row r="53" spans="1:12" ht="21.75" customHeight="1" x14ac:dyDescent="0.2">
      <c r="A53" s="386" t="s">
        <v>150</v>
      </c>
      <c r="B53" s="386"/>
      <c r="D53" s="9">
        <v>190622000000</v>
      </c>
      <c r="F53" s="9">
        <v>0</v>
      </c>
      <c r="H53" s="9">
        <v>190622000000</v>
      </c>
      <c r="J53" s="9">
        <v>0</v>
      </c>
      <c r="L53" s="10" t="s">
        <v>117</v>
      </c>
    </row>
    <row r="54" spans="1:12" ht="21.75" customHeight="1" x14ac:dyDescent="0.2">
      <c r="A54" s="386" t="s">
        <v>154</v>
      </c>
      <c r="B54" s="386"/>
      <c r="D54" s="9">
        <v>363971000000</v>
      </c>
      <c r="F54" s="9">
        <v>0</v>
      </c>
      <c r="H54" s="9">
        <v>363971000000</v>
      </c>
      <c r="J54" s="9">
        <v>0</v>
      </c>
      <c r="L54" s="10" t="s">
        <v>117</v>
      </c>
    </row>
    <row r="55" spans="1:12" ht="21.75" customHeight="1" x14ac:dyDescent="0.2">
      <c r="A55" s="386" t="s">
        <v>150</v>
      </c>
      <c r="B55" s="386"/>
      <c r="D55" s="9">
        <v>689557000000</v>
      </c>
      <c r="F55" s="9">
        <v>0</v>
      </c>
      <c r="H55" s="9">
        <v>689557000000</v>
      </c>
      <c r="J55" s="9">
        <v>0</v>
      </c>
      <c r="L55" s="10" t="s">
        <v>117</v>
      </c>
    </row>
    <row r="56" spans="1:12" ht="21.75" customHeight="1" x14ac:dyDescent="0.2">
      <c r="A56" s="386" t="s">
        <v>159</v>
      </c>
      <c r="B56" s="386"/>
      <c r="D56" s="9">
        <v>1000000000000</v>
      </c>
      <c r="F56" s="9">
        <v>0</v>
      </c>
      <c r="H56" s="9">
        <v>0</v>
      </c>
      <c r="J56" s="9">
        <v>1000000000000</v>
      </c>
      <c r="L56" s="10" t="s">
        <v>137</v>
      </c>
    </row>
    <row r="57" spans="1:12" ht="21.75" customHeight="1" x14ac:dyDescent="0.2">
      <c r="A57" s="386" t="s">
        <v>160</v>
      </c>
      <c r="B57" s="386"/>
      <c r="D57" s="9">
        <v>1000000000000</v>
      </c>
      <c r="F57" s="9">
        <v>0</v>
      </c>
      <c r="H57" s="9">
        <v>0</v>
      </c>
      <c r="J57" s="9">
        <v>1000000000000</v>
      </c>
      <c r="L57" s="10" t="s">
        <v>137</v>
      </c>
    </row>
    <row r="58" spans="1:12" ht="21.75" customHeight="1" x14ac:dyDescent="0.2">
      <c r="A58" s="386" t="s">
        <v>161</v>
      </c>
      <c r="B58" s="386"/>
      <c r="D58" s="9">
        <v>1000000000000</v>
      </c>
      <c r="F58" s="9">
        <v>0</v>
      </c>
      <c r="H58" s="9">
        <v>0</v>
      </c>
      <c r="J58" s="9">
        <v>1000000000000</v>
      </c>
      <c r="L58" s="10" t="s">
        <v>137</v>
      </c>
    </row>
    <row r="59" spans="1:12" ht="21.75" customHeight="1" x14ac:dyDescent="0.2">
      <c r="A59" s="386" t="s">
        <v>162</v>
      </c>
      <c r="B59" s="386"/>
      <c r="D59" s="9">
        <v>1124700000000</v>
      </c>
      <c r="F59" s="9">
        <v>0</v>
      </c>
      <c r="H59" s="9">
        <v>0</v>
      </c>
      <c r="J59" s="9">
        <v>1124700000000</v>
      </c>
      <c r="L59" s="10" t="s">
        <v>163</v>
      </c>
    </row>
    <row r="60" spans="1:12" ht="21.75" customHeight="1" x14ac:dyDescent="0.2">
      <c r="A60" s="386" t="s">
        <v>164</v>
      </c>
      <c r="B60" s="386"/>
      <c r="D60" s="9">
        <v>1000000000000</v>
      </c>
      <c r="F60" s="9">
        <v>0</v>
      </c>
      <c r="H60" s="9">
        <v>0</v>
      </c>
      <c r="J60" s="9">
        <v>1000000000000</v>
      </c>
      <c r="L60" s="10" t="s">
        <v>137</v>
      </c>
    </row>
    <row r="61" spans="1:12" ht="21.75" customHeight="1" x14ac:dyDescent="0.2">
      <c r="A61" s="386" t="s">
        <v>165</v>
      </c>
      <c r="B61" s="386"/>
      <c r="D61" s="9">
        <v>1211500000000</v>
      </c>
      <c r="F61" s="9">
        <v>0</v>
      </c>
      <c r="H61" s="9">
        <v>0</v>
      </c>
      <c r="J61" s="9">
        <v>1211500000000</v>
      </c>
      <c r="L61" s="10" t="s">
        <v>166</v>
      </c>
    </row>
    <row r="62" spans="1:12" ht="21.75" customHeight="1" x14ac:dyDescent="0.2">
      <c r="A62" s="386" t="s">
        <v>167</v>
      </c>
      <c r="B62" s="386"/>
      <c r="D62" s="9">
        <v>1000000000000</v>
      </c>
      <c r="F62" s="9">
        <v>0</v>
      </c>
      <c r="H62" s="9">
        <v>0</v>
      </c>
      <c r="J62" s="9">
        <v>1000000000000</v>
      </c>
      <c r="L62" s="10" t="s">
        <v>137</v>
      </c>
    </row>
    <row r="63" spans="1:12" ht="21.75" customHeight="1" x14ac:dyDescent="0.2">
      <c r="A63" s="386" t="s">
        <v>150</v>
      </c>
      <c r="B63" s="386"/>
      <c r="D63" s="9">
        <v>1000000000000</v>
      </c>
      <c r="F63" s="9">
        <v>0</v>
      </c>
      <c r="H63" s="9">
        <v>1000000000000</v>
      </c>
      <c r="J63" s="9">
        <v>0</v>
      </c>
      <c r="L63" s="10" t="s">
        <v>117</v>
      </c>
    </row>
    <row r="64" spans="1:12" ht="21.75" customHeight="1" x14ac:dyDescent="0.2">
      <c r="A64" s="386" t="s">
        <v>154</v>
      </c>
      <c r="B64" s="386"/>
      <c r="D64" s="9">
        <v>410679000000</v>
      </c>
      <c r="F64" s="9">
        <v>0</v>
      </c>
      <c r="H64" s="9">
        <v>410679000000</v>
      </c>
      <c r="J64" s="9">
        <v>0</v>
      </c>
      <c r="L64" s="10" t="s">
        <v>117</v>
      </c>
    </row>
    <row r="65" spans="1:12" ht="21.75" customHeight="1" x14ac:dyDescent="0.2">
      <c r="A65" s="386" t="s">
        <v>154</v>
      </c>
      <c r="B65" s="386"/>
      <c r="D65" s="9">
        <v>585475000000</v>
      </c>
      <c r="F65" s="9">
        <v>0</v>
      </c>
      <c r="H65" s="9">
        <v>585475000000</v>
      </c>
      <c r="J65" s="9">
        <v>0</v>
      </c>
      <c r="L65" s="10" t="s">
        <v>117</v>
      </c>
    </row>
    <row r="66" spans="1:12" ht="21.75" customHeight="1" x14ac:dyDescent="0.2">
      <c r="A66" s="386" t="s">
        <v>150</v>
      </c>
      <c r="B66" s="386"/>
      <c r="D66" s="9">
        <v>346881000000</v>
      </c>
      <c r="F66" s="9">
        <v>0</v>
      </c>
      <c r="H66" s="9">
        <v>346881000000</v>
      </c>
      <c r="J66" s="9">
        <v>0</v>
      </c>
      <c r="L66" s="10" t="s">
        <v>117</v>
      </c>
    </row>
    <row r="67" spans="1:12" ht="21.75" customHeight="1" x14ac:dyDescent="0.2">
      <c r="A67" s="386" t="s">
        <v>150</v>
      </c>
      <c r="B67" s="386"/>
      <c r="D67" s="9">
        <v>170047000000</v>
      </c>
      <c r="F67" s="9">
        <v>0</v>
      </c>
      <c r="H67" s="9">
        <v>170047000000</v>
      </c>
      <c r="J67" s="9">
        <v>0</v>
      </c>
      <c r="L67" s="10" t="s">
        <v>117</v>
      </c>
    </row>
    <row r="68" spans="1:12" ht="21.75" customHeight="1" x14ac:dyDescent="0.2">
      <c r="A68" s="386" t="s">
        <v>150</v>
      </c>
      <c r="B68" s="386"/>
      <c r="D68" s="9">
        <v>437342000000</v>
      </c>
      <c r="F68" s="9">
        <v>0</v>
      </c>
      <c r="H68" s="9">
        <v>437342000000</v>
      </c>
      <c r="J68" s="9">
        <v>0</v>
      </c>
      <c r="L68" s="10" t="s">
        <v>117</v>
      </c>
    </row>
    <row r="69" spans="1:12" ht="21.75" customHeight="1" x14ac:dyDescent="0.2">
      <c r="A69" s="386" t="s">
        <v>150</v>
      </c>
      <c r="B69" s="386"/>
      <c r="D69" s="9">
        <v>237000000000</v>
      </c>
      <c r="F69" s="9">
        <v>0</v>
      </c>
      <c r="H69" s="9">
        <v>237000000000</v>
      </c>
      <c r="J69" s="9">
        <v>0</v>
      </c>
      <c r="L69" s="10" t="s">
        <v>117</v>
      </c>
    </row>
    <row r="70" spans="1:12" ht="21.75" customHeight="1" x14ac:dyDescent="0.2">
      <c r="A70" s="386" t="s">
        <v>154</v>
      </c>
      <c r="B70" s="386"/>
      <c r="D70" s="9">
        <v>1059000000000</v>
      </c>
      <c r="F70" s="9">
        <v>0</v>
      </c>
      <c r="H70" s="9">
        <v>1051584000000</v>
      </c>
      <c r="J70" s="9">
        <v>7416000000</v>
      </c>
      <c r="L70" s="10" t="s">
        <v>115</v>
      </c>
    </row>
    <row r="71" spans="1:12" ht="21.75" customHeight="1" x14ac:dyDescent="0.2">
      <c r="A71" s="386" t="s">
        <v>154</v>
      </c>
      <c r="B71" s="386"/>
      <c r="D71" s="9">
        <v>229416000000</v>
      </c>
      <c r="F71" s="9">
        <v>0</v>
      </c>
      <c r="H71" s="9">
        <v>229416000000</v>
      </c>
      <c r="J71" s="9">
        <v>0</v>
      </c>
      <c r="L71" s="10" t="s">
        <v>117</v>
      </c>
    </row>
    <row r="72" spans="1:12" ht="21.75" customHeight="1" x14ac:dyDescent="0.2">
      <c r="A72" s="386" t="s">
        <v>150</v>
      </c>
      <c r="B72" s="386"/>
      <c r="D72" s="9">
        <v>659905000000</v>
      </c>
      <c r="F72" s="9">
        <v>0</v>
      </c>
      <c r="H72" s="9">
        <v>565905000000</v>
      </c>
      <c r="J72" s="9">
        <v>94000000000</v>
      </c>
      <c r="L72" s="10" t="s">
        <v>168</v>
      </c>
    </row>
    <row r="73" spans="1:12" ht="21.75" customHeight="1" x14ac:dyDescent="0.2">
      <c r="A73" s="386" t="s">
        <v>154</v>
      </c>
      <c r="B73" s="386"/>
      <c r="D73" s="9">
        <v>1000000000000</v>
      </c>
      <c r="F73" s="9">
        <v>0</v>
      </c>
      <c r="H73" s="9">
        <v>1000000000000</v>
      </c>
      <c r="J73" s="9">
        <v>0</v>
      </c>
      <c r="L73" s="10" t="s">
        <v>117</v>
      </c>
    </row>
    <row r="74" spans="1:12" ht="21.75" customHeight="1" x14ac:dyDescent="0.2">
      <c r="A74" s="386" t="s">
        <v>150</v>
      </c>
      <c r="B74" s="386"/>
      <c r="D74" s="9">
        <v>105808000000</v>
      </c>
      <c r="F74" s="9">
        <v>0</v>
      </c>
      <c r="H74" s="9">
        <v>105808000000</v>
      </c>
      <c r="J74" s="9">
        <v>0</v>
      </c>
      <c r="L74" s="10" t="s">
        <v>117</v>
      </c>
    </row>
    <row r="75" spans="1:12" ht="21.75" customHeight="1" x14ac:dyDescent="0.2">
      <c r="A75" s="386" t="s">
        <v>154</v>
      </c>
      <c r="B75" s="386"/>
      <c r="D75" s="9">
        <v>3670567000000</v>
      </c>
      <c r="F75" s="9">
        <v>0</v>
      </c>
      <c r="H75" s="9">
        <v>0</v>
      </c>
      <c r="J75" s="9">
        <v>3670567000000</v>
      </c>
      <c r="L75" s="10" t="s">
        <v>169</v>
      </c>
    </row>
    <row r="76" spans="1:12" ht="21.75" customHeight="1" x14ac:dyDescent="0.2">
      <c r="A76" s="386" t="s">
        <v>150</v>
      </c>
      <c r="B76" s="386"/>
      <c r="D76" s="9">
        <v>2500000000000</v>
      </c>
      <c r="F76" s="9">
        <v>0</v>
      </c>
      <c r="H76" s="9">
        <v>2500000000000</v>
      </c>
      <c r="J76" s="9">
        <v>0</v>
      </c>
      <c r="L76" s="10" t="s">
        <v>117</v>
      </c>
    </row>
    <row r="77" spans="1:12" ht="21.75" customHeight="1" x14ac:dyDescent="0.2">
      <c r="A77" s="386" t="s">
        <v>150</v>
      </c>
      <c r="B77" s="386"/>
      <c r="D77" s="9">
        <v>410909000000</v>
      </c>
      <c r="F77" s="9">
        <v>0</v>
      </c>
      <c r="H77" s="9">
        <v>0</v>
      </c>
      <c r="J77" s="9">
        <v>410909000000</v>
      </c>
      <c r="L77" s="10" t="s">
        <v>148</v>
      </c>
    </row>
    <row r="78" spans="1:12" ht="21.75" customHeight="1" x14ac:dyDescent="0.2">
      <c r="A78" s="386" t="s">
        <v>138</v>
      </c>
      <c r="B78" s="386"/>
      <c r="D78" s="9">
        <v>1000000000000</v>
      </c>
      <c r="F78" s="9">
        <v>0</v>
      </c>
      <c r="H78" s="9">
        <v>1000000000000</v>
      </c>
      <c r="J78" s="9">
        <v>0</v>
      </c>
      <c r="L78" s="10" t="s">
        <v>117</v>
      </c>
    </row>
    <row r="79" spans="1:12" ht="21.75" customHeight="1" x14ac:dyDescent="0.2">
      <c r="A79" s="386" t="s">
        <v>170</v>
      </c>
      <c r="B79" s="386"/>
      <c r="D79" s="9">
        <v>189000000000</v>
      </c>
      <c r="F79" s="9">
        <v>0</v>
      </c>
      <c r="H79" s="9">
        <v>0</v>
      </c>
      <c r="J79" s="9">
        <v>189000000000</v>
      </c>
      <c r="L79" s="10" t="s">
        <v>171</v>
      </c>
    </row>
    <row r="80" spans="1:12" ht="21.75" customHeight="1" x14ac:dyDescent="0.2">
      <c r="A80" s="386" t="s">
        <v>150</v>
      </c>
      <c r="B80" s="386"/>
      <c r="D80" s="9">
        <v>256624000000</v>
      </c>
      <c r="F80" s="9">
        <v>0</v>
      </c>
      <c r="H80" s="9">
        <v>0</v>
      </c>
      <c r="J80" s="9">
        <v>256624000000</v>
      </c>
      <c r="L80" s="10" t="s">
        <v>172</v>
      </c>
    </row>
    <row r="81" spans="1:12" ht="21.75" customHeight="1" x14ac:dyDescent="0.2">
      <c r="A81" s="386" t="s">
        <v>150</v>
      </c>
      <c r="B81" s="386"/>
      <c r="D81" s="9">
        <v>601959000000</v>
      </c>
      <c r="F81" s="9">
        <v>0</v>
      </c>
      <c r="H81" s="9">
        <v>0</v>
      </c>
      <c r="J81" s="9">
        <v>601959000000</v>
      </c>
      <c r="L81" s="10" t="s">
        <v>173</v>
      </c>
    </row>
    <row r="82" spans="1:12" ht="21.75" customHeight="1" x14ac:dyDescent="0.2">
      <c r="A82" s="386" t="s">
        <v>138</v>
      </c>
      <c r="B82" s="386"/>
      <c r="D82" s="9">
        <v>2030000000000</v>
      </c>
      <c r="F82" s="9">
        <v>0</v>
      </c>
      <c r="H82" s="9">
        <v>0</v>
      </c>
      <c r="J82" s="9">
        <v>2030000000000</v>
      </c>
      <c r="L82" s="10" t="s">
        <v>174</v>
      </c>
    </row>
    <row r="83" spans="1:12" ht="21.75" customHeight="1" x14ac:dyDescent="0.2">
      <c r="A83" s="386" t="s">
        <v>138</v>
      </c>
      <c r="B83" s="386"/>
      <c r="D83" s="9">
        <v>56400000000</v>
      </c>
      <c r="F83" s="9">
        <v>0</v>
      </c>
      <c r="H83" s="9">
        <v>0</v>
      </c>
      <c r="J83" s="9">
        <v>56400000000</v>
      </c>
      <c r="L83" s="10" t="s">
        <v>175</v>
      </c>
    </row>
    <row r="84" spans="1:12" ht="21.75" customHeight="1" x14ac:dyDescent="0.2">
      <c r="A84" s="386" t="s">
        <v>138</v>
      </c>
      <c r="B84" s="386"/>
      <c r="D84" s="9">
        <v>0</v>
      </c>
      <c r="F84" s="9">
        <v>2099610000000</v>
      </c>
      <c r="H84" s="9">
        <v>0</v>
      </c>
      <c r="J84" s="9">
        <v>2099610000000</v>
      </c>
      <c r="L84" s="10" t="s">
        <v>176</v>
      </c>
    </row>
    <row r="85" spans="1:12" ht="21.75" customHeight="1" x14ac:dyDescent="0.2">
      <c r="A85" s="386" t="s">
        <v>138</v>
      </c>
      <c r="B85" s="386"/>
      <c r="D85" s="9">
        <v>0</v>
      </c>
      <c r="F85" s="9">
        <v>1093800000000</v>
      </c>
      <c r="H85" s="9">
        <v>0</v>
      </c>
      <c r="J85" s="9">
        <v>1093800000000</v>
      </c>
      <c r="L85" s="10" t="s">
        <v>153</v>
      </c>
    </row>
    <row r="86" spans="1:12" ht="21.75" customHeight="1" x14ac:dyDescent="0.2">
      <c r="A86" s="386" t="s">
        <v>138</v>
      </c>
      <c r="B86" s="386"/>
      <c r="D86" s="9">
        <v>0</v>
      </c>
      <c r="F86" s="9">
        <v>886886000000</v>
      </c>
      <c r="H86" s="9">
        <v>0</v>
      </c>
      <c r="J86" s="9">
        <v>886886000000</v>
      </c>
      <c r="L86" s="10" t="s">
        <v>177</v>
      </c>
    </row>
    <row r="87" spans="1:12" ht="21.75" customHeight="1" x14ac:dyDescent="0.2">
      <c r="A87" s="386" t="s">
        <v>138</v>
      </c>
      <c r="B87" s="386"/>
      <c r="D87" s="9">
        <v>0</v>
      </c>
      <c r="F87" s="9">
        <v>1333634000000</v>
      </c>
      <c r="H87" s="9">
        <v>0</v>
      </c>
      <c r="J87" s="9">
        <v>1333634000000</v>
      </c>
      <c r="L87" s="10" t="s">
        <v>178</v>
      </c>
    </row>
    <row r="88" spans="1:12" ht="21.75" customHeight="1" x14ac:dyDescent="0.2">
      <c r="A88" s="386" t="s">
        <v>154</v>
      </c>
      <c r="B88" s="386"/>
      <c r="D88" s="9">
        <v>0</v>
      </c>
      <c r="F88" s="9">
        <v>400000000000</v>
      </c>
      <c r="H88" s="9">
        <v>0</v>
      </c>
      <c r="J88" s="9">
        <v>400000000000</v>
      </c>
      <c r="L88" s="10" t="s">
        <v>179</v>
      </c>
    </row>
    <row r="89" spans="1:12" ht="21.75" customHeight="1" x14ac:dyDescent="0.2">
      <c r="A89" s="386" t="s">
        <v>150</v>
      </c>
      <c r="B89" s="386"/>
      <c r="D89" s="9">
        <v>0</v>
      </c>
      <c r="F89" s="9">
        <v>372444000000</v>
      </c>
      <c r="H89" s="9">
        <v>0</v>
      </c>
      <c r="J89" s="9">
        <v>372444000000</v>
      </c>
      <c r="L89" s="10" t="s">
        <v>180</v>
      </c>
    </row>
    <row r="90" spans="1:12" ht="21.75" customHeight="1" x14ac:dyDescent="0.2">
      <c r="A90" s="386" t="s">
        <v>138</v>
      </c>
      <c r="B90" s="386"/>
      <c r="D90" s="9">
        <v>0</v>
      </c>
      <c r="F90" s="9">
        <v>751200000000</v>
      </c>
      <c r="H90" s="9">
        <v>0</v>
      </c>
      <c r="J90" s="9">
        <v>751200000000</v>
      </c>
      <c r="L90" s="10" t="s">
        <v>181</v>
      </c>
    </row>
    <row r="91" spans="1:12" ht="21.75" customHeight="1" x14ac:dyDescent="0.2">
      <c r="A91" s="386" t="s">
        <v>182</v>
      </c>
      <c r="B91" s="386"/>
      <c r="D91" s="9">
        <v>0</v>
      </c>
      <c r="F91" s="9">
        <v>224937000000</v>
      </c>
      <c r="H91" s="9">
        <v>0</v>
      </c>
      <c r="J91" s="9">
        <v>224937000000</v>
      </c>
      <c r="L91" s="10" t="s">
        <v>183</v>
      </c>
    </row>
    <row r="92" spans="1:12" ht="21.75" customHeight="1" x14ac:dyDescent="0.2">
      <c r="A92" s="386" t="s">
        <v>138</v>
      </c>
      <c r="B92" s="386"/>
      <c r="D92" s="9">
        <v>0</v>
      </c>
      <c r="F92" s="9">
        <v>1057800000000</v>
      </c>
      <c r="H92" s="9">
        <v>0</v>
      </c>
      <c r="J92" s="9">
        <v>1057800000000</v>
      </c>
      <c r="L92" s="10" t="s">
        <v>184</v>
      </c>
    </row>
    <row r="93" spans="1:12" ht="21.75" customHeight="1" x14ac:dyDescent="0.2">
      <c r="A93" s="386" t="s">
        <v>135</v>
      </c>
      <c r="B93" s="386"/>
      <c r="D93" s="9">
        <v>0</v>
      </c>
      <c r="F93" s="9">
        <v>1893229000000</v>
      </c>
      <c r="H93" s="9">
        <v>0</v>
      </c>
      <c r="J93" s="9">
        <v>1893229000000</v>
      </c>
      <c r="L93" s="10" t="s">
        <v>185</v>
      </c>
    </row>
    <row r="94" spans="1:12" ht="21.75" customHeight="1" x14ac:dyDescent="0.2">
      <c r="A94" s="386" t="s">
        <v>135</v>
      </c>
      <c r="B94" s="386"/>
      <c r="D94" s="9">
        <v>0</v>
      </c>
      <c r="F94" s="9">
        <v>2607700000000</v>
      </c>
      <c r="H94" s="9">
        <v>0</v>
      </c>
      <c r="J94" s="9">
        <v>2607700000000</v>
      </c>
      <c r="L94" s="10" t="s">
        <v>186</v>
      </c>
    </row>
    <row r="95" spans="1:12" ht="21.75" customHeight="1" x14ac:dyDescent="0.2">
      <c r="A95" s="386" t="s">
        <v>135</v>
      </c>
      <c r="B95" s="386"/>
      <c r="D95" s="9">
        <v>0</v>
      </c>
      <c r="F95" s="9">
        <v>1489800000000</v>
      </c>
      <c r="H95" s="9">
        <v>0</v>
      </c>
      <c r="J95" s="9">
        <v>1489800000000</v>
      </c>
      <c r="L95" s="10" t="s">
        <v>187</v>
      </c>
    </row>
    <row r="96" spans="1:12" ht="21.75" customHeight="1" x14ac:dyDescent="0.2">
      <c r="A96" s="386" t="s">
        <v>135</v>
      </c>
      <c r="B96" s="386"/>
      <c r="D96" s="9">
        <v>0</v>
      </c>
      <c r="F96" s="9">
        <v>1925000000000</v>
      </c>
      <c r="H96" s="9">
        <v>0</v>
      </c>
      <c r="J96" s="9">
        <v>1925000000000</v>
      </c>
      <c r="L96" s="10" t="s">
        <v>188</v>
      </c>
    </row>
    <row r="97" spans="1:12" ht="21.75" customHeight="1" x14ac:dyDescent="0.2">
      <c r="A97" s="386" t="s">
        <v>135</v>
      </c>
      <c r="B97" s="386"/>
      <c r="D97" s="9">
        <v>0</v>
      </c>
      <c r="F97" s="9">
        <v>5000000000000</v>
      </c>
      <c r="H97" s="9">
        <v>0</v>
      </c>
      <c r="J97" s="9">
        <v>5000000000000</v>
      </c>
      <c r="L97" s="10" t="s">
        <v>189</v>
      </c>
    </row>
    <row r="98" spans="1:12" ht="21.75" customHeight="1" x14ac:dyDescent="0.2">
      <c r="A98" s="386" t="s">
        <v>135</v>
      </c>
      <c r="B98" s="386"/>
      <c r="D98" s="9">
        <v>0</v>
      </c>
      <c r="F98" s="9">
        <v>200000000000</v>
      </c>
      <c r="H98" s="9">
        <v>0</v>
      </c>
      <c r="J98" s="9">
        <v>200000000000</v>
      </c>
      <c r="L98" s="10" t="s">
        <v>190</v>
      </c>
    </row>
    <row r="99" spans="1:12" ht="21.75" customHeight="1" x14ac:dyDescent="0.2">
      <c r="A99" s="384" t="s">
        <v>135</v>
      </c>
      <c r="B99" s="384"/>
      <c r="D99" s="13">
        <v>0</v>
      </c>
      <c r="F99" s="13">
        <v>2734000000000</v>
      </c>
      <c r="H99" s="13">
        <v>0</v>
      </c>
      <c r="J99" s="13">
        <v>2734000000000</v>
      </c>
      <c r="L99" s="14" t="s">
        <v>191</v>
      </c>
    </row>
    <row r="100" spans="1:12" ht="21.75" customHeight="1" x14ac:dyDescent="0.2">
      <c r="A100" s="385" t="s">
        <v>24</v>
      </c>
      <c r="B100" s="385"/>
      <c r="D100" s="16">
        <v>48634593697657</v>
      </c>
      <c r="F100" s="16">
        <v>88166232588106</v>
      </c>
      <c r="H100" s="16">
        <v>83207834180452</v>
      </c>
      <c r="J100" s="16">
        <v>53592992105311</v>
      </c>
      <c r="L100" s="17">
        <v>0</v>
      </c>
    </row>
  </sheetData>
  <mergeCells count="98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8:B98"/>
    <mergeCell ref="A99:B99"/>
    <mergeCell ref="A100:B100"/>
    <mergeCell ref="A93:B93"/>
    <mergeCell ref="A94:B94"/>
    <mergeCell ref="A95:B95"/>
    <mergeCell ref="A96:B96"/>
    <mergeCell ref="A97:B9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0 </vt:lpstr>
      <vt:lpstr>صورت وضعیت</vt:lpstr>
      <vt:lpstr>اوراق مشتقه</vt:lpstr>
      <vt:lpstr>سهام</vt:lpstr>
      <vt:lpstr>واحدهای صندوق</vt:lpstr>
      <vt:lpstr>اوراق</vt:lpstr>
      <vt:lpstr>تعدیل قیمت</vt:lpstr>
      <vt:lpstr>سپرده (2)</vt:lpstr>
      <vt:lpstr>سپرده</vt:lpstr>
      <vt:lpstr>سپرده.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.مبالغ تخصیصی اوراق</vt:lpstr>
      <vt:lpstr>درآمد سپرده بانکی1</vt:lpstr>
      <vt:lpstr>درآمد سپرده بانکی1 (2)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</vt:lpstr>
      <vt:lpstr>سود سپرده بانکی</vt:lpstr>
      <vt:lpstr>درآمد ناشی از فروش</vt:lpstr>
      <vt:lpstr>درآمد ناشی از تغییر قیمت اوراق</vt:lpstr>
      <vt:lpstr>درآمد اعمال اختیار</vt:lpstr>
      <vt:lpstr>'.مبالغ تخصیصی اوراق'!Print_Area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بانکی1'!Print_Area</vt:lpstr>
      <vt:lpstr>'درآمد سپرده بانکی1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سپرده.!Print_Area</vt:lpstr>
      <vt:lpstr>سهام!Print_Area</vt:lpstr>
      <vt:lpstr>'سود اوراق بهادار'!Print_Area</vt:lpstr>
      <vt:lpstr>'سود سپرده بانکی'!Print_Area</vt:lpstr>
      <vt:lpstr>'سود سپرده بانکی 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2025-11-22T08:54:41Z</dcterms:created>
  <dcterms:modified xsi:type="dcterms:W3CDTF">2025-12-01T07:59:16Z</dcterms:modified>
</cp:coreProperties>
</file>