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.helali\Desktop\"/>
    </mc:Choice>
  </mc:AlternateContent>
  <xr:revisionPtr revIDLastSave="0" documentId="13_ncr:1_{E4E5DA6B-F583-493B-860E-5E2C1D6C55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0 " sheetId="22" r:id="rId1"/>
    <sheet name="صورت وضعیت" sheetId="1" state="hidden" r:id="rId2"/>
    <sheet name="اوراق مشتقه" sheetId="3" state="hidden" r:id="rId3"/>
    <sheet name="تعدیل قیمت" sheetId="6" state="hidden" r:id="rId4"/>
    <sheet name="سپرده (2)" sheetId="24" state="hidden" r:id="rId5"/>
    <sheet name="سهام" sheetId="2" r:id="rId6"/>
    <sheet name="واحدهای صندوق" sheetId="4" r:id="rId7"/>
    <sheet name="اوراق" sheetId="5" r:id="rId8"/>
    <sheet name="سپرده" sheetId="7" r:id="rId9"/>
    <sheet name="درآمد" sheetId="8" r:id="rId10"/>
    <sheet name="درآمد سرمایه گذاری در سهام" sheetId="9" r:id="rId11"/>
    <sheet name="درآمد سرمایه گذاری در صندوق" sheetId="10" r:id="rId12"/>
    <sheet name="درآمد سرمایه گذاری در اوراق به" sheetId="11" r:id="rId13"/>
    <sheet name="مبالغ تخصیصی اوراق" sheetId="23" r:id="rId14"/>
    <sheet name="مبالغ تخصیصی اوررراق" sheetId="12" state="hidden" r:id="rId15"/>
    <sheet name="درآمد سپرده بانکی (2)" sheetId="25" state="hidden" r:id="rId16"/>
    <sheet name="درآمد سپرده بانکی" sheetId="13" r:id="rId17"/>
    <sheet name="سایر درآمدها" sheetId="14" r:id="rId18"/>
    <sheet name="درآمد سود سهام" sheetId="15" r:id="rId19"/>
    <sheet name="درآمد سود صندوق" sheetId="16" state="hidden" r:id="rId20"/>
    <sheet name="سود اوراق بهادار" sheetId="17" r:id="rId21"/>
    <sheet name="سود سپرده بانکی (2)" sheetId="26" state="hidden" r:id="rId22"/>
    <sheet name="سود سپرده بانکی" sheetId="18" r:id="rId23"/>
    <sheet name="درآمد اعمال اختیار" sheetId="20" state="hidden" r:id="rId24"/>
    <sheet name="درآمد ناشی از فروش" sheetId="19" r:id="rId25"/>
    <sheet name="درآمد ناشی از تغییر قیمت اوراق" sheetId="21" r:id="rId26"/>
  </sheets>
  <definedNames>
    <definedName name="_xlnm._FilterDatabase" localSheetId="15" hidden="1">'درآمد سپرده بانکی (2)'!$A$7:$J$134</definedName>
    <definedName name="_xlnm._FilterDatabase" localSheetId="4" hidden="1">'سپرده (2)'!$A$8:$L$80</definedName>
    <definedName name="_xlnm._FilterDatabase" localSheetId="21" hidden="1">'سود سپرده بانکی (2)'!$A$7:$M$148</definedName>
    <definedName name="_xlnm.Print_Area" localSheetId="0">'0 '!$A$1:$E$22</definedName>
    <definedName name="_xlnm.Print_Area" localSheetId="7">اوراق!$A$1:$AG$19</definedName>
    <definedName name="_xlnm.Print_Area" localSheetId="2">'اوراق مشتقه'!$A$1:$AX$20</definedName>
    <definedName name="_xlnm.Print_Area" localSheetId="3">'تعدیل قیمت'!$A$1:$N$8</definedName>
    <definedName name="_xlnm.Print_Area" localSheetId="9">درآمد!$A$1:$K$13</definedName>
    <definedName name="_xlnm.Print_Area" localSheetId="23">'درآمد اعمال اختیار'!$A$1:$Z$10</definedName>
    <definedName name="_xlnm.Print_Area" localSheetId="16">'درآمد سپرده بانکی'!$A$1:$K$10</definedName>
    <definedName name="_xlnm.Print_Area" localSheetId="15">'درآمد سپرده بانکی (2)'!$A$1:$K$134</definedName>
    <definedName name="_xlnm.Print_Area" localSheetId="12">'درآمد سرمایه گذاری در اوراق به'!$A$1:$S$22</definedName>
    <definedName name="_xlnm.Print_Area" localSheetId="10">'درآمد سرمایه گذاری در سهام'!$A$1:$W$27</definedName>
    <definedName name="_xlnm.Print_Area" localSheetId="11">'درآمد سرمایه گذاری در صندوق'!$A$1:$X$29</definedName>
    <definedName name="_xlnm.Print_Area" localSheetId="18">'درآمد سود سهام'!$A$1:$T$12</definedName>
    <definedName name="_xlnm.Print_Area" localSheetId="19">'درآمد سود صندوق'!$A$1:$L$7</definedName>
    <definedName name="_xlnm.Print_Area" localSheetId="25">'درآمد ناشی از تغییر قیمت اوراق'!$A$1:$Q$33</definedName>
    <definedName name="_xlnm.Print_Area" localSheetId="24">'درآمد ناشی از فروش'!$A$1:$R$41</definedName>
    <definedName name="_xlnm.Print_Area" localSheetId="17">'سایر درآمدها'!$A$1:$G$11</definedName>
    <definedName name="_xlnm.Print_Area" localSheetId="8">سپرده!$A$1:$M$10</definedName>
    <definedName name="_xlnm.Print_Area" localSheetId="4">'سپرده (2)'!$A$1:$M$80</definedName>
    <definedName name="_xlnm.Print_Area" localSheetId="5">سهام!$A$1:$AC$17</definedName>
    <definedName name="_xlnm.Print_Area" localSheetId="20">'سود اوراق بهادار'!$A$1:$P$19</definedName>
    <definedName name="_xlnm.Print_Area" localSheetId="22">'سود سپرده بانکی'!$A$1:$N$17</definedName>
    <definedName name="_xlnm.Print_Area" localSheetId="21">'سود سپرده بانکی (2)'!$A$1:$N$148</definedName>
    <definedName name="_xlnm.Print_Area" localSheetId="1">'صورت وضعیت'!$A$1:$C$6</definedName>
    <definedName name="_xlnm.Print_Area" localSheetId="13">'مبالغ تخصیصی اوراق'!$A$1:$P$12</definedName>
    <definedName name="_xlnm.Print_Area" localSheetId="14">'مبالغ تخصیصی اوررراق'!$A$1:$R$24</definedName>
    <definedName name="_xlnm.Print_Area" localSheetId="6">'واحدهای صندوق'!$A$1:$AB$26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1" i="19" l="1"/>
  <c r="O8" i="17"/>
  <c r="I19" i="17"/>
  <c r="F11" i="14"/>
  <c r="D10" i="13"/>
  <c r="R11" i="11"/>
  <c r="L22" i="11"/>
  <c r="F22" i="11"/>
  <c r="L29" i="10"/>
  <c r="V9" i="9"/>
  <c r="T9" i="9"/>
  <c r="F27" i="9"/>
  <c r="J8" i="8"/>
  <c r="F10" i="7"/>
  <c r="AF10" i="5"/>
  <c r="L19" i="5"/>
  <c r="M26" i="4"/>
  <c r="K26" i="4"/>
  <c r="I26" i="4"/>
  <c r="G26" i="4"/>
  <c r="S11" i="4"/>
  <c r="L9" i="10" l="1"/>
  <c r="Z29" i="10"/>
  <c r="L11" i="10" s="1"/>
  <c r="L10" i="7"/>
  <c r="L8" i="7"/>
  <c r="AB19" i="5"/>
  <c r="N19" i="5"/>
  <c r="AA26" i="4"/>
  <c r="AA10" i="4"/>
  <c r="AB17" i="2"/>
  <c r="AB12" i="2"/>
  <c r="Z17" i="2"/>
  <c r="X17" i="2"/>
  <c r="R17" i="2"/>
  <c r="P17" i="2"/>
  <c r="J17" i="2"/>
  <c r="H17" i="2"/>
  <c r="G9" i="21"/>
  <c r="G10" i="21"/>
  <c r="G11" i="21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8" i="21"/>
  <c r="G9" i="19"/>
  <c r="G10" i="19"/>
  <c r="G11" i="19"/>
  <c r="G12" i="19"/>
  <c r="G13" i="19"/>
  <c r="G14" i="19"/>
  <c r="G15" i="19"/>
  <c r="G16" i="19"/>
  <c r="G17" i="19"/>
  <c r="G8" i="19"/>
  <c r="Q10" i="15"/>
  <c r="V10" i="15" s="1"/>
  <c r="Q11" i="15"/>
  <c r="V11" i="15" s="1"/>
  <c r="Q9" i="15"/>
  <c r="V9" i="15" s="1"/>
  <c r="Q8" i="15"/>
  <c r="V8" i="15" s="1"/>
  <c r="H12" i="13"/>
  <c r="D12" i="13"/>
  <c r="P29" i="10" l="1"/>
  <c r="U10" i="10"/>
  <c r="U11" i="10"/>
  <c r="U12" i="10"/>
  <c r="U13" i="10"/>
  <c r="U14" i="10"/>
  <c r="U15" i="10"/>
  <c r="U16" i="10"/>
  <c r="U17" i="10"/>
  <c r="U18" i="10"/>
  <c r="U19" i="10"/>
  <c r="U20" i="10"/>
  <c r="U21" i="10"/>
  <c r="U22" i="10"/>
  <c r="U23" i="10"/>
  <c r="U24" i="10"/>
  <c r="U25" i="10"/>
  <c r="U26" i="10"/>
  <c r="U27" i="10"/>
  <c r="U28" i="10"/>
  <c r="U9" i="10"/>
  <c r="J12" i="8"/>
  <c r="AD10" i="5"/>
  <c r="AB18" i="5"/>
  <c r="AB11" i="5"/>
  <c r="AB12" i="5"/>
  <c r="AB13" i="5"/>
  <c r="AB14" i="5"/>
  <c r="AB15" i="5"/>
  <c r="AB16" i="5"/>
  <c r="AB17" i="5"/>
  <c r="AB10" i="5"/>
  <c r="AA17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10" i="4"/>
  <c r="T12" i="2"/>
  <c r="T13" i="2"/>
  <c r="T14" i="2"/>
  <c r="T15" i="2"/>
  <c r="T16" i="2"/>
  <c r="T11" i="2"/>
  <c r="O32" i="21"/>
  <c r="I32" i="21"/>
  <c r="G32" i="21"/>
  <c r="E32" i="21"/>
  <c r="O41" i="19"/>
  <c r="M41" i="19"/>
  <c r="K41" i="19"/>
  <c r="E41" i="19"/>
  <c r="M17" i="18"/>
  <c r="K17" i="18"/>
  <c r="I17" i="18"/>
  <c r="G17" i="18"/>
  <c r="E17" i="18"/>
  <c r="C17" i="18"/>
  <c r="M19" i="17"/>
  <c r="O19" i="17"/>
  <c r="K19" i="17"/>
  <c r="G19" i="17"/>
  <c r="E19" i="17"/>
  <c r="Q12" i="15"/>
  <c r="O12" i="15"/>
  <c r="D11" i="14"/>
  <c r="H10" i="13"/>
  <c r="N22" i="11"/>
  <c r="H22" i="11"/>
  <c r="D22" i="11"/>
  <c r="S29" i="10"/>
  <c r="H29" i="10"/>
  <c r="F29" i="10"/>
  <c r="R27" i="9"/>
  <c r="P27" i="9"/>
  <c r="N27" i="9"/>
  <c r="H27" i="9"/>
  <c r="J10" i="7"/>
  <c r="H10" i="7"/>
  <c r="D10" i="7"/>
  <c r="V19" i="5"/>
  <c r="T19" i="5"/>
  <c r="R19" i="5"/>
  <c r="P19" i="5"/>
  <c r="Y26" i="4"/>
  <c r="W26" i="4"/>
  <c r="Q26" i="4"/>
  <c r="O26" i="4"/>
  <c r="L12" i="10"/>
  <c r="AD9" i="4"/>
  <c r="L27" i="10" l="1"/>
  <c r="L23" i="10"/>
  <c r="L19" i="10"/>
  <c r="L15" i="10"/>
  <c r="L26" i="10"/>
  <c r="L22" i="10"/>
  <c r="L18" i="10"/>
  <c r="L14" i="10"/>
  <c r="L10" i="10"/>
  <c r="L25" i="10"/>
  <c r="L21" i="10"/>
  <c r="L17" i="10"/>
  <c r="L13" i="10"/>
  <c r="L28" i="10"/>
  <c r="L24" i="10"/>
  <c r="L20" i="10"/>
  <c r="L16" i="10"/>
  <c r="U29" i="10"/>
  <c r="AD19" i="5"/>
  <c r="AI9" i="5"/>
  <c r="AB13" i="2"/>
  <c r="AB14" i="2"/>
  <c r="AB15" i="2"/>
  <c r="AB16" i="2"/>
  <c r="AB11" i="2"/>
  <c r="AF14" i="5" l="1"/>
  <c r="AF13" i="5"/>
  <c r="AF16" i="5"/>
  <c r="AF17" i="5"/>
  <c r="AF11" i="5"/>
  <c r="AF15" i="5"/>
  <c r="AF12" i="5"/>
  <c r="AF18" i="5"/>
  <c r="M31" i="21"/>
  <c r="Q8" i="21"/>
  <c r="Q25" i="21"/>
  <c r="Q26" i="21"/>
  <c r="Q27" i="21"/>
  <c r="Q28" i="21"/>
  <c r="Q29" i="21"/>
  <c r="Q30" i="21"/>
  <c r="Q23" i="21"/>
  <c r="Q24" i="21"/>
  <c r="Q20" i="21"/>
  <c r="Q21" i="21"/>
  <c r="Q22" i="21"/>
  <c r="Q16" i="21"/>
  <c r="Q17" i="21"/>
  <c r="Q18" i="21"/>
  <c r="Q19" i="21"/>
  <c r="Q10" i="21"/>
  <c r="Q11" i="21"/>
  <c r="Q12" i="21"/>
  <c r="Q13" i="21"/>
  <c r="Q14" i="21"/>
  <c r="Q15" i="21"/>
  <c r="Q9" i="21"/>
  <c r="AF19" i="5" l="1"/>
  <c r="Q31" i="21"/>
  <c r="M32" i="21"/>
  <c r="H32" i="21"/>
  <c r="Q32" i="21" l="1"/>
  <c r="AA29" i="10" l="1"/>
  <c r="W9" i="10" s="1"/>
  <c r="W13" i="10" l="1"/>
  <c r="W28" i="10"/>
  <c r="W24" i="10"/>
  <c r="W20" i="10"/>
  <c r="W16" i="10"/>
  <c r="W12" i="10"/>
  <c r="W27" i="10"/>
  <c r="W23" i="10"/>
  <c r="W19" i="10"/>
  <c r="W15" i="10"/>
  <c r="W11" i="10"/>
  <c r="W26" i="10"/>
  <c r="W22" i="10"/>
  <c r="W18" i="10"/>
  <c r="W14" i="10"/>
  <c r="W10" i="10"/>
  <c r="W25" i="10"/>
  <c r="W21" i="10"/>
  <c r="W17" i="10"/>
  <c r="W29" i="10" l="1"/>
  <c r="I40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P21" i="11" s="1"/>
  <c r="Q13" i="19"/>
  <c r="Q14" i="19"/>
  <c r="Q15" i="19"/>
  <c r="Q16" i="19"/>
  <c r="Q17" i="19"/>
  <c r="Q10" i="19"/>
  <c r="Q11" i="19"/>
  <c r="Q12" i="19"/>
  <c r="Q9" i="19"/>
  <c r="Q8" i="19"/>
  <c r="Q41" i="19" l="1"/>
  <c r="R21" i="11"/>
  <c r="P22" i="11"/>
  <c r="I18" i="19" l="1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G10" i="18" l="1"/>
  <c r="G11" i="18"/>
  <c r="G12" i="18"/>
  <c r="G13" i="18"/>
  <c r="G14" i="18"/>
  <c r="G15" i="18"/>
  <c r="G16" i="18"/>
  <c r="G9" i="18"/>
  <c r="G8" i="18"/>
  <c r="M16" i="18"/>
  <c r="M15" i="18"/>
  <c r="M14" i="18"/>
  <c r="M13" i="18"/>
  <c r="M12" i="18"/>
  <c r="M11" i="18"/>
  <c r="M10" i="18"/>
  <c r="M9" i="18"/>
  <c r="M8" i="18"/>
  <c r="D17" i="18"/>
  <c r="F17" i="18"/>
  <c r="H17" i="18"/>
  <c r="J17" i="18"/>
  <c r="L17" i="18"/>
  <c r="I8" i="17"/>
  <c r="O10" i="17"/>
  <c r="O11" i="17"/>
  <c r="O12" i="17"/>
  <c r="O13" i="17"/>
  <c r="O14" i="17"/>
  <c r="O15" i="17"/>
  <c r="O16" i="17"/>
  <c r="O17" i="17"/>
  <c r="O18" i="17"/>
  <c r="O9" i="17"/>
  <c r="I10" i="17"/>
  <c r="I11" i="17"/>
  <c r="I12" i="17"/>
  <c r="I13" i="17"/>
  <c r="I14" i="17"/>
  <c r="I15" i="17"/>
  <c r="I16" i="17"/>
  <c r="I17" i="17"/>
  <c r="I18" i="17"/>
  <c r="I9" i="17"/>
  <c r="S8" i="15" l="1"/>
  <c r="S10" i="15"/>
  <c r="S11" i="15"/>
  <c r="S9" i="15"/>
  <c r="M10" i="15"/>
  <c r="M11" i="15"/>
  <c r="M9" i="15"/>
  <c r="M8" i="15"/>
  <c r="F12" i="8"/>
  <c r="S12" i="15" l="1"/>
  <c r="F11" i="8"/>
  <c r="J11" i="8" s="1"/>
  <c r="N22" i="13"/>
  <c r="Q22" i="13" s="1"/>
  <c r="Q23" i="13" s="1"/>
  <c r="J9" i="13" s="1"/>
  <c r="N20" i="13"/>
  <c r="N23" i="13" s="1"/>
  <c r="F9" i="13" s="1"/>
  <c r="N16" i="13"/>
  <c r="Q16" i="13" s="1"/>
  <c r="Q17" i="13" s="1"/>
  <c r="J8" i="13" s="1"/>
  <c r="N14" i="13"/>
  <c r="N17" i="13" s="1"/>
  <c r="F8" i="13" s="1"/>
  <c r="F10" i="13" s="1"/>
  <c r="S20" i="13"/>
  <c r="E134" i="25"/>
  <c r="F134" i="25"/>
  <c r="G134" i="25"/>
  <c r="H134" i="25"/>
  <c r="D134" i="25"/>
  <c r="R9" i="11"/>
  <c r="R12" i="11"/>
  <c r="R13" i="11"/>
  <c r="R14" i="11"/>
  <c r="R15" i="11"/>
  <c r="R16" i="11"/>
  <c r="R17" i="11"/>
  <c r="R18" i="11"/>
  <c r="R19" i="11"/>
  <c r="R20" i="11"/>
  <c r="R10" i="11"/>
  <c r="R22" i="11" l="1"/>
  <c r="J10" i="13"/>
  <c r="J11" i="11"/>
  <c r="J12" i="11"/>
  <c r="J13" i="11"/>
  <c r="J14" i="11"/>
  <c r="J15" i="11"/>
  <c r="J16" i="11"/>
  <c r="J17" i="11"/>
  <c r="J18" i="11"/>
  <c r="J19" i="11"/>
  <c r="J20" i="11"/>
  <c r="J10" i="11"/>
  <c r="J9" i="11"/>
  <c r="J22" i="11" l="1"/>
  <c r="F10" i="8" s="1"/>
  <c r="J10" i="8" s="1"/>
  <c r="J9" i="10"/>
  <c r="J22" i="10"/>
  <c r="J23" i="10"/>
  <c r="J24" i="10"/>
  <c r="J10" i="10"/>
  <c r="J29" i="10" s="1"/>
  <c r="J25" i="10"/>
  <c r="J11" i="10"/>
  <c r="J12" i="10"/>
  <c r="J13" i="10"/>
  <c r="J14" i="10"/>
  <c r="J15" i="10"/>
  <c r="J16" i="10"/>
  <c r="J17" i="10"/>
  <c r="J18" i="10"/>
  <c r="J19" i="10"/>
  <c r="J20" i="10"/>
  <c r="J26" i="10"/>
  <c r="J27" i="10"/>
  <c r="J21" i="10"/>
  <c r="J28" i="10" l="1"/>
  <c r="AA27" i="9"/>
  <c r="Y27" i="9"/>
  <c r="L9" i="9" s="1"/>
  <c r="T10" i="9"/>
  <c r="T11" i="9"/>
  <c r="T12" i="9"/>
  <c r="T13" i="9"/>
  <c r="T14" i="9"/>
  <c r="T15" i="9"/>
  <c r="T16" i="9"/>
  <c r="T17" i="9"/>
  <c r="T18" i="9"/>
  <c r="T19" i="9"/>
  <c r="T20" i="9"/>
  <c r="T21" i="9"/>
  <c r="T22" i="9"/>
  <c r="T23" i="9"/>
  <c r="T24" i="9"/>
  <c r="T26" i="9"/>
  <c r="T25" i="9"/>
  <c r="J26" i="9"/>
  <c r="J25" i="9"/>
  <c r="J24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10" i="9"/>
  <c r="J9" i="9"/>
  <c r="T27" i="9" l="1"/>
  <c r="V14" i="9"/>
  <c r="J27" i="9"/>
  <c r="V21" i="9"/>
  <c r="L17" i="9"/>
  <c r="F9" i="8"/>
  <c r="V24" i="9"/>
  <c r="V20" i="9"/>
  <c r="V16" i="9"/>
  <c r="V12" i="9"/>
  <c r="V17" i="9"/>
  <c r="V10" i="9"/>
  <c r="V23" i="9"/>
  <c r="V19" i="9"/>
  <c r="V15" i="9"/>
  <c r="V11" i="9"/>
  <c r="V25" i="9"/>
  <c r="V13" i="9"/>
  <c r="L10" i="9"/>
  <c r="V26" i="9"/>
  <c r="V22" i="9"/>
  <c r="V18" i="9"/>
  <c r="L25" i="9"/>
  <c r="L21" i="9"/>
  <c r="L13" i="9"/>
  <c r="L24" i="9"/>
  <c r="L20" i="9"/>
  <c r="L16" i="9"/>
  <c r="L12" i="9"/>
  <c r="L23" i="9"/>
  <c r="L19" i="9"/>
  <c r="L15" i="9"/>
  <c r="L11" i="9"/>
  <c r="L26" i="9"/>
  <c r="L22" i="9"/>
  <c r="L18" i="9"/>
  <c r="L14" i="9"/>
  <c r="L27" i="9" l="1"/>
  <c r="V27" i="9"/>
  <c r="J9" i="8"/>
  <c r="F8" i="8"/>
  <c r="F13" i="8" s="1"/>
  <c r="J13" i="8" l="1"/>
  <c r="H8" i="8"/>
  <c r="H11" i="8"/>
  <c r="H10" i="8"/>
  <c r="H12" i="8"/>
  <c r="H9" i="8"/>
  <c r="L9" i="7"/>
  <c r="G10" i="7"/>
  <c r="I10" i="7"/>
  <c r="G81" i="24"/>
  <c r="H81" i="24"/>
  <c r="I81" i="24"/>
  <c r="J81" i="24"/>
  <c r="K81" i="24"/>
  <c r="F81" i="24"/>
  <c r="H13" i="8" l="1"/>
  <c r="AA13" i="4"/>
  <c r="AA21" i="4"/>
  <c r="AA25" i="4"/>
  <c r="AA16" i="4"/>
  <c r="AA14" i="4"/>
  <c r="AA18" i="4"/>
  <c r="AA22" i="4"/>
  <c r="AA12" i="4"/>
  <c r="AA24" i="4"/>
  <c r="AA11" i="4"/>
  <c r="AA15" i="4"/>
  <c r="AA19" i="4"/>
  <c r="AA23" i="4"/>
  <c r="AA20" i="4"/>
  <c r="N17" i="2" l="1"/>
  <c r="L17" i="2"/>
  <c r="I41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Samira Helali</author>
  </authors>
  <commentList>
    <comment ref="A16" authorId="0" shapeId="0" xr:uid="{3D74C789-DCB7-4A2D-A87D-0ABC151EE233}">
      <text>
        <r>
          <rPr>
            <b/>
            <sz val="12"/>
            <color indexed="81"/>
            <rFont val="Tahoma"/>
            <family val="2"/>
          </rPr>
          <t>صبانور و سهیدرو چون سند دستی میخوره تو گزارش نبود. حالا ما از معین 42برداشتیم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<sst xmlns="http://schemas.openxmlformats.org/spreadsheetml/2006/main" count="981" uniqueCount="336">
  <si>
    <t>صندوق قابل معامله با درآمد ثابت ماهور</t>
  </si>
  <si>
    <t>صورت وضعیت پرتفوی</t>
  </si>
  <si>
    <t>برای ماه منتهی به 1404/07/30</t>
  </si>
  <si>
    <t>-1</t>
  </si>
  <si>
    <t>سرمایه گذاری ها</t>
  </si>
  <si>
    <t>-1-1</t>
  </si>
  <si>
    <t>سرمایه گذاری در سهام و حق تقدم سهام</t>
  </si>
  <si>
    <t>1404/06/31</t>
  </si>
  <si>
    <t>تغییرات طی دوره</t>
  </si>
  <si>
    <t>1404/07/30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</si>
  <si>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</si>
  <si>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</si>
  <si>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</si>
  <si>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</si>
  <si>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</si>
  <si>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</si>
  <si>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</si>
  <si>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</si>
  <si>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</si>
  <si>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پتروشیمی پردیس</t>
  </si>
  <si>
    <t>شرکت کیسون</t>
  </si>
  <si>
    <t>شمش طلا CD1GOB0001</t>
  </si>
  <si>
    <t>صنایع پتروشیمی خلیج فارس</t>
  </si>
  <si>
    <t>گروه توسعه مالی مهرآیندگان</t>
  </si>
  <si>
    <t>کربن‌ ایران‌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</si>
  <si>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</si>
  <si>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</si>
  <si>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</si>
  <si>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</si>
  <si>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</si>
  <si>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</si>
  <si>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</si>
  <si>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</si>
  <si>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</si>
  <si>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</si>
  <si>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</si>
  <si>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</si>
  <si>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</si>
  <si>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</si>
  <si>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</si>
  <si>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</si>
  <si>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</si>
  <si>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</si>
  <si>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</si>
  <si>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</si>
  <si>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اندیشه خبرگان-سهام</t>
  </si>
  <si>
    <t>صندوق س اهرمی نارنج - واحدهای عادی صندوق</t>
  </si>
  <si>
    <t>صندوق س زیتون نماد پایا- مختلط</t>
  </si>
  <si>
    <t>صندوق س سروسودمند مدبران-سهام</t>
  </si>
  <si>
    <t>صندوق س شاخصی شفق رابین</t>
  </si>
  <si>
    <t>صندوق س صنایع اندیشه صبا2-بخشی</t>
  </si>
  <si>
    <t>صندوق س.بخشی صنایع معیار-ب</t>
  </si>
  <si>
    <t>صندوق س.پشتوانه طلا زرگرکارآمد</t>
  </si>
  <si>
    <t>صندوق س.پشتوانه طلا زمرد بیدار</t>
  </si>
  <si>
    <t>صندوق س.پشتوانه طلای رز</t>
  </si>
  <si>
    <t>صندوق س.پشتوانه طلای زرین آگاه</t>
  </si>
  <si>
    <t>صندوق س.پشتوانه طلای لیان</t>
  </si>
  <si>
    <t>صندوق س.سهام آوای معیار-س</t>
  </si>
  <si>
    <t>صندوق شاخص30 شرکت فیروزه- سهام</t>
  </si>
  <si>
    <t>صندوق س.مبتنی بر کالای فارابی</t>
  </si>
  <si>
    <t>صندوق س.پشتوانه طلای پاداش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</si>
  <si>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</si>
  <si>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</si>
  <si>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</si>
  <si>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</si>
  <si>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</si>
  <si>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</si>
  <si>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</si>
  <si>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</si>
  <si>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سلف گندله سنگ آهن صبانور</t>
  </si>
  <si>
    <t>بله</t>
  </si>
  <si>
    <t>1404/01/20</t>
  </si>
  <si>
    <t>سلف موازی هیدروکربن آفتاب062</t>
  </si>
  <si>
    <t>1404/03/12</t>
  </si>
  <si>
    <t>اسنادخزانه-م3بودجه02-050818</t>
  </si>
  <si>
    <t>1402/08/15</t>
  </si>
  <si>
    <t>صکوک مرابحه سپید507-بدون ضامن</t>
  </si>
  <si>
    <t>1403/07/08</t>
  </si>
  <si>
    <t>1405/07/08</t>
  </si>
  <si>
    <t>مرابحه تولید اصفهان مقدم050201</t>
  </si>
  <si>
    <t>1403/02/01</t>
  </si>
  <si>
    <t>1405/02/01</t>
  </si>
  <si>
    <t>مرابحه عام دولت180-ش.خ041024</t>
  </si>
  <si>
    <t>1403/07/24</t>
  </si>
  <si>
    <t>1404/10/24</t>
  </si>
  <si>
    <t>مرابحه عام دولت183-ش.خ041124</t>
  </si>
  <si>
    <t>1404/11/24</t>
  </si>
  <si>
    <t>مشارکت ش تبریز062-3ماهه20.5%</t>
  </si>
  <si>
    <t>1402/12/28</t>
  </si>
  <si>
    <t>1406/12/28</t>
  </si>
  <si>
    <t>مرابحه آرگون نورد ایران080714</t>
  </si>
  <si>
    <t>1404/07/14</t>
  </si>
  <si>
    <t>1408/07/14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</si>
  <si>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</si>
  <si>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</si>
  <si>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</si>
  <si>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</si>
  <si>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</si>
  <si>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</si>
  <si>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</si>
  <si>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</si>
  <si>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</si>
  <si>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</si>
  <si>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</si>
  <si>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</si>
  <si>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</si>
  <si>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</si>
  <si>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0.00%</t>
  </si>
  <si>
    <t>سپرده کوتاه مدت بانک ملت پونک ( کوتاه مدت)</t>
  </si>
  <si>
    <t>سپرده بلند مدت بانک گردشگری قیطریه</t>
  </si>
  <si>
    <t>0.18%</t>
  </si>
  <si>
    <t>1.38%</t>
  </si>
  <si>
    <t>1.10%</t>
  </si>
  <si>
    <t>سپرده بلند مدت بانک صادرات بیست متری افسریه</t>
  </si>
  <si>
    <t>0.39%</t>
  </si>
  <si>
    <t>1.44%</t>
  </si>
  <si>
    <t>0.17%</t>
  </si>
  <si>
    <t>سپرده بلند مدت موسسه اعتباری ملل شهید دادمان</t>
  </si>
  <si>
    <t>0.55%</t>
  </si>
  <si>
    <t>0.90%</t>
  </si>
  <si>
    <t>سپرده بلند مدت بانک صادرات قیطریه</t>
  </si>
  <si>
    <t>سپرده بلند مدت بانک صادرات شیخ بهایی</t>
  </si>
  <si>
    <t>0.99%</t>
  </si>
  <si>
    <t>0.45%</t>
  </si>
  <si>
    <t>2.60%</t>
  </si>
  <si>
    <t>سپرده بلند مدت موسسه اعتباری ملل بلوار دریا</t>
  </si>
  <si>
    <t>0.33%</t>
  </si>
  <si>
    <t>سپرده بلند مدت بانک صادرات زعفرانیه</t>
  </si>
  <si>
    <t>1.06%</t>
  </si>
  <si>
    <t>1.21%</t>
  </si>
  <si>
    <t>سپرده بلند مدت موسسه اعتباری ملل جنت آباد</t>
  </si>
  <si>
    <t>0.21%</t>
  </si>
  <si>
    <t>سپرده بلند مدت بانک صادرات شهید عامری</t>
  </si>
  <si>
    <t>0.98%</t>
  </si>
  <si>
    <t>سپرده بلند مدت بانک صادرات چهار راه بعثت</t>
  </si>
  <si>
    <t>سپرده بلند مدت بانک صادرات ﺩﻭﻟﺖ ﺁﺑﺎﺩ</t>
  </si>
  <si>
    <t>سپرده بلند مدت بانک صادرات ﻧﺒﺶ ﻣﻨﺼﻮﺭ</t>
  </si>
  <si>
    <t>0.54%</t>
  </si>
  <si>
    <t>0.76%</t>
  </si>
  <si>
    <t>0.40%</t>
  </si>
  <si>
    <t>سپرده بلند مدت بانک صادرات ﺷﻬﺮﺯﺍﺩ</t>
  </si>
  <si>
    <t>سپرده بلند مدت بانک صادرات شهید رجایی</t>
  </si>
  <si>
    <t>سپرده بلند مدت بانک صادرات نازی آباد</t>
  </si>
  <si>
    <t>سپرده بلند مدت بانک صادرات میدان خراسان</t>
  </si>
  <si>
    <t>1.24%</t>
  </si>
  <si>
    <t>سپرده بلند مدت بانک صادرات فرزانگان</t>
  </si>
  <si>
    <t>سپرده بلند مدت بانک صادرات بلوار آفریقا</t>
  </si>
  <si>
    <t>1.34%</t>
  </si>
  <si>
    <t>سپرده بلند مدت بانک صادرات خانی آباد نو</t>
  </si>
  <si>
    <t>0.65%</t>
  </si>
  <si>
    <t>0.38%</t>
  </si>
  <si>
    <t>0.19%</t>
  </si>
  <si>
    <t>0.48%</t>
  </si>
  <si>
    <t>0.26%</t>
  </si>
  <si>
    <t>1.17%</t>
  </si>
  <si>
    <t>0.25%</t>
  </si>
  <si>
    <t>0.73%</t>
  </si>
  <si>
    <t>0.12%</t>
  </si>
  <si>
    <t>4.05%</t>
  </si>
  <si>
    <t>2.76%</t>
  </si>
  <si>
    <t>سپرده بلند مدت بانک صادرات خیابان همايون شهر</t>
  </si>
  <si>
    <t>0.28%</t>
  </si>
  <si>
    <t>0.66%</t>
  </si>
  <si>
    <t>2.24%</t>
  </si>
  <si>
    <t>0.06%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</si>
  <si>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</si>
  <si>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</si>
  <si>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</si>
  <si>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</si>
  <si>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</si>
  <si>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</si>
  <si>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</si>
  <si>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</si>
  <si>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</si>
  <si>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</si>
  <si>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</si>
  <si>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</si>
  <si>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</si>
  <si>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</si>
  <si>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</si>
  <si>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</si>
  <si>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</si>
  <si>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</si>
  <si>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</si>
  <si>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</si>
  <si>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</si>
  <si>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</si>
  <si>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</si>
  <si>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</si>
  <si>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</si>
  <si>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مخابرات ایران</t>
  </si>
  <si>
    <t>پالایش نفت اصفهان</t>
  </si>
  <si>
    <t>سرمایه‌گذاری‌غدیر(هلدینگ‌</t>
  </si>
  <si>
    <t>بانک ملت</t>
  </si>
  <si>
    <t>ایران‌ خودرو</t>
  </si>
  <si>
    <t>فولاد مبارکه اصفهان</t>
  </si>
  <si>
    <t>س. نفت و گاز و پتروشیمی تأمین</t>
  </si>
  <si>
    <t>سرمایه گذاری صدرتامین</t>
  </si>
  <si>
    <t>پالایش نفت تهران</t>
  </si>
  <si>
    <t>بانک‌پارسیان‌</t>
  </si>
  <si>
    <t>پالایش نفت بندرعباس</t>
  </si>
  <si>
    <t>-2-2</t>
  </si>
  <si>
    <t>درآمد حاصل از سرمایه­گذاری در واحدهای صندوق</t>
  </si>
  <si>
    <t>درآمد سود صندوق</t>
  </si>
  <si>
    <t>صندوق اهرمی جهش-واحدهای عادی</t>
  </si>
  <si>
    <t>صندوق س سهامی بیدار-واحدهای عادی</t>
  </si>
  <si>
    <t>صندوق سرمایه گذاری برلیان-سهام</t>
  </si>
  <si>
    <t>صندوق اهرمی شتاب آگاه-واحدهای عادی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</si>
  <si>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</si>
  <si>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</si>
  <si>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</si>
  <si>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</si>
  <si>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اسناد خزانه-م1بودجه01-040326</t>
  </si>
  <si>
    <t>مرابحه عام دولت 165-ش.خ051212</t>
  </si>
  <si>
    <t>مرابحه عام دولت186-ش.خ051124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</si>
  <si>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</si>
  <si>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</si>
  <si>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</si>
  <si>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</si>
  <si>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</si>
  <si>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</si>
  <si>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</si>
  <si>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</si>
  <si>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</si>
  <si>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</si>
  <si>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</si>
  <si>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</si>
  <si>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</si>
  <si>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</si>
  <si>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</si>
  <si>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</si>
  <si>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</si>
  <si>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</si>
  <si>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</si>
  <si>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</si>
  <si>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</si>
  <si>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</si>
  <si>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</si>
  <si>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</si>
  <si>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</si>
  <si>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</si>
  <si>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</si>
  <si>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</si>
  <si>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</si>
  <si>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کوتاه مدت بانک اقتصاد نوین مطهری(کوتاه مدت)</t>
  </si>
  <si>
    <t>سپرده بلند مدت بانک ملی 22 بهمن</t>
  </si>
  <si>
    <t>سپرده بلند مدت بانک تجارت مرکزی</t>
  </si>
  <si>
    <t>سپرده بلند مدت بانک صادرات وحدت اسلامی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</si>
  <si>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</si>
  <si>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</si>
  <si>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</si>
  <si>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</si>
  <si>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</si>
  <si>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</si>
  <si>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</si>
  <si>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</si>
  <si>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</si>
  <si>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</si>
  <si>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1404/05/04</t>
  </si>
  <si>
    <t>1404/06/23</t>
  </si>
  <si>
    <t>1404/04/21</t>
  </si>
  <si>
    <t>1404/04/31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</si>
  <si>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</si>
  <si>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</si>
  <si>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</si>
  <si>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</si>
  <si>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</si>
  <si>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</si>
  <si>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درآمد سود</t>
  </si>
  <si>
    <t>خالص درآمد</t>
  </si>
  <si>
    <t>1405/11/24</t>
  </si>
  <si>
    <t>1405/12/12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</si>
  <si>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</si>
  <si>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</si>
  <si>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</si>
  <si>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</si>
  <si>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</si>
  <si>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</si>
  <si>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</si>
  <si>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</si>
  <si>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</si>
  <si>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</si>
  <si>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</si>
  <si>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</si>
  <si>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</si>
  <si>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</si>
  <si>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</si>
  <si>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دامین1</t>
  </si>
  <si>
    <t>ظامین4041</t>
  </si>
  <si>
    <t>درآمد ناشی از تغییر قیمت اوراق بهادار</t>
  </si>
  <si>
    <t>سود و زیان ناشی از تغییر قیمت</t>
  </si>
  <si>
    <t>صندوق سرمایه‌گذاری در اوراق بهادار بادرآمد ثابت ماهور</t>
  </si>
  <si>
    <t>‫صورت وضعیت پورتفوی</t>
  </si>
  <si>
    <t>برای ماه منتهی به 30 مهر ماه  1404</t>
  </si>
  <si>
    <t>برای ماه منتهی به 1404/05/31</t>
  </si>
  <si>
    <t>صندوق سرمایه گذاری اختصاصی بازارگردانی معیار</t>
  </si>
  <si>
    <t>بازارگردان صندوق</t>
  </si>
  <si>
    <t>مرابحه تولید اوراق بهادار مقدم</t>
  </si>
  <si>
    <t>بازارگردانی آسمان زاگرس</t>
  </si>
  <si>
    <t>صکوک مرابحه سپید</t>
  </si>
  <si>
    <t>تبریز</t>
  </si>
  <si>
    <t>عصبانور11</t>
  </si>
  <si>
    <t xml:space="preserve">سلف موازی استاندارد هیروکربن سبک شرکت پالایش نفت آفتاب </t>
  </si>
  <si>
    <t>سهیدرو</t>
  </si>
  <si>
    <t>گواهی سپرده</t>
  </si>
  <si>
    <t>49-10 معین</t>
  </si>
  <si>
    <t>49-11 معین</t>
  </si>
  <si>
    <t>49-30</t>
  </si>
  <si>
    <t>از اول سال تا آخر فروردین</t>
  </si>
  <si>
    <t xml:space="preserve">گواهی سپرده کالایی شمش طلا </t>
  </si>
  <si>
    <t>از ابتدا</t>
  </si>
  <si>
    <t>سپرده بانکی</t>
  </si>
  <si>
    <t xml:space="preserve">گواهی ‫سپرده بانکی </t>
  </si>
  <si>
    <t>کوتاه مدت</t>
  </si>
  <si>
    <t>اول دوره</t>
  </si>
  <si>
    <t>1404/01/01 تا 1404/01/01</t>
  </si>
  <si>
    <t>انتها دوره</t>
  </si>
  <si>
    <t>میانگین</t>
  </si>
  <si>
    <t>گواهی سپردها</t>
  </si>
  <si>
    <t>1404/07/31</t>
  </si>
  <si>
    <t xml:space="preserve"> شرکت داروسازی امین</t>
  </si>
  <si>
    <t>1406/03/12</t>
  </si>
  <si>
    <t>1406/20/01</t>
  </si>
  <si>
    <t>1404/03/19</t>
  </si>
  <si>
    <t xml:space="preserve">سپرده بانک گردشگری </t>
  </si>
  <si>
    <t>سپرده  بانک صادرات</t>
  </si>
  <si>
    <t xml:space="preserve">سپرده بانک ملی </t>
  </si>
  <si>
    <t xml:space="preserve">سپرده بانک تجارت </t>
  </si>
  <si>
    <t>سپرده بانک پاسارگاد</t>
  </si>
  <si>
    <t>سپرده بانک خاورمیانه</t>
  </si>
  <si>
    <t xml:space="preserve">سپرده کوتاه مدت بانک ملت  </t>
  </si>
  <si>
    <t xml:space="preserve">سپرده کوتاه مدت بانک اقتصاد </t>
  </si>
  <si>
    <t xml:space="preserve">سپرده موسسه اعتباری ملل </t>
  </si>
  <si>
    <t>آرگون081</t>
  </si>
  <si>
    <t>سرمایه‌گذاری‌غدیر</t>
  </si>
  <si>
    <t>1-3-2مبالغ تخصیص یافته بابت خرید و نگهداری اوراق بهادار با درآمد ثابت (نرخ سود ترجیحی)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</si>
</sst>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0.000%"/>
  </numFmts>
  <fonts count="36" x14ac:knownFonts="1">
    <font>
      <sz val="10"/>
      <color rgb="FF000000"/>
      <name val="Arial"/>
      <charset val="1"/>
    </font>
    <font>
      <sz val="11"/>
      <color theme="1"/>
      <name val="Calibri"/>
      <family val="2"/>
      <scheme val="minor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b/>
      <sz val="14"/>
      <name val="B Nazanin"/>
      <charset val="178"/>
    </font>
    <font>
      <sz val="14"/>
      <name val="B Nazanin"/>
      <charset val="178"/>
    </font>
    <font>
      <b/>
      <sz val="10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6"/>
      <color rgb="FF000000"/>
      <name val="B Nazanin"/>
      <charset val="178"/>
    </font>
    <font>
      <b/>
      <sz val="11"/>
      <name val="Calibri"/>
      <family val="2"/>
    </font>
    <font>
      <b/>
      <sz val="11"/>
      <color rgb="FF000000"/>
      <name val="B Nazanin"/>
      <charset val="178"/>
    </font>
    <font>
      <b/>
      <sz val="14"/>
      <color rgb="FF000000"/>
      <name val="B Nazanin"/>
      <charset val="178"/>
    </font>
    <font>
      <b/>
      <sz val="14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1E90FF"/>
      <name val="B Nazanin"/>
      <charset val="178"/>
    </font>
    <font>
      <sz val="10"/>
      <color rgb="FF000000"/>
      <name val="Arial"/>
      <charset val="1"/>
    </font>
    <font>
      <b/>
      <sz val="12"/>
      <name val="B Nazanin"/>
      <charset val="178"/>
    </font>
    <font>
      <sz val="10"/>
      <color rgb="FF000000"/>
      <name val="B Nazanin"/>
      <charset val="178"/>
    </font>
    <font>
      <b/>
      <sz val="12"/>
      <color indexed="81"/>
      <name val="Tahoma"/>
      <family val="2"/>
    </font>
    <font>
      <sz val="9"/>
      <color indexed="81"/>
      <name val="Tahoma"/>
      <family val="2"/>
    </font>
    <font>
      <b/>
      <sz val="12"/>
      <color theme="1"/>
      <name val="B Nazanin"/>
      <charset val="178"/>
    </font>
    <font>
      <sz val="18"/>
      <name val="B Nazanin"/>
      <charset val="178"/>
    </font>
    <font>
      <b/>
      <sz val="12"/>
      <color theme="0" tint="-0.34998626667073579"/>
      <name val="B Nazanin"/>
      <charset val="178"/>
    </font>
    <font>
      <b/>
      <sz val="10"/>
      <color theme="0" tint="-0.34998626667073579"/>
      <name val="Arial"/>
      <family val="2"/>
    </font>
    <font>
      <sz val="10"/>
      <color theme="0" tint="-0.34998626667073579"/>
      <name val="B Nazanin"/>
      <charset val="178"/>
    </font>
    <font>
      <sz val="10"/>
      <color theme="0" tint="-0.34998626667073579"/>
      <name val="Arial"/>
      <family val="2"/>
    </font>
    <font>
      <sz val="11"/>
      <color theme="0" tint="-0.34998626667073579"/>
      <name val="B Nazanin"/>
      <charset val="178"/>
    </font>
    <font>
      <b/>
      <sz val="11"/>
      <color theme="0" tint="-0.34998626667073579"/>
      <name val="B Nazanin"/>
      <charset val="178"/>
    </font>
    <font>
      <b/>
      <sz val="10"/>
      <color theme="0" tint="-0.34998626667073579"/>
      <name val="B Nazanin"/>
      <charset val="178"/>
    </font>
    <font>
      <b/>
      <sz val="16"/>
      <color rgb="FF00B0F0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8">
    <xf numFmtId="0" fontId="0" fillId="0" borderId="0"/>
    <xf numFmtId="0" fontId="7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/>
    <xf numFmtId="0" fontId="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</cellStyleXfs>
  <cellXfs count="300">
    <xf numFmtId="0" fontId="0" fillId="0" borderId="0" xfId="0" applyAlignment="1">
      <alignment horizontal="left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5" fillId="0" borderId="3" xfId="0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right" vertical="top"/>
    </xf>
    <xf numFmtId="3" fontId="6" fillId="0" borderId="0" xfId="0" applyNumberFormat="1" applyFont="1" applyFill="1" applyAlignment="1">
      <alignment horizontal="right" vertical="top"/>
    </xf>
    <xf numFmtId="4" fontId="6" fillId="0" borderId="0" xfId="0" applyNumberFormat="1" applyFont="1" applyFill="1" applyAlignment="1">
      <alignment horizontal="right" vertical="top"/>
    </xf>
    <xf numFmtId="0" fontId="0" fillId="0" borderId="4" xfId="0" applyBorder="1" applyAlignment="1">
      <alignment horizontal="left"/>
    </xf>
    <xf numFmtId="3" fontId="6" fillId="0" borderId="4" xfId="0" applyNumberFormat="1" applyFont="1" applyFill="1" applyBorder="1" applyAlignment="1">
      <alignment horizontal="right" vertical="top"/>
    </xf>
    <xf numFmtId="4" fontId="6" fillId="0" borderId="4" xfId="0" applyNumberFormat="1" applyFont="1" applyFill="1" applyBorder="1" applyAlignment="1">
      <alignment horizontal="right" vertical="top"/>
    </xf>
    <xf numFmtId="3" fontId="6" fillId="0" borderId="5" xfId="0" applyNumberFormat="1" applyFont="1" applyFill="1" applyBorder="1" applyAlignment="1">
      <alignment horizontal="right" vertical="top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right" vertical="top"/>
    </xf>
    <xf numFmtId="0" fontId="0" fillId="0" borderId="6" xfId="0" applyBorder="1" applyAlignment="1">
      <alignment horizontal="left"/>
    </xf>
    <xf numFmtId="3" fontId="6" fillId="0" borderId="6" xfId="0" applyNumberFormat="1" applyFont="1" applyFill="1" applyBorder="1" applyAlignment="1">
      <alignment horizontal="right" vertical="top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8" fillId="0" borderId="0" xfId="1" applyFont="1" applyAlignment="1">
      <alignment vertical="center"/>
    </xf>
    <xf numFmtId="0" fontId="8" fillId="0" borderId="0" xfId="1" applyFont="1"/>
    <xf numFmtId="0" fontId="7" fillId="0" borderId="0" xfId="1"/>
    <xf numFmtId="0" fontId="9" fillId="0" borderId="0" xfId="1" applyFont="1" applyAlignment="1">
      <alignment vertical="center"/>
    </xf>
    <xf numFmtId="0" fontId="9" fillId="0" borderId="0" xfId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164" fontId="13" fillId="0" borderId="0" xfId="2" applyNumberFormat="1" applyFont="1" applyAlignment="1">
      <alignment horizontal="left"/>
    </xf>
    <xf numFmtId="164" fontId="13" fillId="0" borderId="0" xfId="2" applyNumberFormat="1" applyFont="1" applyAlignment="1">
      <alignment horizontal="center" vertical="center"/>
    </xf>
    <xf numFmtId="164" fontId="13" fillId="0" borderId="0" xfId="2" applyNumberFormat="1" applyFont="1" applyFill="1" applyBorder="1" applyAlignment="1">
      <alignment vertical="center"/>
    </xf>
    <xf numFmtId="164" fontId="13" fillId="0" borderId="4" xfId="2" applyNumberFormat="1" applyFont="1" applyFill="1" applyBorder="1" applyAlignment="1">
      <alignment horizontal="center" vertical="center"/>
    </xf>
    <xf numFmtId="164" fontId="13" fillId="0" borderId="0" xfId="2" applyNumberFormat="1" applyFont="1" applyBorder="1" applyAlignment="1">
      <alignment horizontal="left"/>
    </xf>
    <xf numFmtId="164" fontId="13" fillId="0" borderId="2" xfId="2" applyNumberFormat="1" applyFont="1" applyFill="1" applyBorder="1" applyAlignment="1">
      <alignment horizontal="right" vertical="center"/>
    </xf>
    <xf numFmtId="164" fontId="13" fillId="0" borderId="2" xfId="2" applyNumberFormat="1" applyFont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 vertical="center"/>
    </xf>
    <xf numFmtId="9" fontId="13" fillId="0" borderId="2" xfId="3" applyFont="1" applyBorder="1" applyAlignment="1">
      <alignment horizontal="center" vertical="center"/>
    </xf>
    <xf numFmtId="165" fontId="13" fillId="0" borderId="0" xfId="3" applyNumberFormat="1" applyFont="1" applyAlignment="1">
      <alignment horizontal="center" vertical="center" wrapText="1"/>
    </xf>
    <xf numFmtId="164" fontId="13" fillId="0" borderId="0" xfId="2" applyNumberFormat="1" applyFont="1" applyFill="1" applyBorder="1" applyAlignment="1">
      <alignment horizontal="right" vertical="center"/>
    </xf>
    <xf numFmtId="164" fontId="13" fillId="0" borderId="0" xfId="2" applyNumberFormat="1" applyFont="1" applyBorder="1" applyAlignment="1">
      <alignment horizontal="center" vertical="center"/>
    </xf>
    <xf numFmtId="9" fontId="13" fillId="0" borderId="0" xfId="3" applyFont="1" applyAlignment="1">
      <alignment horizontal="center" vertical="center"/>
    </xf>
    <xf numFmtId="164" fontId="13" fillId="0" borderId="0" xfId="2" applyNumberFormat="1" applyFont="1" applyFill="1" applyBorder="1" applyAlignment="1">
      <alignment horizontal="right" vertical="center" wrapText="1"/>
    </xf>
    <xf numFmtId="164" fontId="13" fillId="0" borderId="0" xfId="2" applyNumberFormat="1" applyFont="1" applyFill="1" applyBorder="1" applyAlignment="1">
      <alignment vertical="center" wrapText="1"/>
    </xf>
    <xf numFmtId="165" fontId="13" fillId="0" borderId="0" xfId="3" applyNumberFormat="1" applyFont="1" applyFill="1" applyAlignment="1">
      <alignment horizontal="center" vertical="center" wrapText="1"/>
    </xf>
    <xf numFmtId="9" fontId="13" fillId="0" borderId="0" xfId="3" applyFont="1" applyFill="1" applyAlignment="1">
      <alignment horizontal="center" vertical="center" wrapText="1"/>
    </xf>
    <xf numFmtId="164" fontId="13" fillId="0" borderId="0" xfId="2" applyNumberFormat="1" applyFont="1" applyFill="1" applyAlignment="1">
      <alignment horizontal="center" vertical="center"/>
    </xf>
    <xf numFmtId="10" fontId="13" fillId="0" borderId="0" xfId="3" applyNumberFormat="1" applyFont="1" applyAlignment="1">
      <alignment horizontal="center" vertical="center" wrapText="1"/>
    </xf>
    <xf numFmtId="164" fontId="13" fillId="0" borderId="0" xfId="2" applyNumberFormat="1" applyFont="1" applyFill="1" applyAlignment="1">
      <alignment horizontal="left"/>
    </xf>
    <xf numFmtId="3" fontId="14" fillId="0" borderId="0" xfId="4" applyNumberFormat="1" applyFont="1"/>
    <xf numFmtId="0" fontId="4" fillId="0" borderId="0" xfId="0" applyFont="1" applyFill="1" applyAlignment="1">
      <alignment vertical="center"/>
    </xf>
    <xf numFmtId="0" fontId="12" fillId="0" borderId="0" xfId="0" applyFont="1" applyBorder="1" applyAlignment="1">
      <alignment horizontal="left"/>
    </xf>
    <xf numFmtId="0" fontId="4" fillId="0" borderId="0" xfId="0" applyFont="1" applyFill="1" applyAlignment="1">
      <alignment horizontal="right" vertical="center"/>
    </xf>
    <xf numFmtId="37" fontId="5" fillId="0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3" fontId="0" fillId="0" borderId="0" xfId="0" applyNumberFormat="1" applyAlignment="1">
      <alignment horizontal="left"/>
    </xf>
    <xf numFmtId="10" fontId="5" fillId="0" borderId="5" xfId="0" applyNumberFormat="1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Fill="1" applyAlignment="1">
      <alignment horizontal="left"/>
    </xf>
    <xf numFmtId="0" fontId="5" fillId="0" borderId="0" xfId="0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top"/>
    </xf>
    <xf numFmtId="0" fontId="5" fillId="0" borderId="2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5" fillId="0" borderId="4" xfId="0" applyFont="1" applyFill="1" applyBorder="1" applyAlignment="1">
      <alignment horizontal="center" vertical="center" wrapText="1"/>
    </xf>
    <xf numFmtId="3" fontId="5" fillId="0" borderId="5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37" fontId="5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top"/>
    </xf>
    <xf numFmtId="10" fontId="5" fillId="0" borderId="2" xfId="0" applyNumberFormat="1" applyFont="1" applyFill="1" applyBorder="1" applyAlignment="1">
      <alignment horizontal="center" vertical="center"/>
    </xf>
    <xf numFmtId="10" fontId="5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64" fontId="13" fillId="0" borderId="0" xfId="2" applyNumberFormat="1" applyFont="1" applyAlignment="1">
      <alignment horizontal="right" vertical="center"/>
    </xf>
    <xf numFmtId="164" fontId="5" fillId="0" borderId="3" xfId="6" applyNumberFormat="1" applyFont="1" applyFill="1" applyBorder="1" applyAlignment="1">
      <alignment horizontal="center" vertical="center" wrapText="1"/>
    </xf>
    <xf numFmtId="164" fontId="23" fillId="0" borderId="0" xfId="6" applyNumberFormat="1" applyFont="1" applyAlignment="1">
      <alignment horizontal="center" vertical="center"/>
    </xf>
    <xf numFmtId="164" fontId="4" fillId="0" borderId="0" xfId="6" applyNumberFormat="1" applyFont="1" applyFill="1" applyAlignment="1">
      <alignment horizontal="center" vertical="center"/>
    </xf>
    <xf numFmtId="164" fontId="23" fillId="0" borderId="2" xfId="6" applyNumberFormat="1" applyFont="1" applyBorder="1" applyAlignment="1">
      <alignment horizontal="center" vertical="center"/>
    </xf>
    <xf numFmtId="164" fontId="23" fillId="0" borderId="0" xfId="6" applyNumberFormat="1" applyFont="1" applyBorder="1" applyAlignment="1">
      <alignment horizontal="center" vertical="center"/>
    </xf>
    <xf numFmtId="164" fontId="6" fillId="0" borderId="0" xfId="6" applyNumberFormat="1" applyFont="1" applyAlignment="1">
      <alignment horizontal="center" vertical="center"/>
    </xf>
    <xf numFmtId="2" fontId="5" fillId="0" borderId="0" xfId="6" applyNumberFormat="1" applyFont="1" applyFill="1" applyBorder="1" applyAlignment="1">
      <alignment horizontal="center" vertical="center" wrapText="1"/>
    </xf>
    <xf numFmtId="166" fontId="5" fillId="0" borderId="0" xfId="6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top"/>
    </xf>
    <xf numFmtId="2" fontId="23" fillId="0" borderId="0" xfId="6" applyNumberFormat="1" applyFont="1" applyAlignment="1">
      <alignment horizontal="left"/>
    </xf>
    <xf numFmtId="2" fontId="5" fillId="0" borderId="3" xfId="6" applyNumberFormat="1" applyFont="1" applyFill="1" applyBorder="1" applyAlignment="1">
      <alignment horizontal="center" vertical="center" wrapText="1"/>
    </xf>
    <xf numFmtId="2" fontId="23" fillId="0" borderId="0" xfId="6" applyNumberFormat="1" applyFont="1" applyBorder="1" applyAlignment="1">
      <alignment horizontal="left"/>
    </xf>
    <xf numFmtId="2" fontId="23" fillId="0" borderId="0" xfId="6" applyNumberFormat="1" applyFont="1" applyAlignment="1">
      <alignment horizontal="center" vertical="center"/>
    </xf>
    <xf numFmtId="2" fontId="23" fillId="0" borderId="2" xfId="6" applyNumberFormat="1" applyFont="1" applyBorder="1" applyAlignment="1">
      <alignment horizontal="center" vertical="center"/>
    </xf>
    <xf numFmtId="2" fontId="23" fillId="0" borderId="0" xfId="6" applyNumberFormat="1" applyFont="1" applyBorder="1" applyAlignment="1">
      <alignment horizontal="center" vertical="center"/>
    </xf>
    <xf numFmtId="2" fontId="16" fillId="0" borderId="0" xfId="6" applyNumberFormat="1" applyFont="1" applyAlignment="1">
      <alignment horizontal="right" vertical="center"/>
    </xf>
    <xf numFmtId="2" fontId="16" fillId="0" borderId="2" xfId="6" applyNumberFormat="1" applyFont="1" applyBorder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1" fontId="5" fillId="2" borderId="0" xfId="6" applyNumberFormat="1" applyFont="1" applyFill="1" applyBorder="1" applyAlignment="1">
      <alignment horizontal="center" vertical="center" wrapText="1"/>
    </xf>
    <xf numFmtId="3" fontId="13" fillId="0" borderId="0" xfId="0" applyNumberFormat="1" applyFont="1" applyFill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3" fontId="5" fillId="2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center" vertical="center"/>
    </xf>
    <xf numFmtId="37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0" fontId="5" fillId="0" borderId="0" xfId="0" applyFont="1" applyFill="1" applyBorder="1" applyAlignment="1">
      <alignment horizontal="right" vertical="top"/>
    </xf>
    <xf numFmtId="10" fontId="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164" fontId="13" fillId="0" borderId="0" xfId="2" applyNumberFormat="1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3" fontId="5" fillId="0" borderId="7" xfId="0" applyNumberFormat="1" applyFont="1" applyFill="1" applyBorder="1" applyAlignment="1">
      <alignment horizontal="center" vertical="center"/>
    </xf>
    <xf numFmtId="0" fontId="27" fillId="0" borderId="0" xfId="0" applyFont="1" applyBorder="1" applyAlignment="1">
      <alignment vertical="center" wrapText="1"/>
    </xf>
    <xf numFmtId="3" fontId="5" fillId="0" borderId="0" xfId="0" applyNumberFormat="1" applyFont="1" applyFill="1" applyBorder="1" applyAlignment="1">
      <alignment vertical="center"/>
    </xf>
    <xf numFmtId="37" fontId="12" fillId="0" borderId="0" xfId="0" applyNumberFormat="1" applyFont="1" applyBorder="1" applyAlignment="1">
      <alignment horizontal="left"/>
    </xf>
    <xf numFmtId="3" fontId="12" fillId="0" borderId="0" xfId="0" applyNumberFormat="1" applyFont="1" applyBorder="1" applyAlignment="1">
      <alignment horizontal="left"/>
    </xf>
    <xf numFmtId="0" fontId="10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0" fontId="5" fillId="0" borderId="2" xfId="7" applyNumberFormat="1" applyFont="1" applyFill="1" applyBorder="1" applyAlignment="1">
      <alignment horizontal="center" vertical="center"/>
    </xf>
    <xf numFmtId="10" fontId="5" fillId="0" borderId="0" xfId="7" applyNumberFormat="1" applyFont="1" applyFill="1" applyBorder="1" applyAlignment="1">
      <alignment horizontal="center" vertical="center"/>
    </xf>
    <xf numFmtId="10" fontId="5" fillId="0" borderId="4" xfId="7" applyNumberFormat="1" applyFont="1" applyFill="1" applyBorder="1" applyAlignment="1">
      <alignment horizontal="center" vertical="center"/>
    </xf>
    <xf numFmtId="9" fontId="5" fillId="0" borderId="5" xfId="7" applyFont="1" applyFill="1" applyBorder="1" applyAlignment="1">
      <alignment horizontal="center" vertical="center"/>
    </xf>
    <xf numFmtId="165" fontId="5" fillId="0" borderId="5" xfId="7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vertical="top"/>
    </xf>
    <xf numFmtId="37" fontId="5" fillId="0" borderId="0" xfId="0" applyNumberFormat="1" applyFont="1" applyFill="1" applyAlignment="1">
      <alignment vertical="center"/>
    </xf>
    <xf numFmtId="164" fontId="13" fillId="0" borderId="0" xfId="2" applyNumberFormat="1" applyFont="1" applyFill="1" applyAlignment="1">
      <alignment horizontal="right" vertical="center"/>
    </xf>
    <xf numFmtId="9" fontId="13" fillId="0" borderId="0" xfId="3" applyFont="1" applyFill="1" applyBorder="1" applyAlignment="1">
      <alignment horizontal="center" vertical="center"/>
    </xf>
    <xf numFmtId="164" fontId="13" fillId="0" borderId="0" xfId="2" applyNumberFormat="1" applyFont="1" applyFill="1" applyBorder="1" applyAlignment="1">
      <alignment horizontal="left"/>
    </xf>
    <xf numFmtId="165" fontId="5" fillId="0" borderId="5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0" fontId="10" fillId="0" borderId="0" xfId="0" applyFont="1" applyFill="1" applyAlignment="1">
      <alignment horizontal="left"/>
    </xf>
    <xf numFmtId="0" fontId="10" fillId="0" borderId="2" xfId="0" applyFont="1" applyFill="1" applyBorder="1" applyAlignment="1">
      <alignment horizontal="center" vertical="center"/>
    </xf>
    <xf numFmtId="10" fontId="15" fillId="0" borderId="0" xfId="0" applyNumberFormat="1" applyFont="1" applyFill="1" applyAlignment="1">
      <alignment horizontal="center" vertical="center"/>
    </xf>
    <xf numFmtId="0" fontId="10" fillId="0" borderId="4" xfId="0" applyFont="1" applyFill="1" applyBorder="1" applyAlignment="1">
      <alignment horizontal="left"/>
    </xf>
    <xf numFmtId="37" fontId="5" fillId="0" borderId="4" xfId="0" applyNumberFormat="1" applyFont="1" applyFill="1" applyBorder="1" applyAlignment="1">
      <alignment horizontal="center" vertical="center"/>
    </xf>
    <xf numFmtId="3" fontId="28" fillId="3" borderId="0" xfId="0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3" fontId="10" fillId="0" borderId="0" xfId="0" applyNumberFormat="1" applyFont="1" applyFill="1" applyAlignment="1">
      <alignment horizontal="left"/>
    </xf>
    <xf numFmtId="3" fontId="16" fillId="0" borderId="0" xfId="0" applyNumberFormat="1" applyFont="1" applyFill="1" applyAlignment="1">
      <alignment horizontal="center" vertical="center"/>
    </xf>
    <xf numFmtId="3" fontId="28" fillId="0" borderId="0" xfId="0" applyNumberFormat="1" applyFont="1" applyFill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6" fillId="0" borderId="0" xfId="0" applyFont="1" applyFill="1" applyBorder="1" applyAlignment="1">
      <alignment horizontal="center" vertical="center"/>
    </xf>
    <xf numFmtId="3" fontId="16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3" fontId="0" fillId="0" borderId="0" xfId="0" applyNumberFormat="1" applyFill="1" applyBorder="1" applyAlignment="1">
      <alignment horizontal="left"/>
    </xf>
    <xf numFmtId="0" fontId="18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3" fontId="18" fillId="0" borderId="0" xfId="0" applyNumberFormat="1" applyFont="1" applyFill="1" applyAlignment="1">
      <alignment horizontal="left"/>
    </xf>
    <xf numFmtId="0" fontId="5" fillId="0" borderId="0" xfId="0" applyFont="1" applyAlignment="1">
      <alignment vertical="center" wrapText="1"/>
    </xf>
    <xf numFmtId="0" fontId="29" fillId="0" borderId="0" xfId="0" applyFont="1" applyAlignment="1">
      <alignment horizontal="left"/>
    </xf>
    <xf numFmtId="0" fontId="29" fillId="0" borderId="0" xfId="0" applyFont="1" applyBorder="1" applyAlignment="1">
      <alignment horizontal="left"/>
    </xf>
    <xf numFmtId="10" fontId="28" fillId="0" borderId="0" xfId="0" applyNumberFormat="1" applyFont="1" applyAlignment="1">
      <alignment horizontal="center" vertical="center"/>
    </xf>
    <xf numFmtId="0" fontId="29" fillId="0" borderId="0" xfId="0" applyFont="1" applyFill="1" applyAlignment="1">
      <alignment horizontal="left"/>
    </xf>
    <xf numFmtId="0" fontId="29" fillId="0" borderId="0" xfId="0" applyFont="1" applyFill="1" applyBorder="1" applyAlignment="1">
      <alignment horizontal="left"/>
    </xf>
    <xf numFmtId="10" fontId="28" fillId="0" borderId="0" xfId="0" applyNumberFormat="1" applyFont="1" applyFill="1" applyAlignment="1">
      <alignment horizontal="center" vertical="center"/>
    </xf>
    <xf numFmtId="10" fontId="28" fillId="0" borderId="0" xfId="0" applyNumberFormat="1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3" fontId="28" fillId="0" borderId="0" xfId="0" applyNumberFormat="1" applyFont="1" applyFill="1" applyBorder="1" applyAlignment="1">
      <alignment horizontal="center" vertical="center"/>
    </xf>
    <xf numFmtId="37" fontId="28" fillId="0" borderId="0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vertical="center"/>
    </xf>
    <xf numFmtId="164" fontId="30" fillId="0" borderId="0" xfId="6" applyNumberFormat="1" applyFont="1" applyAlignment="1">
      <alignment horizontal="center" vertical="center"/>
    </xf>
    <xf numFmtId="164" fontId="30" fillId="0" borderId="0" xfId="6" applyNumberFormat="1" applyFont="1" applyBorder="1" applyAlignment="1">
      <alignment horizontal="center" vertical="center"/>
    </xf>
    <xf numFmtId="0" fontId="31" fillId="0" borderId="0" xfId="0" applyFont="1" applyBorder="1" applyAlignment="1">
      <alignment horizontal="left"/>
    </xf>
    <xf numFmtId="0" fontId="32" fillId="0" borderId="0" xfId="0" applyFont="1" applyBorder="1" applyAlignment="1">
      <alignment horizontal="center" vertical="center"/>
    </xf>
    <xf numFmtId="3" fontId="32" fillId="0" borderId="0" xfId="0" applyNumberFormat="1" applyFont="1" applyBorder="1" applyAlignment="1">
      <alignment horizontal="center" vertical="center"/>
    </xf>
    <xf numFmtId="0" fontId="34" fillId="0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/>
    </xf>
    <xf numFmtId="3" fontId="3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readingOrder="2"/>
    </xf>
    <xf numFmtId="2" fontId="23" fillId="0" borderId="0" xfId="6" applyNumberFormat="1" applyFont="1" applyFill="1" applyBorder="1" applyAlignment="1">
      <alignment horizontal="center" vertical="center"/>
    </xf>
    <xf numFmtId="2" fontId="23" fillId="0" borderId="0" xfId="6" applyNumberFormat="1" applyFont="1" applyFill="1" applyBorder="1" applyAlignment="1">
      <alignment horizontal="left"/>
    </xf>
    <xf numFmtId="2" fontId="23" fillId="0" borderId="0" xfId="6" applyNumberFormat="1" applyFont="1" applyFill="1" applyAlignment="1">
      <alignment horizontal="center" vertical="center"/>
    </xf>
    <xf numFmtId="2" fontId="23" fillId="0" borderId="0" xfId="6" applyNumberFormat="1" applyFont="1" applyFill="1" applyAlignment="1">
      <alignment horizontal="left"/>
    </xf>
    <xf numFmtId="1" fontId="5" fillId="0" borderId="0" xfId="6" applyNumberFormat="1" applyFont="1" applyFill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center" vertical="center"/>
    </xf>
    <xf numFmtId="3" fontId="15" fillId="2" borderId="0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vertical="center" wrapText="1"/>
    </xf>
    <xf numFmtId="3" fontId="11" fillId="0" borderId="0" xfId="0" applyNumberFormat="1" applyFont="1" applyFill="1" applyAlignment="1">
      <alignment horizontal="left"/>
    </xf>
    <xf numFmtId="0" fontId="18" fillId="0" borderId="0" xfId="0" applyFont="1" applyFill="1" applyBorder="1" applyAlignment="1">
      <alignment horizontal="left"/>
    </xf>
    <xf numFmtId="164" fontId="13" fillId="0" borderId="0" xfId="2" applyNumberFormat="1" applyFont="1" applyAlignment="1"/>
    <xf numFmtId="0" fontId="5" fillId="0" borderId="8" xfId="0" applyFont="1" applyFill="1" applyBorder="1" applyAlignment="1">
      <alignment horizontal="center" vertical="center"/>
    </xf>
    <xf numFmtId="3" fontId="5" fillId="0" borderId="8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top"/>
    </xf>
    <xf numFmtId="0" fontId="4" fillId="0" borderId="0" xfId="0" applyFont="1" applyFill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right" vertical="top"/>
    </xf>
    <xf numFmtId="3" fontId="5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right" vertical="top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0" fontId="20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top"/>
    </xf>
    <xf numFmtId="164" fontId="13" fillId="0" borderId="0" xfId="2" applyNumberFormat="1" applyFont="1" applyFill="1" applyAlignment="1">
      <alignment horizontal="center" vertical="center"/>
    </xf>
    <xf numFmtId="164" fontId="13" fillId="0" borderId="0" xfId="2" applyNumberFormat="1" applyFont="1" applyFill="1" applyBorder="1" applyAlignment="1">
      <alignment horizontal="center" vertical="center" wrapText="1"/>
    </xf>
    <xf numFmtId="164" fontId="13" fillId="0" borderId="4" xfId="2" applyNumberFormat="1" applyFont="1" applyFill="1" applyBorder="1" applyAlignment="1">
      <alignment horizontal="center" vertical="center" wrapText="1"/>
    </xf>
    <xf numFmtId="164" fontId="35" fillId="0" borderId="0" xfId="2" applyNumberFormat="1" applyFont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1" xfId="6" applyNumberFormat="1" applyFont="1" applyFill="1" applyBorder="1" applyAlignment="1">
      <alignment horizontal="center" vertical="center"/>
    </xf>
    <xf numFmtId="164" fontId="16" fillId="0" borderId="5" xfId="6" applyNumberFormat="1" applyFont="1" applyBorder="1" applyAlignment="1">
      <alignment horizontal="center" vertical="center"/>
    </xf>
    <xf numFmtId="164" fontId="22" fillId="0" borderId="0" xfId="6" applyNumberFormat="1" applyFont="1" applyAlignment="1">
      <alignment horizontal="center" vertical="center"/>
    </xf>
    <xf numFmtId="164" fontId="2" fillId="0" borderId="0" xfId="6" applyNumberFormat="1" applyFont="1" applyFill="1" applyAlignment="1">
      <alignment horizontal="center" vertical="center"/>
    </xf>
    <xf numFmtId="164" fontId="4" fillId="0" borderId="0" xfId="6" applyNumberFormat="1" applyFont="1" applyFill="1" applyAlignment="1">
      <alignment horizontal="right" vertical="center"/>
    </xf>
    <xf numFmtId="0" fontId="32" fillId="0" borderId="0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2" fontId="2" fillId="0" borderId="0" xfId="6" applyNumberFormat="1" applyFont="1" applyFill="1" applyAlignment="1">
      <alignment horizontal="center" vertical="center"/>
    </xf>
    <xf numFmtId="2" fontId="4" fillId="0" borderId="0" xfId="6" applyNumberFormat="1" applyFont="1" applyFill="1" applyAlignment="1">
      <alignment horizontal="right" vertical="center"/>
    </xf>
    <xf numFmtId="2" fontId="5" fillId="0" borderId="1" xfId="6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 wrapText="1"/>
    </xf>
  </cellXfs>
  <cellStyles count="8">
    <cellStyle name="Comma" xfId="6" builtinId="3"/>
    <cellStyle name="Comma 2" xfId="2" xr:uid="{2A35814A-98F4-4D59-9E31-94EFC4653354}"/>
    <cellStyle name="Normal" xfId="0" builtinId="0"/>
    <cellStyle name="Normal 2" xfId="1" xr:uid="{33FB4EB5-9091-4865-AE78-B7CFA817A61B}"/>
    <cellStyle name="Normal 3" xfId="4" xr:uid="{A7DDCE71-39D1-48DD-BD3A-7F66FBF382E9}"/>
    <cellStyle name="Normal 4" xfId="5" xr:uid="{7B491D81-6533-4F39-9C81-E48487D1FAE9}"/>
    <cellStyle name="Percent" xfId="7" builtinId="5"/>
    <cellStyle name="Percent 2" xfId="3" xr:uid="{D349F799-3BA2-48DA-8FAC-470890E02A1B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68855</xdr:colOff>
      <xdr:row>0</xdr:row>
      <xdr:rowOff>0</xdr:rowOff>
    </xdr:from>
    <xdr:ext cx="3316537" cy="3396867"/>
    <xdr:pic>
      <xdr:nvPicPr>
        <xdr:cNvPr id="2" name="Picture 1">
          <a:extLst>
            <a:ext uri="{FF2B5EF4-FFF2-40B4-BE49-F238E27FC236}">
              <a16:creationId xmlns:a16="http://schemas.microsoft.com/office/drawing/2014/main" id="{D20B6CF5-9718-4DCA-AE8D-3EA22CC25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729633" y="0"/>
          <a:ext cx="3316537" cy="339686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63FEB-251B-462D-B858-9DAE4FB4086F}">
  <dimension ref="A20:L25"/>
  <sheetViews>
    <sheetView showGridLines="0" rightToLeft="1" tabSelected="1" view="pageBreakPreview" topLeftCell="A5" zoomScale="139" zoomScaleNormal="115" zoomScaleSheetLayoutView="139" workbookViewId="0">
      <selection activeCell="A23" sqref="A23"/>
    </sheetView>
  </sheetViews>
  <sheetFormatPr defaultRowHeight="15" x14ac:dyDescent="0.25"/>
  <cols>
    <col min="1" max="4" width="9.140625" style="26"/>
    <col min="5" max="5" width="15.5703125" style="26" customWidth="1"/>
    <col min="6" max="16384" width="9.140625" style="26"/>
  </cols>
  <sheetData>
    <row r="20" spans="1:12" ht="26.25" customHeight="1" x14ac:dyDescent="0.6">
      <c r="A20" s="248" t="s">
        <v>291</v>
      </c>
      <c r="B20" s="248"/>
      <c r="C20" s="248"/>
      <c r="D20" s="248"/>
      <c r="E20" s="248"/>
      <c r="F20" s="24"/>
      <c r="G20" s="24"/>
      <c r="H20" s="24"/>
      <c r="I20" s="25"/>
      <c r="J20" s="25"/>
      <c r="K20" s="247"/>
      <c r="L20" s="247"/>
    </row>
    <row r="21" spans="1:12" ht="24" x14ac:dyDescent="0.6">
      <c r="A21" s="248" t="s">
        <v>292</v>
      </c>
      <c r="B21" s="248"/>
      <c r="C21" s="248"/>
      <c r="D21" s="248"/>
      <c r="E21" s="248"/>
      <c r="F21" s="24"/>
      <c r="G21" s="24"/>
      <c r="H21" s="24"/>
      <c r="I21" s="25"/>
      <c r="J21" s="25"/>
      <c r="K21" s="247"/>
      <c r="L21" s="247"/>
    </row>
    <row r="22" spans="1:12" ht="24" x14ac:dyDescent="0.6">
      <c r="A22" s="248" t="s">
        <v>293</v>
      </c>
      <c r="B22" s="248"/>
      <c r="C22" s="248"/>
      <c r="D22" s="248"/>
      <c r="E22" s="248"/>
      <c r="F22" s="24"/>
      <c r="G22" s="24"/>
      <c r="H22" s="24"/>
      <c r="I22" s="25"/>
      <c r="J22" s="25"/>
      <c r="K22" s="247"/>
      <c r="L22" s="247"/>
    </row>
    <row r="23" spans="1:12" ht="22.5" x14ac:dyDescent="0.55000000000000004">
      <c r="B23" s="27"/>
      <c r="C23" s="27"/>
      <c r="D23" s="27"/>
      <c r="E23" s="27"/>
      <c r="F23" s="27"/>
      <c r="G23" s="27"/>
      <c r="H23" s="27"/>
      <c r="I23" s="28"/>
      <c r="J23" s="28"/>
      <c r="K23" s="28"/>
      <c r="L23" s="28"/>
    </row>
    <row r="24" spans="1:12" ht="22.5" x14ac:dyDescent="0.55000000000000004"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</row>
    <row r="25" spans="1:12" ht="24" x14ac:dyDescent="0.6">
      <c r="B25" s="25"/>
      <c r="C25" s="25"/>
      <c r="D25" s="25"/>
      <c r="E25" s="25"/>
      <c r="F25" s="25"/>
      <c r="G25" s="25"/>
      <c r="H25" s="25"/>
      <c r="I25" s="25"/>
      <c r="J25" s="25"/>
      <c r="K25" s="247"/>
      <c r="L25" s="247"/>
    </row>
  </sheetData>
  <mergeCells count="7">
    <mergeCell ref="K25:L25"/>
    <mergeCell ref="A20:E20"/>
    <mergeCell ref="K20:L20"/>
    <mergeCell ref="A21:E21"/>
    <mergeCell ref="K21:L21"/>
    <mergeCell ref="A22:E22"/>
    <mergeCell ref="K22:L22"/>
  </mergeCells>
  <pageMargins left="0.7" right="0.7" top="0.75" bottom="0.75" header="0.3" footer="0.3"/>
  <pageSetup orientation="portrait" r:id="rId1"/>
  <colBreaks count="1" manualBreakCount="1">
    <brk id="8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6"/>
  <sheetViews>
    <sheetView rightToLeft="1" view="pageBreakPreview" zoomScale="85" zoomScaleNormal="55" zoomScaleSheetLayoutView="85" workbookViewId="0">
      <selection activeCell="B6" sqref="B6"/>
    </sheetView>
  </sheetViews>
  <sheetFormatPr defaultRowHeight="12.75" x14ac:dyDescent="0.2"/>
  <cols>
    <col min="1" max="1" width="2.5703125" style="35" customWidth="1"/>
    <col min="2" max="2" width="57.42578125" style="35" customWidth="1"/>
    <col min="3" max="3" width="1.28515625" style="35" customWidth="1"/>
    <col min="4" max="4" width="11.7109375" style="35" customWidth="1"/>
    <col min="5" max="5" width="1.28515625" style="35" customWidth="1"/>
    <col min="6" max="6" width="22" style="35" customWidth="1"/>
    <col min="7" max="7" width="1.28515625" style="35" customWidth="1"/>
    <col min="8" max="8" width="15.5703125" style="35" customWidth="1"/>
    <col min="9" max="9" width="1.28515625" style="35" customWidth="1"/>
    <col min="10" max="10" width="41.5703125" style="35" bestFit="1" customWidth="1"/>
    <col min="11" max="11" width="0.28515625" style="35" customWidth="1"/>
    <col min="12" max="12" width="19" style="35" bestFit="1" customWidth="1"/>
    <col min="13" max="13" width="9.140625" style="35"/>
    <col min="14" max="14" width="16.28515625" style="35" bestFit="1" customWidth="1"/>
    <col min="15" max="16384" width="9.140625" style="35"/>
  </cols>
  <sheetData>
    <row r="1" spans="1:12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2" ht="21.75" customHeight="1" x14ac:dyDescent="0.2">
      <c r="A2" s="249" t="s">
        <v>165</v>
      </c>
      <c r="B2" s="249"/>
      <c r="C2" s="249"/>
      <c r="D2" s="249"/>
      <c r="E2" s="249"/>
      <c r="F2" s="249"/>
      <c r="G2" s="249"/>
      <c r="H2" s="249"/>
      <c r="I2" s="249"/>
      <c r="J2" s="249"/>
    </row>
    <row r="3" spans="1:12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12" ht="14.45" customHeight="1" x14ac:dyDescent="0.2"/>
    <row r="5" spans="1:12" ht="29.1" customHeight="1" x14ac:dyDescent="0.2">
      <c r="A5" s="18" t="s">
        <v>166</v>
      </c>
      <c r="B5" s="251" t="s">
        <v>167</v>
      </c>
      <c r="C5" s="251"/>
      <c r="D5" s="251"/>
      <c r="E5" s="251"/>
      <c r="F5" s="251"/>
      <c r="G5" s="251"/>
      <c r="H5" s="251"/>
      <c r="I5" s="251"/>
      <c r="J5" s="251"/>
    </row>
    <row r="6" spans="1:12" ht="14.45" customHeight="1" x14ac:dyDescent="0.2"/>
    <row r="7" spans="1:12" ht="23.25" customHeight="1" x14ac:dyDescent="0.2">
      <c r="A7" s="252" t="s">
        <v>168</v>
      </c>
      <c r="B7" s="252"/>
      <c r="D7" s="19" t="s">
        <v>169</v>
      </c>
      <c r="F7" s="19" t="s">
        <v>104</v>
      </c>
      <c r="H7" s="19" t="s">
        <v>170</v>
      </c>
      <c r="J7" s="19" t="s">
        <v>171</v>
      </c>
      <c r="L7" s="64"/>
    </row>
    <row r="8" spans="1:12" ht="21.75" customHeight="1" x14ac:dyDescent="0.2">
      <c r="A8" s="265" t="s">
        <v>172</v>
      </c>
      <c r="B8" s="265"/>
      <c r="C8" s="36"/>
      <c r="D8" s="21" t="s">
        <v>173</v>
      </c>
      <c r="E8" s="36"/>
      <c r="F8" s="80">
        <f>'درآمد سرمایه گذاری در سهام'!J27</f>
        <v>82727733774</v>
      </c>
      <c r="G8" s="36"/>
      <c r="H8" s="173">
        <f>F8/$F$13</f>
        <v>3.8871276975356764E-2</v>
      </c>
      <c r="I8" s="36"/>
      <c r="J8" s="173">
        <f>F8/سهام!$AE$10</f>
        <v>9.1328492029043782E-4</v>
      </c>
      <c r="L8" s="133"/>
    </row>
    <row r="9" spans="1:12" ht="21.75" customHeight="1" x14ac:dyDescent="0.2">
      <c r="A9" s="266" t="s">
        <v>174</v>
      </c>
      <c r="B9" s="266"/>
      <c r="C9" s="36"/>
      <c r="D9" s="38" t="s">
        <v>175</v>
      </c>
      <c r="E9" s="36"/>
      <c r="F9" s="143">
        <f>'درآمد سرمایه گذاری در صندوق'!J29</f>
        <v>376188300629</v>
      </c>
      <c r="G9" s="36"/>
      <c r="H9" s="174">
        <f t="shared" ref="H9:H12" si="0">F9/$F$13</f>
        <v>0.17675958184212204</v>
      </c>
      <c r="I9" s="36"/>
      <c r="J9" s="174">
        <f>F9/سهام!$AE$10</f>
        <v>4.1529857821649791E-3</v>
      </c>
      <c r="L9" s="64"/>
    </row>
    <row r="10" spans="1:12" ht="21.75" customHeight="1" x14ac:dyDescent="0.2">
      <c r="A10" s="266" t="s">
        <v>176</v>
      </c>
      <c r="B10" s="266"/>
      <c r="C10" s="36"/>
      <c r="D10" s="38" t="s">
        <v>177</v>
      </c>
      <c r="E10" s="36"/>
      <c r="F10" s="143">
        <f>'درآمد سرمایه گذاری در اوراق به'!J22</f>
        <v>359629078634</v>
      </c>
      <c r="G10" s="36"/>
      <c r="H10" s="174">
        <f t="shared" si="0"/>
        <v>0.16897890086248227</v>
      </c>
      <c r="I10" s="36"/>
      <c r="J10" s="174">
        <f>F10/سهام!$AE$10</f>
        <v>3.9701778282919785E-3</v>
      </c>
      <c r="L10" s="64"/>
    </row>
    <row r="11" spans="1:12" ht="21.75" customHeight="1" x14ac:dyDescent="0.2">
      <c r="A11" s="266" t="s">
        <v>178</v>
      </c>
      <c r="B11" s="266"/>
      <c r="C11" s="36"/>
      <c r="D11" s="38" t="s">
        <v>179</v>
      </c>
      <c r="E11" s="36"/>
      <c r="F11" s="143">
        <f>'درآمد سپرده بانکی'!D10</f>
        <v>1309140093223</v>
      </c>
      <c r="G11" s="36"/>
      <c r="H11" s="174">
        <f t="shared" si="0"/>
        <v>0.61512560349149659</v>
      </c>
      <c r="I11" s="36"/>
      <c r="J11" s="174">
        <f>F11/سهام!$AE$10</f>
        <v>1.4452443589890136E-2</v>
      </c>
    </row>
    <row r="12" spans="1:12" ht="21.75" customHeight="1" x14ac:dyDescent="0.2">
      <c r="A12" s="264" t="s">
        <v>180</v>
      </c>
      <c r="B12" s="264"/>
      <c r="C12" s="36"/>
      <c r="D12" s="39" t="s">
        <v>181</v>
      </c>
      <c r="E12" s="36"/>
      <c r="F12" s="87">
        <f>'سایر درآمدها'!D10</f>
        <v>563212912</v>
      </c>
      <c r="G12" s="36"/>
      <c r="H12" s="175">
        <f t="shared" si="0"/>
        <v>2.6463682854237442E-4</v>
      </c>
      <c r="I12" s="36"/>
      <c r="J12" s="175">
        <f>F12/سهام!$AE$10</f>
        <v>6.2176713416042452E-6</v>
      </c>
    </row>
    <row r="13" spans="1:12" ht="21.75" customHeight="1" x14ac:dyDescent="0.2">
      <c r="A13" s="260" t="s">
        <v>25</v>
      </c>
      <c r="B13" s="260"/>
      <c r="C13" s="36"/>
      <c r="D13" s="34"/>
      <c r="E13" s="36"/>
      <c r="F13" s="34">
        <f>SUM(F8:F12)</f>
        <v>2128248419172</v>
      </c>
      <c r="G13" s="36"/>
      <c r="H13" s="176">
        <f>SUM(H8:H12)</f>
        <v>1</v>
      </c>
      <c r="I13" s="36"/>
      <c r="J13" s="177">
        <f>SUM(J8:J12)</f>
        <v>2.3495109791979135E-2</v>
      </c>
    </row>
    <row r="17" spans="2:15" ht="21" x14ac:dyDescent="0.2">
      <c r="B17" s="210"/>
      <c r="M17" s="159"/>
      <c r="N17" s="159"/>
      <c r="O17" s="77"/>
    </row>
    <row r="18" spans="2:15" ht="21" x14ac:dyDescent="0.2">
      <c r="B18" s="210"/>
      <c r="M18" s="159"/>
      <c r="N18" s="159"/>
      <c r="O18" s="77"/>
    </row>
    <row r="19" spans="2:15" ht="21" x14ac:dyDescent="0.2">
      <c r="B19" s="210"/>
      <c r="J19" s="171"/>
      <c r="L19" s="159"/>
      <c r="M19" s="159"/>
      <c r="N19" s="159"/>
      <c r="O19" s="77"/>
    </row>
    <row r="20" spans="2:15" ht="21" x14ac:dyDescent="0.2">
      <c r="B20" s="210"/>
      <c r="J20" s="171"/>
      <c r="L20" s="159"/>
      <c r="M20" s="159"/>
      <c r="N20" s="159"/>
      <c r="O20" s="77"/>
    </row>
    <row r="21" spans="2:15" ht="21" x14ac:dyDescent="0.2">
      <c r="B21" s="210"/>
      <c r="J21" s="171"/>
      <c r="L21" s="147"/>
      <c r="M21" s="159"/>
      <c r="N21" s="159"/>
      <c r="O21" s="77"/>
    </row>
    <row r="22" spans="2:15" ht="21" x14ac:dyDescent="0.2">
      <c r="B22" s="210"/>
      <c r="J22" s="171"/>
      <c r="L22" s="159"/>
      <c r="M22" s="159"/>
      <c r="N22" s="159"/>
      <c r="O22" s="77"/>
    </row>
    <row r="23" spans="2:15" ht="21" x14ac:dyDescent="0.2">
      <c r="B23" s="74"/>
      <c r="J23" s="171"/>
      <c r="L23" s="159"/>
      <c r="M23" s="159"/>
      <c r="N23" s="159"/>
      <c r="O23" s="77"/>
    </row>
    <row r="24" spans="2:15" ht="21" x14ac:dyDescent="0.2">
      <c r="J24" s="171"/>
      <c r="L24" s="147"/>
      <c r="M24" s="159"/>
      <c r="N24" s="159"/>
      <c r="O24" s="77"/>
    </row>
    <row r="25" spans="2:15" ht="21" x14ac:dyDescent="0.2">
      <c r="L25" s="159"/>
      <c r="M25" s="159"/>
      <c r="N25" s="159"/>
      <c r="O25" s="77"/>
    </row>
    <row r="26" spans="2:15" ht="22.5" customHeight="1" x14ac:dyDescent="0.2"/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9" scale="9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J30"/>
  <sheetViews>
    <sheetView rightToLeft="1" view="pageBreakPreview" zoomScale="70" zoomScaleNormal="70" zoomScaleSheetLayoutView="70" workbookViewId="0">
      <selection activeCell="B6" sqref="B6"/>
    </sheetView>
  </sheetViews>
  <sheetFormatPr defaultRowHeight="21" x14ac:dyDescent="0.2"/>
  <cols>
    <col min="1" max="1" width="5.140625" style="35" customWidth="1"/>
    <col min="2" max="2" width="27.5703125" style="35" customWidth="1"/>
    <col min="3" max="3" width="1.28515625" style="35" customWidth="1"/>
    <col min="4" max="4" width="30.5703125" style="35" customWidth="1"/>
    <col min="5" max="5" width="1.28515625" style="35" customWidth="1"/>
    <col min="6" max="6" width="25.140625" style="35" bestFit="1" customWidth="1"/>
    <col min="7" max="7" width="1.28515625" style="35" customWidth="1"/>
    <col min="8" max="8" width="25.140625" style="35" bestFit="1" customWidth="1"/>
    <col min="9" max="9" width="1.28515625" style="35" customWidth="1"/>
    <col min="10" max="10" width="16.85546875" style="35" bestFit="1" customWidth="1"/>
    <col min="11" max="11" width="1.28515625" style="35" customWidth="1"/>
    <col min="12" max="12" width="18" style="35" bestFit="1" customWidth="1"/>
    <col min="13" max="13" width="1.28515625" style="35" customWidth="1"/>
    <col min="14" max="14" width="20.42578125" style="35" customWidth="1"/>
    <col min="15" max="15" width="1.28515625" style="35" customWidth="1"/>
    <col min="16" max="16" width="18.5703125" style="35" bestFit="1" customWidth="1"/>
    <col min="17" max="17" width="0.5703125" style="64" customWidth="1"/>
    <col min="18" max="18" width="25.140625" style="35" bestFit="1" customWidth="1"/>
    <col min="19" max="19" width="1.28515625" style="35" customWidth="1"/>
    <col min="20" max="20" width="18.5703125" style="35" bestFit="1" customWidth="1"/>
    <col min="21" max="21" width="1.28515625" style="35" customWidth="1"/>
    <col min="22" max="22" width="18" style="35" bestFit="1" customWidth="1"/>
    <col min="23" max="23" width="0.28515625" style="35" customWidth="1"/>
    <col min="24" max="24" width="9.140625" style="35"/>
    <col min="25" max="25" width="16.7109375" style="211" bestFit="1" customWidth="1"/>
    <col min="26" max="26" width="1.140625" style="212" customWidth="1"/>
    <col min="27" max="27" width="18.5703125" style="213" bestFit="1" customWidth="1"/>
    <col min="28" max="29" width="9.140625" style="211"/>
    <col min="30" max="16384" width="9.140625" style="35"/>
  </cols>
  <sheetData>
    <row r="1" spans="1:36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</row>
    <row r="2" spans="1:36" ht="21.75" customHeight="1" x14ac:dyDescent="0.2">
      <c r="A2" s="249" t="s">
        <v>165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</row>
    <row r="3" spans="1:36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</row>
    <row r="4" spans="1:36" ht="14.45" customHeight="1" x14ac:dyDescent="0.2"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2"/>
      <c r="R4" s="100"/>
      <c r="S4" s="100"/>
      <c r="T4" s="100"/>
      <c r="U4" s="100"/>
      <c r="V4" s="100"/>
      <c r="W4" s="100"/>
      <c r="X4" s="100"/>
      <c r="Y4" s="214"/>
      <c r="Z4" s="215"/>
      <c r="AA4" s="216"/>
      <c r="AB4" s="214"/>
      <c r="AC4" s="214"/>
      <c r="AD4" s="100"/>
      <c r="AE4" s="100"/>
      <c r="AF4" s="100"/>
      <c r="AG4" s="100"/>
      <c r="AH4" s="100"/>
      <c r="AI4" s="100"/>
      <c r="AJ4" s="100"/>
    </row>
    <row r="5" spans="1:36" ht="23.25" customHeight="1" x14ac:dyDescent="0.2">
      <c r="A5" s="65" t="s">
        <v>182</v>
      </c>
      <c r="B5" s="63" t="s">
        <v>183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97"/>
      <c r="R5" s="63"/>
      <c r="S5" s="63"/>
      <c r="T5" s="63"/>
      <c r="U5" s="63"/>
      <c r="V5" s="63"/>
      <c r="W5" s="100"/>
      <c r="X5" s="100"/>
      <c r="Y5" s="214"/>
      <c r="Z5" s="215"/>
      <c r="AA5" s="216"/>
      <c r="AB5" s="214"/>
      <c r="AC5" s="214"/>
      <c r="AD5" s="100"/>
      <c r="AE5" s="100"/>
      <c r="AF5" s="100"/>
      <c r="AG5" s="100"/>
      <c r="AH5" s="100"/>
      <c r="AI5" s="100"/>
      <c r="AJ5" s="100"/>
    </row>
    <row r="6" spans="1:36" ht="23.25" customHeight="1" x14ac:dyDescent="0.2">
      <c r="D6" s="264" t="s">
        <v>184</v>
      </c>
      <c r="E6" s="264"/>
      <c r="F6" s="264"/>
      <c r="G6" s="264"/>
      <c r="H6" s="264"/>
      <c r="I6" s="264"/>
      <c r="J6" s="264"/>
      <c r="K6" s="264"/>
      <c r="L6" s="264"/>
      <c r="M6" s="101"/>
      <c r="N6" s="272" t="s">
        <v>185</v>
      </c>
      <c r="O6" s="272"/>
      <c r="P6" s="272"/>
      <c r="Q6" s="272"/>
      <c r="R6" s="272"/>
      <c r="S6" s="272"/>
      <c r="T6" s="272"/>
      <c r="U6" s="272"/>
      <c r="V6" s="272"/>
      <c r="W6" s="101"/>
      <c r="X6" s="101"/>
      <c r="Y6" s="215"/>
      <c r="Z6" s="215"/>
      <c r="AA6" s="217"/>
      <c r="AB6" s="215"/>
      <c r="AC6" s="214"/>
      <c r="AD6" s="100"/>
      <c r="AE6" s="100"/>
      <c r="AF6" s="100"/>
      <c r="AG6" s="100"/>
      <c r="AH6" s="100"/>
      <c r="AI6" s="100"/>
      <c r="AJ6" s="100"/>
    </row>
    <row r="7" spans="1:36" ht="21.75" customHeight="1" x14ac:dyDescent="0.2">
      <c r="A7" s="272" t="s">
        <v>186</v>
      </c>
      <c r="B7" s="272"/>
      <c r="D7" s="199"/>
      <c r="E7" s="199"/>
      <c r="F7" s="199"/>
      <c r="G7" s="199"/>
      <c r="H7" s="199"/>
      <c r="I7" s="199"/>
      <c r="J7" s="273" t="s">
        <v>25</v>
      </c>
      <c r="K7" s="273"/>
      <c r="L7" s="273"/>
      <c r="M7" s="101"/>
      <c r="N7" s="199"/>
      <c r="O7" s="199"/>
      <c r="P7" s="199"/>
      <c r="Q7" s="103"/>
      <c r="R7" s="199"/>
      <c r="S7" s="199"/>
      <c r="T7" s="273" t="s">
        <v>25</v>
      </c>
      <c r="U7" s="273"/>
      <c r="V7" s="273"/>
      <c r="W7" s="101"/>
      <c r="X7" s="101"/>
      <c r="Y7" s="218" t="s">
        <v>184</v>
      </c>
      <c r="Z7" s="218"/>
      <c r="AA7" s="218" t="s">
        <v>310</v>
      </c>
      <c r="AB7" s="215"/>
      <c r="AC7" s="214"/>
      <c r="AD7" s="100"/>
      <c r="AE7" s="100"/>
      <c r="AF7" s="100"/>
      <c r="AG7" s="100"/>
      <c r="AH7" s="100"/>
      <c r="AI7" s="100"/>
      <c r="AJ7" s="100"/>
    </row>
    <row r="8" spans="1:36" ht="21.75" customHeight="1" x14ac:dyDescent="0.2">
      <c r="A8" s="264"/>
      <c r="B8" s="264"/>
      <c r="D8" s="157" t="s">
        <v>187</v>
      </c>
      <c r="E8" s="101"/>
      <c r="F8" s="157" t="s">
        <v>188</v>
      </c>
      <c r="G8" s="101"/>
      <c r="H8" s="157" t="s">
        <v>189</v>
      </c>
      <c r="I8" s="101"/>
      <c r="J8" s="158" t="s">
        <v>104</v>
      </c>
      <c r="K8" s="199"/>
      <c r="L8" s="158" t="s">
        <v>170</v>
      </c>
      <c r="M8" s="101"/>
      <c r="N8" s="157" t="s">
        <v>187</v>
      </c>
      <c r="O8" s="101"/>
      <c r="P8" s="157" t="s">
        <v>188</v>
      </c>
      <c r="Q8" s="103"/>
      <c r="R8" s="157" t="s">
        <v>189</v>
      </c>
      <c r="S8" s="101"/>
      <c r="T8" s="158" t="s">
        <v>104</v>
      </c>
      <c r="U8" s="199"/>
      <c r="V8" s="158" t="s">
        <v>170</v>
      </c>
      <c r="W8" s="101"/>
      <c r="X8" s="101"/>
      <c r="Y8" s="218" t="s">
        <v>104</v>
      </c>
      <c r="Z8" s="218"/>
      <c r="AA8" s="218" t="s">
        <v>104</v>
      </c>
      <c r="AB8" s="215"/>
      <c r="AC8" s="214"/>
      <c r="AD8" s="100"/>
      <c r="AE8" s="100"/>
      <c r="AF8" s="100"/>
      <c r="AG8" s="100"/>
      <c r="AH8" s="100"/>
      <c r="AI8" s="100"/>
      <c r="AJ8" s="100"/>
    </row>
    <row r="9" spans="1:36" ht="21.75" customHeight="1" x14ac:dyDescent="0.2">
      <c r="A9" s="268" t="s">
        <v>22</v>
      </c>
      <c r="B9" s="268"/>
      <c r="D9" s="161">
        <v>0</v>
      </c>
      <c r="E9" s="101"/>
      <c r="F9" s="161">
        <v>0</v>
      </c>
      <c r="G9" s="101"/>
      <c r="H9" s="161">
        <v>1069597856</v>
      </c>
      <c r="I9" s="101"/>
      <c r="J9" s="161">
        <f>D9+F9+H9</f>
        <v>1069597856</v>
      </c>
      <c r="K9" s="101"/>
      <c r="L9" s="107">
        <f>Y9/$Y$27</f>
        <v>4.0757746157828048E-3</v>
      </c>
      <c r="M9" s="101"/>
      <c r="N9" s="161">
        <v>0</v>
      </c>
      <c r="O9" s="101"/>
      <c r="P9" s="161">
        <v>0</v>
      </c>
      <c r="Q9" s="103"/>
      <c r="R9" s="161">
        <v>2223933473</v>
      </c>
      <c r="S9" s="101"/>
      <c r="T9" s="161">
        <f>N9+P9+R9</f>
        <v>2223933473</v>
      </c>
      <c r="U9" s="101"/>
      <c r="V9" s="106">
        <f>AA9/$AA$27</f>
        <v>2.6982054979442917E-3</v>
      </c>
      <c r="W9" s="101"/>
      <c r="X9" s="101"/>
      <c r="Y9" s="219">
        <v>1069597856</v>
      </c>
      <c r="Z9" s="219"/>
      <c r="AA9" s="219">
        <v>2223933473.02</v>
      </c>
      <c r="AB9" s="215"/>
      <c r="AC9" s="214"/>
      <c r="AD9" s="100"/>
      <c r="AE9" s="100"/>
      <c r="AF9" s="100"/>
      <c r="AG9" s="100"/>
      <c r="AH9" s="100"/>
      <c r="AI9" s="100"/>
      <c r="AJ9" s="100"/>
    </row>
    <row r="10" spans="1:36" ht="21.75" customHeight="1" x14ac:dyDescent="0.2">
      <c r="A10" s="76" t="s">
        <v>19</v>
      </c>
      <c r="B10" s="76"/>
      <c r="D10" s="159">
        <v>0</v>
      </c>
      <c r="E10" s="101"/>
      <c r="F10" s="159">
        <v>0</v>
      </c>
      <c r="G10" s="101"/>
      <c r="H10" s="159">
        <v>1244864712</v>
      </c>
      <c r="I10" s="101"/>
      <c r="J10" s="160">
        <f>D10+F10+H10</f>
        <v>1244864712</v>
      </c>
      <c r="K10" s="101"/>
      <c r="L10" s="107">
        <f t="shared" ref="L10:L26" si="0">Y10/$Y$27</f>
        <v>4.7436407662856906E-3</v>
      </c>
      <c r="M10" s="101"/>
      <c r="N10" s="159">
        <v>2429691265</v>
      </c>
      <c r="O10" s="101"/>
      <c r="P10" s="159">
        <v>0</v>
      </c>
      <c r="Q10" s="103"/>
      <c r="R10" s="159">
        <v>1244864712</v>
      </c>
      <c r="S10" s="101"/>
      <c r="T10" s="99">
        <f t="shared" ref="T10:T24" si="1">N10+P10+R10</f>
        <v>3674555977</v>
      </c>
      <c r="U10" s="101"/>
      <c r="V10" s="107">
        <f>AA10/$AA$27</f>
        <v>4.4581851300896543E-3</v>
      </c>
      <c r="W10" s="101"/>
      <c r="X10" s="101"/>
      <c r="Y10" s="219">
        <v>1244864712</v>
      </c>
      <c r="Z10" s="219"/>
      <c r="AA10" s="220">
        <v>3674555977.0300002</v>
      </c>
      <c r="AB10" s="215"/>
      <c r="AC10" s="214"/>
      <c r="AD10" s="100"/>
      <c r="AE10" s="100"/>
      <c r="AF10" s="100"/>
      <c r="AG10" s="100"/>
      <c r="AH10" s="100"/>
      <c r="AI10" s="100"/>
      <c r="AJ10" s="100"/>
    </row>
    <row r="11" spans="1:36" ht="21.75" customHeight="1" x14ac:dyDescent="0.2">
      <c r="A11" s="94" t="s">
        <v>24</v>
      </c>
      <c r="B11" s="94"/>
      <c r="D11" s="159">
        <v>0</v>
      </c>
      <c r="E11" s="101"/>
      <c r="F11" s="159">
        <v>13841840819</v>
      </c>
      <c r="G11" s="101"/>
      <c r="H11" s="66">
        <v>-970220199</v>
      </c>
      <c r="I11" s="101"/>
      <c r="J11" s="160">
        <f t="shared" ref="J11:J26" si="2">D11+F11+H11</f>
        <v>12871620620</v>
      </c>
      <c r="K11" s="101"/>
      <c r="L11" s="107">
        <f t="shared" si="0"/>
        <v>4.9048176651340009E-2</v>
      </c>
      <c r="M11" s="101"/>
      <c r="N11" s="159">
        <v>12329758713</v>
      </c>
      <c r="O11" s="101"/>
      <c r="P11" s="66">
        <v>-23846551812</v>
      </c>
      <c r="Q11" s="160"/>
      <c r="R11" s="66">
        <v>-560671586</v>
      </c>
      <c r="S11" s="101"/>
      <c r="T11" s="99">
        <f t="shared" si="1"/>
        <v>-12077464685</v>
      </c>
      <c r="U11" s="101"/>
      <c r="V11" s="107">
        <f t="shared" ref="V11:V26" si="3">AA11/$AA$27</f>
        <v>1.4653082931618693E-2</v>
      </c>
      <c r="W11" s="101"/>
      <c r="X11" s="101"/>
      <c r="Y11" s="219">
        <v>12871620620</v>
      </c>
      <c r="Z11" s="219"/>
      <c r="AA11" s="220">
        <v>12077464685.1</v>
      </c>
      <c r="AB11" s="215"/>
      <c r="AC11" s="214"/>
      <c r="AD11" s="100"/>
      <c r="AE11" s="100"/>
      <c r="AF11" s="100"/>
      <c r="AG11" s="100"/>
      <c r="AH11" s="100"/>
      <c r="AI11" s="100"/>
      <c r="AJ11" s="100"/>
    </row>
    <row r="12" spans="1:36" ht="21.75" customHeight="1" x14ac:dyDescent="0.2">
      <c r="A12" s="94" t="s">
        <v>190</v>
      </c>
      <c r="B12" s="94"/>
      <c r="D12" s="159">
        <v>0</v>
      </c>
      <c r="E12" s="101"/>
      <c r="F12" s="159">
        <v>0</v>
      </c>
      <c r="G12" s="101"/>
      <c r="H12" s="159">
        <v>0</v>
      </c>
      <c r="I12" s="101"/>
      <c r="J12" s="160">
        <f t="shared" si="2"/>
        <v>0</v>
      </c>
      <c r="K12" s="101"/>
      <c r="L12" s="107">
        <f t="shared" si="0"/>
        <v>0</v>
      </c>
      <c r="M12" s="101"/>
      <c r="N12" s="159">
        <v>0</v>
      </c>
      <c r="O12" s="101"/>
      <c r="P12" s="159">
        <v>0</v>
      </c>
      <c r="Q12" s="103"/>
      <c r="R12" s="159">
        <v>15785968885</v>
      </c>
      <c r="S12" s="101"/>
      <c r="T12" s="99">
        <f t="shared" si="1"/>
        <v>15785968885</v>
      </c>
      <c r="U12" s="101"/>
      <c r="V12" s="107">
        <f t="shared" si="3"/>
        <v>1.9152456021265269E-2</v>
      </c>
      <c r="W12" s="101"/>
      <c r="X12" s="101"/>
      <c r="Y12" s="219">
        <v>0</v>
      </c>
      <c r="Z12" s="219"/>
      <c r="AA12" s="220">
        <v>15785968885.129999</v>
      </c>
      <c r="AB12" s="215"/>
      <c r="AC12" s="214"/>
      <c r="AD12" s="100"/>
      <c r="AE12" s="100"/>
      <c r="AF12" s="100"/>
      <c r="AG12" s="100"/>
      <c r="AH12" s="100"/>
      <c r="AI12" s="100"/>
      <c r="AJ12" s="100"/>
    </row>
    <row r="13" spans="1:36" ht="21.75" customHeight="1" x14ac:dyDescent="0.2">
      <c r="A13" s="94" t="s">
        <v>191</v>
      </c>
      <c r="B13" s="94"/>
      <c r="D13" s="159">
        <v>0</v>
      </c>
      <c r="E13" s="101"/>
      <c r="F13" s="159">
        <v>0</v>
      </c>
      <c r="G13" s="101"/>
      <c r="H13" s="159">
        <v>0</v>
      </c>
      <c r="I13" s="101"/>
      <c r="J13" s="160">
        <f t="shared" si="2"/>
        <v>0</v>
      </c>
      <c r="K13" s="101"/>
      <c r="L13" s="107">
        <f t="shared" si="0"/>
        <v>0</v>
      </c>
      <c r="M13" s="101"/>
      <c r="N13" s="159">
        <v>0</v>
      </c>
      <c r="O13" s="101"/>
      <c r="P13" s="159">
        <v>0</v>
      </c>
      <c r="Q13" s="103"/>
      <c r="R13" s="159">
        <v>10877217260</v>
      </c>
      <c r="S13" s="101"/>
      <c r="T13" s="99">
        <f t="shared" si="1"/>
        <v>10877217260</v>
      </c>
      <c r="U13" s="101"/>
      <c r="V13" s="107">
        <f t="shared" si="3"/>
        <v>1.3196872914392905E-2</v>
      </c>
      <c r="W13" s="101"/>
      <c r="X13" s="101"/>
      <c r="Y13" s="219">
        <v>0</v>
      </c>
      <c r="Z13" s="219"/>
      <c r="AA13" s="220">
        <v>10877217260.09</v>
      </c>
      <c r="AB13" s="215"/>
      <c r="AC13" s="214"/>
      <c r="AD13" s="100"/>
      <c r="AE13" s="100"/>
      <c r="AF13" s="100"/>
      <c r="AG13" s="100"/>
      <c r="AH13" s="100"/>
      <c r="AI13" s="100"/>
      <c r="AJ13" s="100"/>
    </row>
    <row r="14" spans="1:36" ht="21.75" customHeight="1" x14ac:dyDescent="0.2">
      <c r="A14" s="94" t="s">
        <v>192</v>
      </c>
      <c r="B14" s="94"/>
      <c r="D14" s="159">
        <v>0</v>
      </c>
      <c r="E14" s="101"/>
      <c r="F14" s="159">
        <v>0</v>
      </c>
      <c r="G14" s="101"/>
      <c r="H14" s="159">
        <v>0</v>
      </c>
      <c r="I14" s="101"/>
      <c r="J14" s="160">
        <f t="shared" si="2"/>
        <v>0</v>
      </c>
      <c r="K14" s="101"/>
      <c r="L14" s="107">
        <f t="shared" si="0"/>
        <v>0</v>
      </c>
      <c r="M14" s="101"/>
      <c r="N14" s="159">
        <v>0</v>
      </c>
      <c r="O14" s="101"/>
      <c r="P14" s="159">
        <v>0</v>
      </c>
      <c r="Q14" s="103"/>
      <c r="R14" s="159">
        <v>10580710049</v>
      </c>
      <c r="S14" s="101"/>
      <c r="T14" s="99">
        <f t="shared" si="1"/>
        <v>10580710049</v>
      </c>
      <c r="U14" s="101"/>
      <c r="V14" s="107">
        <f t="shared" si="3"/>
        <v>1.2837133112535929E-2</v>
      </c>
      <c r="W14" s="101"/>
      <c r="X14" s="101"/>
      <c r="Y14" s="219">
        <v>0</v>
      </c>
      <c r="Z14" s="219"/>
      <c r="AA14" s="220">
        <v>10580710049.08</v>
      </c>
      <c r="AB14" s="215"/>
      <c r="AC14" s="214"/>
      <c r="AD14" s="100"/>
      <c r="AE14" s="100"/>
      <c r="AF14" s="100"/>
      <c r="AG14" s="100"/>
      <c r="AH14" s="100"/>
      <c r="AI14" s="100"/>
      <c r="AJ14" s="100"/>
    </row>
    <row r="15" spans="1:36" ht="21.75" customHeight="1" x14ac:dyDescent="0.2">
      <c r="A15" s="94" t="s">
        <v>309</v>
      </c>
      <c r="B15" s="94"/>
      <c r="D15" s="159">
        <v>0</v>
      </c>
      <c r="E15" s="101"/>
      <c r="F15" s="159">
        <v>0</v>
      </c>
      <c r="G15" s="101"/>
      <c r="H15" s="159">
        <v>0</v>
      </c>
      <c r="I15" s="101"/>
      <c r="J15" s="160">
        <f t="shared" si="2"/>
        <v>0</v>
      </c>
      <c r="K15" s="101"/>
      <c r="L15" s="107">
        <f t="shared" si="0"/>
        <v>0</v>
      </c>
      <c r="M15" s="101"/>
      <c r="N15" s="159">
        <v>0</v>
      </c>
      <c r="O15" s="101"/>
      <c r="P15" s="159">
        <v>0</v>
      </c>
      <c r="Q15" s="103"/>
      <c r="R15" s="159">
        <v>12055776354</v>
      </c>
      <c r="S15" s="101"/>
      <c r="T15" s="99">
        <f t="shared" si="1"/>
        <v>12055776354</v>
      </c>
      <c r="U15" s="101"/>
      <c r="V15" s="107">
        <f t="shared" si="3"/>
        <v>1.4626769386427088E-2</v>
      </c>
      <c r="W15" s="101"/>
      <c r="X15" s="101"/>
      <c r="Y15" s="219">
        <v>0</v>
      </c>
      <c r="Z15" s="219"/>
      <c r="AA15" s="220">
        <v>12055776354.1</v>
      </c>
      <c r="AB15" s="215"/>
      <c r="AC15" s="214"/>
      <c r="AD15" s="100"/>
      <c r="AE15" s="100"/>
      <c r="AF15" s="100"/>
      <c r="AG15" s="100"/>
      <c r="AH15" s="100"/>
      <c r="AI15" s="100"/>
      <c r="AJ15" s="100"/>
    </row>
    <row r="16" spans="1:36" ht="21.75" customHeight="1" x14ac:dyDescent="0.2">
      <c r="A16" s="94" t="s">
        <v>193</v>
      </c>
      <c r="B16" s="94"/>
      <c r="D16" s="159">
        <v>0</v>
      </c>
      <c r="E16" s="101"/>
      <c r="F16" s="159">
        <v>0</v>
      </c>
      <c r="G16" s="101"/>
      <c r="H16" s="159">
        <v>0</v>
      </c>
      <c r="I16" s="101"/>
      <c r="J16" s="160">
        <f t="shared" si="2"/>
        <v>0</v>
      </c>
      <c r="K16" s="101"/>
      <c r="L16" s="107">
        <f t="shared" si="0"/>
        <v>0</v>
      </c>
      <c r="M16" s="101"/>
      <c r="N16" s="159">
        <v>0</v>
      </c>
      <c r="O16" s="101"/>
      <c r="P16" s="159">
        <v>0</v>
      </c>
      <c r="Q16" s="103"/>
      <c r="R16" s="159">
        <v>2347310287</v>
      </c>
      <c r="S16" s="101"/>
      <c r="T16" s="99">
        <f t="shared" si="1"/>
        <v>2347310287</v>
      </c>
      <c r="U16" s="101"/>
      <c r="V16" s="107">
        <f t="shared" si="3"/>
        <v>2.8478934278631631E-3</v>
      </c>
      <c r="W16" s="101"/>
      <c r="X16" s="101"/>
      <c r="Y16" s="219">
        <v>0</v>
      </c>
      <c r="Z16" s="219"/>
      <c r="AA16" s="220">
        <v>2347310287.02</v>
      </c>
      <c r="AB16" s="215"/>
      <c r="AC16" s="214"/>
      <c r="AD16" s="100"/>
      <c r="AE16" s="100"/>
      <c r="AF16" s="100"/>
      <c r="AG16" s="100"/>
      <c r="AH16" s="100"/>
      <c r="AI16" s="100"/>
      <c r="AJ16" s="100"/>
    </row>
    <row r="17" spans="1:36" ht="21.75" customHeight="1" x14ac:dyDescent="0.2">
      <c r="A17" s="94" t="s">
        <v>194</v>
      </c>
      <c r="B17" s="94"/>
      <c r="D17" s="159">
        <v>0</v>
      </c>
      <c r="E17" s="101"/>
      <c r="F17" s="159">
        <v>0</v>
      </c>
      <c r="G17" s="101"/>
      <c r="H17" s="159">
        <v>0</v>
      </c>
      <c r="I17" s="101"/>
      <c r="J17" s="160">
        <f t="shared" si="2"/>
        <v>0</v>
      </c>
      <c r="K17" s="101"/>
      <c r="L17" s="107">
        <f t="shared" si="0"/>
        <v>0</v>
      </c>
      <c r="M17" s="101"/>
      <c r="N17" s="159">
        <v>0</v>
      </c>
      <c r="O17" s="101"/>
      <c r="P17" s="159">
        <v>0</v>
      </c>
      <c r="Q17" s="103"/>
      <c r="R17" s="159">
        <v>55643327553</v>
      </c>
      <c r="S17" s="101"/>
      <c r="T17" s="99">
        <f t="shared" si="1"/>
        <v>55643327553</v>
      </c>
      <c r="U17" s="101"/>
      <c r="V17" s="107">
        <f t="shared" si="3"/>
        <v>6.7509722817709797E-2</v>
      </c>
      <c r="W17" s="101"/>
      <c r="X17" s="101"/>
      <c r="Y17" s="219">
        <v>0</v>
      </c>
      <c r="Z17" s="219"/>
      <c r="AA17" s="220">
        <v>55643327553.440002</v>
      </c>
      <c r="AB17" s="215"/>
      <c r="AC17" s="214"/>
      <c r="AD17" s="100"/>
      <c r="AE17" s="100"/>
      <c r="AF17" s="100"/>
      <c r="AG17" s="100"/>
      <c r="AH17" s="100"/>
      <c r="AI17" s="100"/>
      <c r="AJ17" s="100"/>
    </row>
    <row r="18" spans="1:36" ht="21.75" customHeight="1" x14ac:dyDescent="0.2">
      <c r="A18" s="94" t="s">
        <v>195</v>
      </c>
      <c r="B18" s="94"/>
      <c r="D18" s="159">
        <v>0</v>
      </c>
      <c r="E18" s="101"/>
      <c r="F18" s="159">
        <v>0</v>
      </c>
      <c r="G18" s="101"/>
      <c r="H18" s="159">
        <v>0</v>
      </c>
      <c r="I18" s="101"/>
      <c r="J18" s="160">
        <f t="shared" si="2"/>
        <v>0</v>
      </c>
      <c r="K18" s="101"/>
      <c r="L18" s="107">
        <f t="shared" si="0"/>
        <v>0</v>
      </c>
      <c r="M18" s="101"/>
      <c r="N18" s="159">
        <v>0</v>
      </c>
      <c r="O18" s="101"/>
      <c r="P18" s="159">
        <v>0</v>
      </c>
      <c r="Q18" s="103"/>
      <c r="R18" s="66">
        <v>-25945718730</v>
      </c>
      <c r="S18" s="101"/>
      <c r="T18" s="99">
        <f t="shared" si="1"/>
        <v>-25945718730</v>
      </c>
      <c r="U18" s="101"/>
      <c r="V18" s="107">
        <f t="shared" si="3"/>
        <v>3.1478855719052901E-2</v>
      </c>
      <c r="W18" s="101"/>
      <c r="X18" s="101"/>
      <c r="Y18" s="219">
        <v>0</v>
      </c>
      <c r="Z18" s="219"/>
      <c r="AA18" s="220">
        <v>25945718730.209999</v>
      </c>
      <c r="AB18" s="215"/>
      <c r="AC18" s="214"/>
      <c r="AD18" s="100"/>
      <c r="AE18" s="100"/>
      <c r="AF18" s="100"/>
      <c r="AG18" s="100"/>
      <c r="AH18" s="100"/>
      <c r="AI18" s="100"/>
      <c r="AJ18" s="100"/>
    </row>
    <row r="19" spans="1:36" ht="21.75" customHeight="1" x14ac:dyDescent="0.2">
      <c r="A19" s="94" t="s">
        <v>196</v>
      </c>
      <c r="B19" s="94"/>
      <c r="D19" s="159">
        <v>0</v>
      </c>
      <c r="E19" s="101"/>
      <c r="F19" s="159">
        <v>0</v>
      </c>
      <c r="G19" s="101"/>
      <c r="H19" s="159">
        <v>0</v>
      </c>
      <c r="I19" s="101"/>
      <c r="J19" s="160">
        <f t="shared" si="2"/>
        <v>0</v>
      </c>
      <c r="K19" s="101"/>
      <c r="L19" s="107">
        <f t="shared" si="0"/>
        <v>0</v>
      </c>
      <c r="M19" s="101"/>
      <c r="N19" s="159">
        <v>0</v>
      </c>
      <c r="O19" s="101"/>
      <c r="P19" s="159">
        <v>0</v>
      </c>
      <c r="Q19" s="103"/>
      <c r="R19" s="66">
        <v>-19624534600</v>
      </c>
      <c r="S19" s="101"/>
      <c r="T19" s="99">
        <f t="shared" si="1"/>
        <v>-19624534600</v>
      </c>
      <c r="U19" s="101"/>
      <c r="V19" s="107">
        <f t="shared" si="3"/>
        <v>2.3809627309060021E-2</v>
      </c>
      <c r="W19" s="101"/>
      <c r="X19" s="101"/>
      <c r="Y19" s="219">
        <v>0</v>
      </c>
      <c r="Z19" s="219"/>
      <c r="AA19" s="220">
        <v>19624534600.16</v>
      </c>
      <c r="AB19" s="215"/>
      <c r="AC19" s="214"/>
      <c r="AD19" s="100"/>
      <c r="AE19" s="100"/>
      <c r="AF19" s="100"/>
      <c r="AG19" s="100"/>
      <c r="AH19" s="100"/>
      <c r="AI19" s="100"/>
      <c r="AJ19" s="100"/>
    </row>
    <row r="20" spans="1:36" ht="21.75" customHeight="1" x14ac:dyDescent="0.2">
      <c r="A20" s="94" t="s">
        <v>197</v>
      </c>
      <c r="B20" s="94"/>
      <c r="D20" s="159">
        <v>0</v>
      </c>
      <c r="E20" s="101"/>
      <c r="F20" s="159">
        <v>0</v>
      </c>
      <c r="G20" s="101"/>
      <c r="H20" s="159">
        <v>0</v>
      </c>
      <c r="I20" s="101"/>
      <c r="J20" s="160">
        <f t="shared" si="2"/>
        <v>0</v>
      </c>
      <c r="K20" s="101"/>
      <c r="L20" s="107">
        <f t="shared" si="0"/>
        <v>0</v>
      </c>
      <c r="M20" s="101"/>
      <c r="N20" s="159">
        <v>0</v>
      </c>
      <c r="O20" s="101"/>
      <c r="P20" s="159">
        <v>0</v>
      </c>
      <c r="Q20" s="103"/>
      <c r="R20" s="66">
        <v>-33931080213</v>
      </c>
      <c r="S20" s="101"/>
      <c r="T20" s="99">
        <f t="shared" si="1"/>
        <v>-33931080213</v>
      </c>
      <c r="U20" s="101"/>
      <c r="V20" s="107">
        <f t="shared" si="3"/>
        <v>4.1167160930542158E-2</v>
      </c>
      <c r="W20" s="101"/>
      <c r="X20" s="101"/>
      <c r="Y20" s="219">
        <v>0</v>
      </c>
      <c r="Z20" s="219"/>
      <c r="AA20" s="220">
        <v>33931080213.27</v>
      </c>
      <c r="AB20" s="215"/>
      <c r="AC20" s="214"/>
      <c r="AD20" s="100"/>
      <c r="AE20" s="100"/>
      <c r="AF20" s="100"/>
      <c r="AG20" s="100"/>
      <c r="AH20" s="100"/>
      <c r="AI20" s="100"/>
      <c r="AJ20" s="100"/>
    </row>
    <row r="21" spans="1:36" ht="21.75" customHeight="1" x14ac:dyDescent="0.2">
      <c r="A21" s="94" t="s">
        <v>198</v>
      </c>
      <c r="B21" s="94"/>
      <c r="D21" s="159">
        <v>0</v>
      </c>
      <c r="E21" s="101"/>
      <c r="F21" s="159">
        <v>0</v>
      </c>
      <c r="G21" s="101"/>
      <c r="H21" s="159">
        <v>0</v>
      </c>
      <c r="I21" s="101"/>
      <c r="J21" s="160">
        <f t="shared" si="2"/>
        <v>0</v>
      </c>
      <c r="K21" s="101"/>
      <c r="L21" s="107">
        <f t="shared" si="0"/>
        <v>0</v>
      </c>
      <c r="M21" s="101"/>
      <c r="N21" s="159">
        <v>0</v>
      </c>
      <c r="O21" s="101"/>
      <c r="P21" s="159">
        <v>0</v>
      </c>
      <c r="Q21" s="103"/>
      <c r="R21" s="66">
        <v>-5097151115</v>
      </c>
      <c r="S21" s="101"/>
      <c r="T21" s="99">
        <f t="shared" si="1"/>
        <v>-5097151115</v>
      </c>
      <c r="U21" s="101"/>
      <c r="V21" s="107">
        <f t="shared" si="3"/>
        <v>6.1841603309192696E-3</v>
      </c>
      <c r="W21" s="101"/>
      <c r="X21" s="101"/>
      <c r="Y21" s="219">
        <v>0</v>
      </c>
      <c r="Z21" s="219"/>
      <c r="AA21" s="220">
        <v>5097151115.04</v>
      </c>
      <c r="AB21" s="215"/>
      <c r="AC21" s="214"/>
      <c r="AD21" s="100"/>
      <c r="AE21" s="100"/>
      <c r="AF21" s="100"/>
      <c r="AG21" s="100"/>
      <c r="AH21" s="100"/>
      <c r="AI21" s="100"/>
      <c r="AJ21" s="100"/>
    </row>
    <row r="22" spans="1:36" ht="21.75" customHeight="1" x14ac:dyDescent="0.2">
      <c r="A22" s="94" t="s">
        <v>199</v>
      </c>
      <c r="B22" s="94"/>
      <c r="D22" s="159">
        <v>0</v>
      </c>
      <c r="E22" s="101"/>
      <c r="F22" s="159">
        <v>0</v>
      </c>
      <c r="G22" s="101"/>
      <c r="H22" s="159">
        <v>0</v>
      </c>
      <c r="I22" s="101"/>
      <c r="J22" s="160">
        <f t="shared" si="2"/>
        <v>0</v>
      </c>
      <c r="K22" s="101"/>
      <c r="L22" s="107">
        <f t="shared" si="0"/>
        <v>0</v>
      </c>
      <c r="M22" s="101"/>
      <c r="N22" s="159">
        <v>0</v>
      </c>
      <c r="O22" s="101"/>
      <c r="P22" s="159">
        <v>0</v>
      </c>
      <c r="Q22" s="103"/>
      <c r="R22" s="159">
        <v>14080520571</v>
      </c>
      <c r="S22" s="101"/>
      <c r="T22" s="99">
        <f t="shared" si="1"/>
        <v>14080520571</v>
      </c>
      <c r="U22" s="101"/>
      <c r="V22" s="107">
        <f t="shared" si="3"/>
        <v>1.7083306888355392E-2</v>
      </c>
      <c r="W22" s="101"/>
      <c r="X22" s="101"/>
      <c r="Y22" s="219">
        <v>0</v>
      </c>
      <c r="Z22" s="219"/>
      <c r="AA22" s="220">
        <v>14080520571.110001</v>
      </c>
      <c r="AB22" s="215"/>
      <c r="AC22" s="214"/>
      <c r="AD22" s="100"/>
      <c r="AE22" s="100"/>
      <c r="AF22" s="100"/>
      <c r="AG22" s="100"/>
      <c r="AH22" s="100"/>
      <c r="AI22" s="100"/>
      <c r="AJ22" s="100"/>
    </row>
    <row r="23" spans="1:36" ht="21.75" customHeight="1" x14ac:dyDescent="0.2">
      <c r="A23" s="94" t="s">
        <v>200</v>
      </c>
      <c r="B23" s="94"/>
      <c r="D23" s="159">
        <v>0</v>
      </c>
      <c r="E23" s="101"/>
      <c r="F23" s="159">
        <v>0</v>
      </c>
      <c r="G23" s="101"/>
      <c r="H23" s="159">
        <v>0</v>
      </c>
      <c r="I23" s="101"/>
      <c r="J23" s="160">
        <f t="shared" si="2"/>
        <v>0</v>
      </c>
      <c r="K23" s="101"/>
      <c r="L23" s="107">
        <f t="shared" si="0"/>
        <v>0</v>
      </c>
      <c r="M23" s="101"/>
      <c r="N23" s="159">
        <v>0</v>
      </c>
      <c r="O23" s="101"/>
      <c r="P23" s="159">
        <v>0</v>
      </c>
      <c r="Q23" s="103"/>
      <c r="R23" s="159">
        <v>8648235318</v>
      </c>
      <c r="S23" s="101"/>
      <c r="T23" s="99">
        <f t="shared" si="1"/>
        <v>8648235318</v>
      </c>
      <c r="U23" s="101"/>
      <c r="V23" s="107">
        <f t="shared" si="3"/>
        <v>1.0492542320092424E-2</v>
      </c>
      <c r="W23" s="101"/>
      <c r="X23" s="101"/>
      <c r="Y23" s="219">
        <v>0</v>
      </c>
      <c r="Z23" s="219"/>
      <c r="AA23" s="220">
        <v>8648235318.0699997</v>
      </c>
      <c r="AB23" s="215"/>
      <c r="AC23" s="214"/>
      <c r="AD23" s="100"/>
      <c r="AE23" s="100"/>
      <c r="AF23" s="100"/>
      <c r="AG23" s="100"/>
      <c r="AH23" s="100"/>
      <c r="AI23" s="100"/>
      <c r="AJ23" s="100"/>
    </row>
    <row r="24" spans="1:36" ht="21.75" customHeight="1" x14ac:dyDescent="0.2">
      <c r="A24" s="94" t="s">
        <v>23</v>
      </c>
      <c r="B24" s="94"/>
      <c r="D24" s="159">
        <v>0</v>
      </c>
      <c r="E24" s="101"/>
      <c r="F24" s="159">
        <v>3578579910</v>
      </c>
      <c r="G24" s="101"/>
      <c r="H24" s="159">
        <v>0</v>
      </c>
      <c r="I24" s="101"/>
      <c r="J24" s="160">
        <f t="shared" si="2"/>
        <v>3578579910</v>
      </c>
      <c r="K24" s="101"/>
      <c r="L24" s="107">
        <f t="shared" si="0"/>
        <v>1.363641959069925E-2</v>
      </c>
      <c r="M24" s="101"/>
      <c r="N24" s="159">
        <v>2400000000</v>
      </c>
      <c r="O24" s="101"/>
      <c r="P24" s="159">
        <v>4224432246</v>
      </c>
      <c r="Q24" s="103"/>
      <c r="R24" s="159">
        <v>0</v>
      </c>
      <c r="S24" s="101"/>
      <c r="T24" s="99">
        <f t="shared" si="1"/>
        <v>6624432246</v>
      </c>
      <c r="U24" s="101"/>
      <c r="V24" s="107">
        <f t="shared" si="3"/>
        <v>8.037146670030278E-3</v>
      </c>
      <c r="W24" s="101"/>
      <c r="X24" s="101"/>
      <c r="Y24" s="219">
        <v>3578579910</v>
      </c>
      <c r="Z24" s="219"/>
      <c r="AA24" s="220">
        <v>6624432246.0500002</v>
      </c>
      <c r="AB24" s="215"/>
      <c r="AC24" s="214"/>
      <c r="AD24" s="100"/>
      <c r="AE24" s="100"/>
      <c r="AF24" s="100"/>
      <c r="AG24" s="100"/>
      <c r="AH24" s="100"/>
      <c r="AI24" s="100"/>
      <c r="AJ24" s="100"/>
    </row>
    <row r="25" spans="1:36" ht="21.75" customHeight="1" x14ac:dyDescent="0.2">
      <c r="A25" s="94" t="s">
        <v>20</v>
      </c>
      <c r="B25" s="94"/>
      <c r="D25" s="159">
        <v>0</v>
      </c>
      <c r="E25" s="101"/>
      <c r="F25" s="66">
        <v>-89850191400</v>
      </c>
      <c r="G25" s="101"/>
      <c r="H25" s="159">
        <v>0</v>
      </c>
      <c r="I25" s="101"/>
      <c r="J25" s="99">
        <f t="shared" si="2"/>
        <v>-89850191400</v>
      </c>
      <c r="K25" s="101"/>
      <c r="L25" s="107">
        <f t="shared" si="0"/>
        <v>0.34238020137855107</v>
      </c>
      <c r="M25" s="101"/>
      <c r="N25" s="159">
        <v>3480404040</v>
      </c>
      <c r="O25" s="101"/>
      <c r="P25" s="66">
        <v>-229624848416</v>
      </c>
      <c r="Q25" s="103"/>
      <c r="R25" s="159">
        <v>0</v>
      </c>
      <c r="S25" s="101"/>
      <c r="T25" s="99">
        <f t="shared" ref="T25:T26" si="4">N25+P25+R25</f>
        <v>-226144444376</v>
      </c>
      <c r="U25" s="101"/>
      <c r="V25" s="107">
        <f t="shared" si="3"/>
        <v>0.27437159903939695</v>
      </c>
      <c r="W25" s="101"/>
      <c r="X25" s="101"/>
      <c r="Y25" s="220">
        <v>89850191400</v>
      </c>
      <c r="Z25" s="220"/>
      <c r="AA25" s="220">
        <v>226144444377.79999</v>
      </c>
      <c r="AB25" s="215"/>
      <c r="AC25" s="214"/>
      <c r="AD25" s="100"/>
      <c r="AE25" s="100"/>
      <c r="AF25" s="100"/>
      <c r="AG25" s="100"/>
      <c r="AH25" s="100"/>
      <c r="AI25" s="100"/>
      <c r="AJ25" s="100"/>
    </row>
    <row r="26" spans="1:36" ht="21.75" customHeight="1" x14ac:dyDescent="0.2">
      <c r="A26" s="95" t="s">
        <v>21</v>
      </c>
      <c r="B26" s="95"/>
      <c r="D26" s="87">
        <v>0</v>
      </c>
      <c r="E26" s="101"/>
      <c r="F26" s="87">
        <v>153813262076</v>
      </c>
      <c r="G26" s="101"/>
      <c r="H26" s="87">
        <v>0</v>
      </c>
      <c r="I26" s="101"/>
      <c r="J26" s="160">
        <f t="shared" si="2"/>
        <v>153813262076</v>
      </c>
      <c r="K26" s="101"/>
      <c r="L26" s="107">
        <f t="shared" si="0"/>
        <v>0.58611578699734113</v>
      </c>
      <c r="M26" s="101"/>
      <c r="N26" s="87">
        <v>0</v>
      </c>
      <c r="O26" s="101"/>
      <c r="P26" s="159">
        <v>358864488610</v>
      </c>
      <c r="Q26" s="103"/>
      <c r="R26" s="87">
        <v>0</v>
      </c>
      <c r="S26" s="101"/>
      <c r="T26" s="160">
        <f t="shared" si="4"/>
        <v>358864488610</v>
      </c>
      <c r="U26" s="101"/>
      <c r="V26" s="107">
        <f t="shared" si="3"/>
        <v>0.43539527955270385</v>
      </c>
      <c r="W26" s="101"/>
      <c r="X26" s="101"/>
      <c r="Y26" s="219">
        <v>153813262076</v>
      </c>
      <c r="Z26" s="219"/>
      <c r="AA26" s="219">
        <v>358864488612.84998</v>
      </c>
      <c r="AB26" s="215"/>
      <c r="AC26" s="214"/>
      <c r="AD26" s="100"/>
      <c r="AE26" s="100"/>
      <c r="AF26" s="100"/>
      <c r="AG26" s="100"/>
      <c r="AH26" s="100"/>
      <c r="AI26" s="100"/>
      <c r="AJ26" s="100"/>
    </row>
    <row r="27" spans="1:36" ht="21.75" customHeight="1" thickBot="1" x14ac:dyDescent="0.25">
      <c r="A27" s="271" t="s">
        <v>25</v>
      </c>
      <c r="B27" s="271"/>
      <c r="D27" s="132">
        <v>0</v>
      </c>
      <c r="E27" s="101"/>
      <c r="F27" s="132">
        <f>SUM(F9:F26)</f>
        <v>81383491405</v>
      </c>
      <c r="G27" s="101"/>
      <c r="H27" s="132">
        <f>SUM(H9:H26)</f>
        <v>1344242369</v>
      </c>
      <c r="I27" s="101"/>
      <c r="J27" s="132">
        <f>SUM(J9:J26)</f>
        <v>82727733774</v>
      </c>
      <c r="K27" s="101"/>
      <c r="L27" s="70">
        <f>SUM(L9:L26)</f>
        <v>1</v>
      </c>
      <c r="M27" s="101"/>
      <c r="N27" s="132">
        <f>SUM(N9:N26)</f>
        <v>20639854018</v>
      </c>
      <c r="O27" s="101"/>
      <c r="P27" s="132">
        <f>SUM(P9:P26)</f>
        <v>109617520628</v>
      </c>
      <c r="Q27" s="103"/>
      <c r="R27" s="132">
        <f>SUM(R9:R26)</f>
        <v>48328708218</v>
      </c>
      <c r="S27" s="101"/>
      <c r="T27" s="132">
        <f>SUM(T9:T26)</f>
        <v>178586082864</v>
      </c>
      <c r="U27" s="101"/>
      <c r="V27" s="70">
        <f>SUM(V9:V26)</f>
        <v>1</v>
      </c>
      <c r="W27" s="101"/>
      <c r="X27" s="101"/>
      <c r="Y27" s="219">
        <f>SUM(Y9:Y26)</f>
        <v>262428116574</v>
      </c>
      <c r="Z27" s="219"/>
      <c r="AA27" s="219">
        <f>SUM(AA9:AA26)</f>
        <v>824226870308.56995</v>
      </c>
      <c r="AB27" s="215"/>
      <c r="AC27" s="214"/>
      <c r="AD27" s="100"/>
      <c r="AE27" s="100"/>
      <c r="AF27" s="100"/>
      <c r="AG27" s="100"/>
      <c r="AH27" s="100"/>
      <c r="AI27" s="100"/>
      <c r="AJ27" s="100"/>
    </row>
    <row r="28" spans="1:36" ht="21.75" thickTop="1" x14ac:dyDescent="0.2"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3"/>
      <c r="R28" s="101"/>
      <c r="S28" s="101"/>
      <c r="T28" s="101"/>
      <c r="U28" s="101"/>
      <c r="V28" s="101"/>
      <c r="W28" s="101"/>
      <c r="X28" s="101"/>
      <c r="Y28" s="215"/>
      <c r="Z28" s="215"/>
      <c r="AA28" s="217"/>
      <c r="AB28" s="215"/>
      <c r="AC28" s="214"/>
      <c r="AD28" s="100"/>
      <c r="AE28" s="100"/>
      <c r="AF28" s="100"/>
      <c r="AG28" s="100"/>
      <c r="AH28" s="100"/>
      <c r="AI28" s="100"/>
      <c r="AJ28" s="100"/>
    </row>
    <row r="29" spans="1:36" x14ac:dyDescent="0.2"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3"/>
      <c r="R29" s="101"/>
      <c r="S29" s="101"/>
      <c r="T29" s="101"/>
      <c r="U29" s="101"/>
      <c r="V29" s="101"/>
      <c r="W29" s="101"/>
      <c r="X29" s="101"/>
      <c r="Y29" s="215"/>
      <c r="Z29" s="215"/>
      <c r="AA29" s="217"/>
      <c r="AB29" s="215"/>
      <c r="AC29" s="214"/>
      <c r="AD29" s="100"/>
      <c r="AE29" s="100"/>
      <c r="AF29" s="100"/>
      <c r="AG29" s="100"/>
      <c r="AH29" s="100"/>
      <c r="AI29" s="100"/>
      <c r="AJ29" s="100"/>
    </row>
    <row r="30" spans="1:36" x14ac:dyDescent="0.2"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3"/>
      <c r="R30" s="101"/>
      <c r="S30" s="101"/>
      <c r="T30" s="101"/>
      <c r="U30" s="101"/>
      <c r="V30" s="101"/>
      <c r="W30" s="101"/>
      <c r="X30" s="101"/>
      <c r="Y30" s="215"/>
      <c r="Z30" s="215"/>
      <c r="AA30" s="217"/>
      <c r="AB30" s="215"/>
      <c r="AC30" s="214"/>
      <c r="AD30" s="100"/>
      <c r="AE30" s="100"/>
      <c r="AF30" s="100"/>
      <c r="AG30" s="100"/>
      <c r="AH30" s="100"/>
      <c r="AI30" s="100"/>
      <c r="AJ30" s="100"/>
    </row>
  </sheetData>
  <mergeCells count="10">
    <mergeCell ref="A27:B27"/>
    <mergeCell ref="A1:V1"/>
    <mergeCell ref="A2:V2"/>
    <mergeCell ref="A3:V3"/>
    <mergeCell ref="A7:B8"/>
    <mergeCell ref="D6:L6"/>
    <mergeCell ref="N6:V6"/>
    <mergeCell ref="J7:L7"/>
    <mergeCell ref="T7:V7"/>
    <mergeCell ref="A9:B9"/>
  </mergeCells>
  <pageMargins left="0.39" right="0.39" top="0.39" bottom="0.39" header="0" footer="0"/>
  <pageSetup paperSize="9" scale="5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E35"/>
  <sheetViews>
    <sheetView rightToLeft="1" view="pageBreakPreview" topLeftCell="A3" zoomScale="70" zoomScaleNormal="55" zoomScaleSheetLayoutView="70" workbookViewId="0">
      <selection activeCell="B7" sqref="B7"/>
    </sheetView>
  </sheetViews>
  <sheetFormatPr defaultRowHeight="21" x14ac:dyDescent="0.2"/>
  <cols>
    <col min="1" max="1" width="5.140625" style="35" customWidth="1"/>
    <col min="2" max="2" width="42.28515625" style="35" customWidth="1"/>
    <col min="3" max="3" width="1.28515625" style="35" customWidth="1"/>
    <col min="4" max="4" width="16.5703125" style="35" bestFit="1" customWidth="1"/>
    <col min="5" max="5" width="1.28515625" style="35" customWidth="1"/>
    <col min="6" max="6" width="20.7109375" style="35" bestFit="1" customWidth="1"/>
    <col min="7" max="7" width="1.28515625" style="35" customWidth="1"/>
    <col min="8" max="8" width="26.28515625" style="35" customWidth="1"/>
    <col min="9" max="9" width="1.28515625" style="35" customWidth="1"/>
    <col min="10" max="10" width="17.85546875" style="35" bestFit="1" customWidth="1"/>
    <col min="11" max="11" width="1.28515625" style="35" customWidth="1"/>
    <col min="12" max="12" width="18" style="35" bestFit="1" customWidth="1"/>
    <col min="13" max="13" width="1.28515625" style="35" customWidth="1"/>
    <col min="14" max="14" width="16.5703125" style="35" bestFit="1" customWidth="1"/>
    <col min="15" max="15" width="1.28515625" style="35" customWidth="1"/>
    <col min="16" max="16" width="19.140625" style="35" bestFit="1" customWidth="1"/>
    <col min="17" max="17" width="25" style="35" bestFit="1" customWidth="1"/>
    <col min="18" max="18" width="1.28515625" style="35" customWidth="1"/>
    <col min="19" max="19" width="21.28515625" style="35" customWidth="1"/>
    <col min="20" max="20" width="1.28515625" style="35" customWidth="1"/>
    <col min="21" max="21" width="20.42578125" style="35" customWidth="1"/>
    <col min="22" max="22" width="1.28515625" style="35" customWidth="1"/>
    <col min="23" max="23" width="20.42578125" style="35" customWidth="1"/>
    <col min="24" max="24" width="0.28515625" style="35" customWidth="1"/>
    <col min="25" max="25" width="9.140625" style="35"/>
    <col min="26" max="26" width="17.28515625" style="137" bestFit="1" customWidth="1"/>
    <col min="27" max="27" width="17.7109375" style="35" bestFit="1" customWidth="1"/>
    <col min="28" max="16384" width="9.140625" style="35"/>
  </cols>
  <sheetData>
    <row r="1" spans="1:31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31" ht="21.75" customHeight="1" x14ac:dyDescent="0.2">
      <c r="A2" s="249" t="s">
        <v>165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</row>
    <row r="3" spans="1:31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</row>
    <row r="4" spans="1:31" ht="14.45" customHeight="1" x14ac:dyDescent="0.2"/>
    <row r="5" spans="1:31" ht="19.5" customHeight="1" x14ac:dyDescent="0.2">
      <c r="A5" s="142" t="s">
        <v>201</v>
      </c>
      <c r="B5" s="63" t="s">
        <v>202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100"/>
      <c r="Y5" s="100"/>
      <c r="Z5" s="160"/>
      <c r="AA5" s="100"/>
      <c r="AB5" s="100"/>
      <c r="AC5" s="100"/>
    </row>
    <row r="6" spans="1:31" ht="27.75" customHeight="1" x14ac:dyDescent="0.2">
      <c r="D6" s="264" t="s">
        <v>184</v>
      </c>
      <c r="E6" s="264"/>
      <c r="F6" s="264"/>
      <c r="G6" s="264"/>
      <c r="H6" s="264"/>
      <c r="I6" s="264"/>
      <c r="J6" s="264"/>
      <c r="K6" s="264"/>
      <c r="L6" s="264"/>
      <c r="M6" s="101"/>
      <c r="N6" s="264" t="s">
        <v>185</v>
      </c>
      <c r="O6" s="264"/>
      <c r="P6" s="264"/>
      <c r="Q6" s="264"/>
      <c r="R6" s="264"/>
      <c r="S6" s="264"/>
      <c r="T6" s="264"/>
      <c r="U6" s="264"/>
      <c r="V6" s="264"/>
      <c r="W6" s="264"/>
      <c r="X6" s="100"/>
      <c r="Y6" s="100"/>
      <c r="Z6" s="219"/>
      <c r="AA6" s="214"/>
      <c r="AB6" s="214"/>
      <c r="AC6" s="214"/>
      <c r="AD6" s="214"/>
      <c r="AE6" s="214"/>
    </row>
    <row r="7" spans="1:31" ht="22.5" customHeight="1" x14ac:dyDescent="0.2">
      <c r="D7" s="199"/>
      <c r="E7" s="199"/>
      <c r="F7" s="199"/>
      <c r="G7" s="199"/>
      <c r="H7" s="199"/>
      <c r="I7" s="199"/>
      <c r="J7" s="273" t="s">
        <v>25</v>
      </c>
      <c r="K7" s="273"/>
      <c r="L7" s="273"/>
      <c r="M7" s="101"/>
      <c r="N7" s="199"/>
      <c r="O7" s="199"/>
      <c r="P7" s="199"/>
      <c r="Q7" s="199"/>
      <c r="R7" s="199"/>
      <c r="S7" s="199"/>
      <c r="T7" s="199"/>
      <c r="U7" s="273" t="s">
        <v>25</v>
      </c>
      <c r="V7" s="273"/>
      <c r="W7" s="273"/>
      <c r="X7" s="100"/>
      <c r="Y7" s="100"/>
      <c r="Z7" s="219"/>
      <c r="AA7" s="214"/>
      <c r="AB7" s="214"/>
      <c r="AC7" s="214"/>
      <c r="AD7" s="214"/>
      <c r="AE7" s="214"/>
    </row>
    <row r="8" spans="1:31" ht="22.5" customHeight="1" x14ac:dyDescent="0.2">
      <c r="A8" s="178" t="s">
        <v>42</v>
      </c>
      <c r="B8" s="178"/>
      <c r="D8" s="157" t="s">
        <v>203</v>
      </c>
      <c r="E8" s="101"/>
      <c r="F8" s="157" t="s">
        <v>188</v>
      </c>
      <c r="G8" s="101"/>
      <c r="H8" s="157" t="s">
        <v>189</v>
      </c>
      <c r="I8" s="101"/>
      <c r="J8" s="158" t="s">
        <v>104</v>
      </c>
      <c r="K8" s="199"/>
      <c r="L8" s="158" t="s">
        <v>170</v>
      </c>
      <c r="M8" s="101"/>
      <c r="N8" s="157" t="s">
        <v>203</v>
      </c>
      <c r="O8" s="101"/>
      <c r="P8" s="178" t="s">
        <v>188</v>
      </c>
      <c r="Q8" s="178"/>
      <c r="R8" s="101"/>
      <c r="S8" s="157" t="s">
        <v>189</v>
      </c>
      <c r="T8" s="101"/>
      <c r="U8" s="158" t="s">
        <v>104</v>
      </c>
      <c r="V8" s="199"/>
      <c r="W8" s="158" t="s">
        <v>170</v>
      </c>
      <c r="X8" s="100"/>
      <c r="Y8" s="100"/>
      <c r="Z8" s="219"/>
      <c r="AA8" s="214"/>
      <c r="AB8" s="214"/>
      <c r="AC8" s="214"/>
      <c r="AD8" s="214"/>
      <c r="AE8" s="214"/>
    </row>
    <row r="9" spans="1:31" ht="21.75" customHeight="1" x14ac:dyDescent="0.2">
      <c r="A9" s="179" t="s">
        <v>56</v>
      </c>
      <c r="B9" s="179"/>
      <c r="C9" s="100"/>
      <c r="D9" s="161">
        <v>0</v>
      </c>
      <c r="E9" s="101"/>
      <c r="F9" s="135">
        <v>-46339022757</v>
      </c>
      <c r="G9" s="101"/>
      <c r="H9" s="161">
        <v>92291300800</v>
      </c>
      <c r="I9" s="101"/>
      <c r="J9" s="135">
        <f>D9+F9+H9</f>
        <v>45952278043</v>
      </c>
      <c r="K9" s="101"/>
      <c r="L9" s="106">
        <f>Z9/$Z$29</f>
        <v>0.12184140288147065</v>
      </c>
      <c r="M9" s="101"/>
      <c r="N9" s="161">
        <v>0</v>
      </c>
      <c r="O9" s="101"/>
      <c r="P9" s="221">
        <v>74727422942</v>
      </c>
      <c r="Q9" s="221"/>
      <c r="R9" s="101"/>
      <c r="S9" s="161">
        <v>159644115541</v>
      </c>
      <c r="T9" s="101"/>
      <c r="U9" s="135">
        <f>S9+P9+N9</f>
        <v>234371538483</v>
      </c>
      <c r="V9" s="101"/>
      <c r="W9" s="107">
        <f>AA9/$AA$29</f>
        <v>0.21490199745577371</v>
      </c>
      <c r="X9" s="100"/>
      <c r="Y9" s="100"/>
      <c r="Z9" s="219">
        <v>45952278043</v>
      </c>
      <c r="AA9" s="219">
        <v>234371538483</v>
      </c>
      <c r="AB9" s="214"/>
      <c r="AC9" s="214"/>
      <c r="AD9" s="214"/>
      <c r="AE9" s="214"/>
    </row>
    <row r="10" spans="1:31" ht="21.75" customHeight="1" x14ac:dyDescent="0.2">
      <c r="A10" s="94" t="s">
        <v>49</v>
      </c>
      <c r="B10" s="94"/>
      <c r="C10" s="100"/>
      <c r="D10" s="159">
        <v>0</v>
      </c>
      <c r="E10" s="101"/>
      <c r="F10" s="159">
        <v>3600419418</v>
      </c>
      <c r="G10" s="101"/>
      <c r="H10" s="99">
        <v>-103596831</v>
      </c>
      <c r="I10" s="101"/>
      <c r="J10" s="99">
        <f t="shared" ref="J10:J27" si="0">D10+F10+H10</f>
        <v>3496822587</v>
      </c>
      <c r="K10" s="101"/>
      <c r="L10" s="141">
        <f>Z10/$Z$29</f>
        <v>9.2717442480002507E-3</v>
      </c>
      <c r="M10" s="101"/>
      <c r="N10" s="159">
        <v>0</v>
      </c>
      <c r="O10" s="101"/>
      <c r="P10" s="180">
        <v>-554640582</v>
      </c>
      <c r="Q10" s="180"/>
      <c r="R10" s="101"/>
      <c r="S10" s="66">
        <v>-103596831</v>
      </c>
      <c r="T10" s="101"/>
      <c r="U10" s="99">
        <f t="shared" ref="U10:U28" si="1">S10+P10+N10</f>
        <v>-658237413</v>
      </c>
      <c r="V10" s="101"/>
      <c r="W10" s="107">
        <f t="shared" ref="W10:W28" si="2">AA10/$AA$29</f>
        <v>6.03556796057306E-4</v>
      </c>
      <c r="X10" s="100"/>
      <c r="Y10" s="100"/>
      <c r="Z10" s="219">
        <v>3496822587</v>
      </c>
      <c r="AA10" s="219">
        <v>658237413</v>
      </c>
      <c r="AB10" s="214"/>
      <c r="AC10" s="214"/>
      <c r="AD10" s="214"/>
      <c r="AE10" s="214"/>
    </row>
    <row r="11" spans="1:31" ht="21.75" customHeight="1" x14ac:dyDescent="0.2">
      <c r="A11" s="94" t="s">
        <v>204</v>
      </c>
      <c r="B11" s="94"/>
      <c r="C11" s="100"/>
      <c r="D11" s="159">
        <v>0</v>
      </c>
      <c r="E11" s="101"/>
      <c r="F11" s="159">
        <v>0</v>
      </c>
      <c r="G11" s="101"/>
      <c r="H11" s="159">
        <v>0</v>
      </c>
      <c r="I11" s="101"/>
      <c r="J11" s="99">
        <f t="shared" si="0"/>
        <v>0</v>
      </c>
      <c r="K11" s="101"/>
      <c r="L11" s="141">
        <f>Z11/$Z$29</f>
        <v>0</v>
      </c>
      <c r="M11" s="101"/>
      <c r="N11" s="159">
        <v>0</v>
      </c>
      <c r="O11" s="101"/>
      <c r="P11" s="155">
        <v>0</v>
      </c>
      <c r="Q11" s="155"/>
      <c r="R11" s="101"/>
      <c r="S11" s="159">
        <v>9917260293</v>
      </c>
      <c r="T11" s="101"/>
      <c r="U11" s="99">
        <f t="shared" si="1"/>
        <v>9917260293</v>
      </c>
      <c r="V11" s="101"/>
      <c r="W11" s="107">
        <f t="shared" si="2"/>
        <v>9.0934208993517351E-3</v>
      </c>
      <c r="X11" s="100"/>
      <c r="Y11" s="100"/>
      <c r="Z11" s="219">
        <v>0</v>
      </c>
      <c r="AA11" s="219">
        <v>9917260293</v>
      </c>
      <c r="AB11" s="214"/>
      <c r="AC11" s="214"/>
      <c r="AD11" s="214"/>
      <c r="AE11" s="214"/>
    </row>
    <row r="12" spans="1:31" ht="21.75" customHeight="1" x14ac:dyDescent="0.2">
      <c r="A12" s="94" t="s">
        <v>205</v>
      </c>
      <c r="B12" s="94"/>
      <c r="C12" s="100"/>
      <c r="D12" s="159">
        <v>0</v>
      </c>
      <c r="E12" s="101"/>
      <c r="F12" s="159">
        <v>0</v>
      </c>
      <c r="G12" s="101"/>
      <c r="H12" s="159">
        <v>0</v>
      </c>
      <c r="I12" s="101"/>
      <c r="J12" s="99">
        <f t="shared" si="0"/>
        <v>0</v>
      </c>
      <c r="K12" s="101"/>
      <c r="L12" s="141">
        <f t="shared" ref="L12:L28" si="3">Z12/$Z$29</f>
        <v>0</v>
      </c>
      <c r="M12" s="101"/>
      <c r="N12" s="159">
        <v>0</v>
      </c>
      <c r="O12" s="101"/>
      <c r="P12" s="155">
        <v>0</v>
      </c>
      <c r="Q12" s="155"/>
      <c r="R12" s="101"/>
      <c r="S12" s="159">
        <v>90404534576</v>
      </c>
      <c r="T12" s="101"/>
      <c r="U12" s="99">
        <f t="shared" si="1"/>
        <v>90404534576</v>
      </c>
      <c r="V12" s="101"/>
      <c r="W12" s="107">
        <f t="shared" si="2"/>
        <v>8.2894515200919602E-2</v>
      </c>
      <c r="X12" s="100"/>
      <c r="Y12" s="100"/>
      <c r="Z12" s="219">
        <v>0</v>
      </c>
      <c r="AA12" s="219">
        <v>90404534576</v>
      </c>
      <c r="AB12" s="214"/>
      <c r="AC12" s="214"/>
      <c r="AD12" s="214"/>
      <c r="AE12" s="214"/>
    </row>
    <row r="13" spans="1:31" ht="21.75" customHeight="1" x14ac:dyDescent="0.2">
      <c r="A13" s="94" t="s">
        <v>206</v>
      </c>
      <c r="B13" s="94"/>
      <c r="C13" s="100"/>
      <c r="D13" s="159">
        <v>0</v>
      </c>
      <c r="E13" s="101"/>
      <c r="F13" s="159">
        <v>0</v>
      </c>
      <c r="G13" s="101"/>
      <c r="H13" s="159">
        <v>0</v>
      </c>
      <c r="I13" s="101"/>
      <c r="J13" s="99">
        <f t="shared" si="0"/>
        <v>0</v>
      </c>
      <c r="K13" s="101"/>
      <c r="L13" s="141">
        <f t="shared" si="3"/>
        <v>0</v>
      </c>
      <c r="M13" s="101"/>
      <c r="N13" s="159">
        <v>0</v>
      </c>
      <c r="O13" s="101"/>
      <c r="P13" s="155">
        <v>0</v>
      </c>
      <c r="Q13" s="155"/>
      <c r="R13" s="101"/>
      <c r="S13" s="159">
        <v>10481167592</v>
      </c>
      <c r="T13" s="101"/>
      <c r="U13" s="99">
        <f t="shared" si="1"/>
        <v>10481167592</v>
      </c>
      <c r="V13" s="101"/>
      <c r="W13" s="107">
        <f t="shared" si="2"/>
        <v>9.610483703646892E-3</v>
      </c>
      <c r="X13" s="100"/>
      <c r="Y13" s="100"/>
      <c r="Z13" s="219">
        <v>0</v>
      </c>
      <c r="AA13" s="219">
        <v>10481167592</v>
      </c>
      <c r="AB13" s="214"/>
      <c r="AC13" s="214"/>
      <c r="AD13" s="214"/>
      <c r="AE13" s="214"/>
    </row>
    <row r="14" spans="1:31" ht="21.75" customHeight="1" x14ac:dyDescent="0.2">
      <c r="A14" s="94" t="s">
        <v>207</v>
      </c>
      <c r="B14" s="94"/>
      <c r="C14" s="100"/>
      <c r="D14" s="159">
        <v>0</v>
      </c>
      <c r="E14" s="101"/>
      <c r="F14" s="159">
        <v>0</v>
      </c>
      <c r="G14" s="101"/>
      <c r="H14" s="159">
        <v>0</v>
      </c>
      <c r="I14" s="101"/>
      <c r="J14" s="99">
        <f t="shared" si="0"/>
        <v>0</v>
      </c>
      <c r="K14" s="101"/>
      <c r="L14" s="141">
        <f t="shared" si="3"/>
        <v>0</v>
      </c>
      <c r="M14" s="101"/>
      <c r="N14" s="159">
        <v>0</v>
      </c>
      <c r="O14" s="101"/>
      <c r="P14" s="155">
        <v>0</v>
      </c>
      <c r="Q14" s="155"/>
      <c r="R14" s="101"/>
      <c r="S14" s="159">
        <v>16376983018</v>
      </c>
      <c r="T14" s="101"/>
      <c r="U14" s="99">
        <f t="shared" si="1"/>
        <v>16376983018</v>
      </c>
      <c r="V14" s="101"/>
      <c r="W14" s="107">
        <f t="shared" si="2"/>
        <v>1.5016526262734612E-2</v>
      </c>
      <c r="X14" s="100"/>
      <c r="Y14" s="100"/>
      <c r="Z14" s="219">
        <v>0</v>
      </c>
      <c r="AA14" s="219">
        <v>16376983018</v>
      </c>
      <c r="AB14" s="214"/>
      <c r="AC14" s="214"/>
      <c r="AD14" s="214"/>
      <c r="AE14" s="214"/>
    </row>
    <row r="15" spans="1:31" ht="21.75" customHeight="1" x14ac:dyDescent="0.2">
      <c r="A15" s="94" t="s">
        <v>47</v>
      </c>
      <c r="B15" s="94"/>
      <c r="C15" s="100"/>
      <c r="D15" s="159">
        <v>0</v>
      </c>
      <c r="E15" s="101"/>
      <c r="F15" s="159">
        <v>17388494250</v>
      </c>
      <c r="G15" s="101"/>
      <c r="H15" s="159">
        <v>0</v>
      </c>
      <c r="I15" s="101"/>
      <c r="J15" s="99">
        <f t="shared" si="0"/>
        <v>17388494250</v>
      </c>
      <c r="K15" s="101"/>
      <c r="L15" s="141">
        <f t="shared" si="3"/>
        <v>4.6105190507288077E-2</v>
      </c>
      <c r="M15" s="101"/>
      <c r="N15" s="159">
        <v>0</v>
      </c>
      <c r="O15" s="101"/>
      <c r="P15" s="155">
        <v>99534139491</v>
      </c>
      <c r="Q15" s="155"/>
      <c r="R15" s="101"/>
      <c r="S15" s="159">
        <v>29224062857</v>
      </c>
      <c r="T15" s="101"/>
      <c r="U15" s="99">
        <f t="shared" si="1"/>
        <v>128758202348</v>
      </c>
      <c r="V15" s="101"/>
      <c r="W15" s="107">
        <f t="shared" si="2"/>
        <v>0.11806209513535684</v>
      </c>
      <c r="X15" s="100"/>
      <c r="Y15" s="100"/>
      <c r="Z15" s="219">
        <v>17388494250</v>
      </c>
      <c r="AA15" s="219">
        <v>128758202348</v>
      </c>
      <c r="AB15" s="214"/>
      <c r="AC15" s="214"/>
      <c r="AD15" s="214"/>
      <c r="AE15" s="214"/>
    </row>
    <row r="16" spans="1:31" ht="21.75" customHeight="1" x14ac:dyDescent="0.2">
      <c r="A16" s="94" t="s">
        <v>55</v>
      </c>
      <c r="B16" s="94"/>
      <c r="C16" s="100"/>
      <c r="D16" s="159">
        <v>0</v>
      </c>
      <c r="E16" s="101"/>
      <c r="F16" s="159">
        <v>48194576229</v>
      </c>
      <c r="G16" s="101"/>
      <c r="H16" s="159">
        <v>0</v>
      </c>
      <c r="I16" s="101"/>
      <c r="J16" s="99">
        <f t="shared" si="0"/>
        <v>48194576229</v>
      </c>
      <c r="K16" s="101"/>
      <c r="L16" s="141">
        <f t="shared" si="3"/>
        <v>0.127786804682991</v>
      </c>
      <c r="M16" s="101"/>
      <c r="N16" s="159">
        <v>0</v>
      </c>
      <c r="O16" s="101"/>
      <c r="P16" s="155">
        <v>173877822243</v>
      </c>
      <c r="Q16" s="155"/>
      <c r="R16" s="101"/>
      <c r="S16" s="159">
        <v>0</v>
      </c>
      <c r="T16" s="101"/>
      <c r="U16" s="99">
        <f t="shared" si="1"/>
        <v>173877822243</v>
      </c>
      <c r="V16" s="101"/>
      <c r="W16" s="107">
        <f t="shared" si="2"/>
        <v>0.15943357096660024</v>
      </c>
      <c r="X16" s="100"/>
      <c r="Y16" s="100"/>
      <c r="Z16" s="219">
        <v>48194576229</v>
      </c>
      <c r="AA16" s="219">
        <v>173877822243</v>
      </c>
      <c r="AB16" s="214"/>
      <c r="AC16" s="214"/>
      <c r="AD16" s="214"/>
      <c r="AE16" s="214"/>
    </row>
    <row r="17" spans="1:31" ht="21.75" customHeight="1" x14ac:dyDescent="0.2">
      <c r="A17" s="94" t="s">
        <v>45</v>
      </c>
      <c r="B17" s="94"/>
      <c r="C17" s="100"/>
      <c r="D17" s="159">
        <v>0</v>
      </c>
      <c r="E17" s="101"/>
      <c r="F17" s="159">
        <v>78793780824</v>
      </c>
      <c r="G17" s="101"/>
      <c r="H17" s="159">
        <v>0</v>
      </c>
      <c r="I17" s="101"/>
      <c r="J17" s="99">
        <f t="shared" si="0"/>
        <v>78793780824</v>
      </c>
      <c r="K17" s="101"/>
      <c r="L17" s="141">
        <f t="shared" si="3"/>
        <v>0.20891988825772087</v>
      </c>
      <c r="M17" s="101"/>
      <c r="N17" s="159">
        <v>0</v>
      </c>
      <c r="O17" s="101"/>
      <c r="P17" s="155">
        <v>12120074701</v>
      </c>
      <c r="Q17" s="155"/>
      <c r="R17" s="101"/>
      <c r="S17" s="159">
        <v>0</v>
      </c>
      <c r="T17" s="101"/>
      <c r="U17" s="99">
        <f t="shared" si="1"/>
        <v>12120074701</v>
      </c>
      <c r="V17" s="101"/>
      <c r="W17" s="107">
        <f t="shared" si="2"/>
        <v>1.1113244719972748E-2</v>
      </c>
      <c r="X17" s="100"/>
      <c r="Y17" s="100"/>
      <c r="Z17" s="219">
        <v>78793780824</v>
      </c>
      <c r="AA17" s="219">
        <v>12120074701</v>
      </c>
      <c r="AB17" s="214"/>
      <c r="AC17" s="214"/>
      <c r="AD17" s="214"/>
      <c r="AE17" s="214"/>
    </row>
    <row r="18" spans="1:31" ht="21.75" customHeight="1" x14ac:dyDescent="0.2">
      <c r="A18" s="94" t="s">
        <v>53</v>
      </c>
      <c r="B18" s="94"/>
      <c r="C18" s="100"/>
      <c r="D18" s="159">
        <v>0</v>
      </c>
      <c r="E18" s="101"/>
      <c r="F18" s="159">
        <v>21277636160</v>
      </c>
      <c r="G18" s="101"/>
      <c r="H18" s="159">
        <v>0</v>
      </c>
      <c r="I18" s="101"/>
      <c r="J18" s="99">
        <f t="shared" si="0"/>
        <v>21277636160</v>
      </c>
      <c r="K18" s="101"/>
      <c r="L18" s="141">
        <f t="shared" si="3"/>
        <v>5.6417160370373157E-2</v>
      </c>
      <c r="M18" s="101"/>
      <c r="N18" s="159">
        <v>0</v>
      </c>
      <c r="O18" s="101"/>
      <c r="P18" s="155">
        <v>61600734885</v>
      </c>
      <c r="Q18" s="155"/>
      <c r="R18" s="101"/>
      <c r="S18" s="159">
        <v>0</v>
      </c>
      <c r="T18" s="101"/>
      <c r="U18" s="99">
        <f t="shared" si="1"/>
        <v>61600734885</v>
      </c>
      <c r="V18" s="101"/>
      <c r="W18" s="107">
        <f t="shared" si="2"/>
        <v>5.6483483690961393E-2</v>
      </c>
      <c r="X18" s="100"/>
      <c r="Y18" s="100"/>
      <c r="Z18" s="219">
        <v>21277636160</v>
      </c>
      <c r="AA18" s="219">
        <v>61600734885</v>
      </c>
      <c r="AB18" s="214"/>
      <c r="AC18" s="214"/>
      <c r="AD18" s="214"/>
      <c r="AE18" s="214"/>
    </row>
    <row r="19" spans="1:31" ht="21.75" customHeight="1" x14ac:dyDescent="0.2">
      <c r="A19" s="94" t="s">
        <v>54</v>
      </c>
      <c r="B19" s="94"/>
      <c r="C19" s="100"/>
      <c r="D19" s="159">
        <v>0</v>
      </c>
      <c r="E19" s="101"/>
      <c r="F19" s="159">
        <v>45215676000</v>
      </c>
      <c r="G19" s="101"/>
      <c r="H19" s="159">
        <v>0</v>
      </c>
      <c r="I19" s="101"/>
      <c r="J19" s="99">
        <f t="shared" si="0"/>
        <v>45215676000</v>
      </c>
      <c r="K19" s="101"/>
      <c r="L19" s="141">
        <f t="shared" si="3"/>
        <v>0.1198883195936194</v>
      </c>
      <c r="M19" s="101"/>
      <c r="N19" s="159">
        <v>0</v>
      </c>
      <c r="O19" s="101"/>
      <c r="P19" s="155">
        <v>111015756000</v>
      </c>
      <c r="Q19" s="155"/>
      <c r="R19" s="101"/>
      <c r="S19" s="159">
        <v>0</v>
      </c>
      <c r="T19" s="101"/>
      <c r="U19" s="99">
        <f t="shared" si="1"/>
        <v>111015756000</v>
      </c>
      <c r="V19" s="101"/>
      <c r="W19" s="107">
        <f t="shared" si="2"/>
        <v>0.10179353631368207</v>
      </c>
      <c r="X19" s="100"/>
      <c r="Y19" s="100"/>
      <c r="Z19" s="219">
        <v>45215676000</v>
      </c>
      <c r="AA19" s="219">
        <v>111015756000</v>
      </c>
      <c r="AB19" s="214"/>
      <c r="AC19" s="214"/>
      <c r="AD19" s="214"/>
      <c r="AE19" s="214"/>
    </row>
    <row r="20" spans="1:31" ht="21.75" customHeight="1" x14ac:dyDescent="0.2">
      <c r="A20" s="94" t="s">
        <v>52</v>
      </c>
      <c r="B20" s="94"/>
      <c r="C20" s="100"/>
      <c r="D20" s="159">
        <v>0</v>
      </c>
      <c r="E20" s="101"/>
      <c r="F20" s="159">
        <v>16580080000</v>
      </c>
      <c r="G20" s="101"/>
      <c r="H20" s="159">
        <v>0</v>
      </c>
      <c r="I20" s="101"/>
      <c r="J20" s="99">
        <f t="shared" si="0"/>
        <v>16580080000</v>
      </c>
      <c r="K20" s="101"/>
      <c r="L20" s="141">
        <f t="shared" si="3"/>
        <v>4.3961698812769651E-2</v>
      </c>
      <c r="M20" s="101"/>
      <c r="N20" s="159">
        <v>0</v>
      </c>
      <c r="O20" s="101"/>
      <c r="P20" s="155">
        <v>17498400000</v>
      </c>
      <c r="Q20" s="155"/>
      <c r="R20" s="101"/>
      <c r="S20" s="159">
        <v>0</v>
      </c>
      <c r="T20" s="101"/>
      <c r="U20" s="99">
        <f t="shared" si="1"/>
        <v>17498400000</v>
      </c>
      <c r="V20" s="101"/>
      <c r="W20" s="107">
        <f t="shared" si="2"/>
        <v>1.6044785713402107E-2</v>
      </c>
      <c r="X20" s="100"/>
      <c r="Y20" s="100"/>
      <c r="Z20" s="219">
        <v>16580080000</v>
      </c>
      <c r="AA20" s="219">
        <v>17498400000</v>
      </c>
      <c r="AB20" s="214"/>
      <c r="AC20" s="214"/>
      <c r="AD20" s="214"/>
      <c r="AE20" s="214"/>
    </row>
    <row r="21" spans="1:31" ht="21.75" customHeight="1" x14ac:dyDescent="0.2">
      <c r="A21" s="94" t="s">
        <v>58</v>
      </c>
      <c r="B21" s="94"/>
      <c r="C21" s="100"/>
      <c r="D21" s="159">
        <v>0</v>
      </c>
      <c r="E21" s="101"/>
      <c r="F21" s="159"/>
      <c r="G21" s="101"/>
      <c r="H21" s="159">
        <v>39433183978</v>
      </c>
      <c r="I21" s="101"/>
      <c r="J21" s="99">
        <f>D21+F21+H21</f>
        <v>39433183978</v>
      </c>
      <c r="K21" s="101"/>
      <c r="L21" s="141">
        <f t="shared" si="3"/>
        <v>0.10455617568005521</v>
      </c>
      <c r="M21" s="101"/>
      <c r="N21" s="159">
        <v>0</v>
      </c>
      <c r="O21" s="101"/>
      <c r="P21" s="155">
        <v>0</v>
      </c>
      <c r="Q21" s="155"/>
      <c r="R21" s="101"/>
      <c r="S21" s="159">
        <v>39433183978</v>
      </c>
      <c r="T21" s="101"/>
      <c r="U21" s="99">
        <f t="shared" si="1"/>
        <v>39433183978</v>
      </c>
      <c r="V21" s="101"/>
      <c r="W21" s="107">
        <f t="shared" si="2"/>
        <v>3.6157419359722678E-2</v>
      </c>
      <c r="X21" s="100"/>
      <c r="Y21" s="100"/>
      <c r="Z21" s="219">
        <v>39433183978</v>
      </c>
      <c r="AA21" s="219">
        <v>39433183978</v>
      </c>
      <c r="AB21" s="214"/>
      <c r="AC21" s="214"/>
      <c r="AD21" s="214"/>
      <c r="AE21" s="214"/>
    </row>
    <row r="22" spans="1:31" ht="21.75" customHeight="1" x14ac:dyDescent="0.2">
      <c r="A22" s="94" t="s">
        <v>50</v>
      </c>
      <c r="B22" s="94"/>
      <c r="C22" s="100"/>
      <c r="D22" s="159">
        <v>0</v>
      </c>
      <c r="E22" s="101"/>
      <c r="F22" s="159"/>
      <c r="G22" s="101"/>
      <c r="H22" s="159">
        <v>372551250</v>
      </c>
      <c r="I22" s="101"/>
      <c r="J22" s="99">
        <f>D22+F22+H22</f>
        <v>372551250</v>
      </c>
      <c r="K22" s="101"/>
      <c r="L22" s="141">
        <f t="shared" si="3"/>
        <v>9.87811026534302E-4</v>
      </c>
      <c r="M22" s="101"/>
      <c r="N22" s="159">
        <v>0</v>
      </c>
      <c r="O22" s="101"/>
      <c r="P22" s="155">
        <v>0</v>
      </c>
      <c r="Q22" s="155"/>
      <c r="R22" s="101"/>
      <c r="S22" s="159">
        <v>372551250</v>
      </c>
      <c r="T22" s="101"/>
      <c r="U22" s="99">
        <f t="shared" si="1"/>
        <v>372551250</v>
      </c>
      <c r="V22" s="101"/>
      <c r="W22" s="107">
        <f t="shared" si="2"/>
        <v>3.4160294504126647E-4</v>
      </c>
      <c r="X22" s="100"/>
      <c r="Y22" s="100"/>
      <c r="Z22" s="219">
        <v>372551250</v>
      </c>
      <c r="AA22" s="219">
        <v>372551250</v>
      </c>
      <c r="AB22" s="214"/>
      <c r="AC22" s="214"/>
      <c r="AD22" s="214"/>
      <c r="AE22" s="214"/>
    </row>
    <row r="23" spans="1:31" ht="21.75" customHeight="1" x14ac:dyDescent="0.2">
      <c r="A23" s="94" t="s">
        <v>48</v>
      </c>
      <c r="B23" s="94"/>
      <c r="C23" s="100"/>
      <c r="D23" s="159">
        <v>0</v>
      </c>
      <c r="E23" s="101"/>
      <c r="F23" s="159"/>
      <c r="G23" s="101"/>
      <c r="H23" s="159">
        <v>21966234588</v>
      </c>
      <c r="I23" s="101"/>
      <c r="J23" s="99">
        <f>D23+F23+H23</f>
        <v>21966234588</v>
      </c>
      <c r="K23" s="101"/>
      <c r="L23" s="141">
        <f t="shared" si="3"/>
        <v>5.8242963182825368E-2</v>
      </c>
      <c r="M23" s="101"/>
      <c r="N23" s="159">
        <v>0</v>
      </c>
      <c r="O23" s="101"/>
      <c r="P23" s="155">
        <v>0</v>
      </c>
      <c r="Q23" s="155"/>
      <c r="R23" s="101"/>
      <c r="S23" s="159">
        <v>22856143641</v>
      </c>
      <c r="T23" s="101"/>
      <c r="U23" s="99">
        <f t="shared" si="1"/>
        <v>22856143641</v>
      </c>
      <c r="V23" s="101"/>
      <c r="W23" s="107">
        <f t="shared" si="2"/>
        <v>2.095745479327157E-2</v>
      </c>
      <c r="X23" s="100"/>
      <c r="Y23" s="100"/>
      <c r="Z23" s="219">
        <v>21966234588</v>
      </c>
      <c r="AA23" s="219">
        <v>22856143641</v>
      </c>
      <c r="AB23" s="214"/>
      <c r="AC23" s="214"/>
      <c r="AD23" s="214"/>
      <c r="AE23" s="214"/>
    </row>
    <row r="24" spans="1:31" ht="21.75" customHeight="1" x14ac:dyDescent="0.2">
      <c r="A24" s="94" t="s">
        <v>51</v>
      </c>
      <c r="B24" s="94"/>
      <c r="C24" s="100"/>
      <c r="D24" s="159">
        <v>0</v>
      </c>
      <c r="E24" s="101"/>
      <c r="F24" s="159"/>
      <c r="G24" s="101"/>
      <c r="H24" s="159">
        <v>3147658350</v>
      </c>
      <c r="I24" s="101"/>
      <c r="J24" s="99">
        <f>D24+F24+H24</f>
        <v>3147658350</v>
      </c>
      <c r="K24" s="101"/>
      <c r="L24" s="141">
        <f t="shared" si="3"/>
        <v>8.3459433457618703E-3</v>
      </c>
      <c r="M24" s="101"/>
      <c r="N24" s="159">
        <v>0</v>
      </c>
      <c r="O24" s="101"/>
      <c r="P24" s="155">
        <v>0</v>
      </c>
      <c r="Q24" s="155"/>
      <c r="R24" s="101"/>
      <c r="S24" s="159">
        <v>9248904586</v>
      </c>
      <c r="T24" s="101"/>
      <c r="U24" s="99">
        <f t="shared" si="1"/>
        <v>9248904586</v>
      </c>
      <c r="V24" s="101"/>
      <c r="W24" s="107">
        <f t="shared" si="2"/>
        <v>8.4805863488131503E-3</v>
      </c>
      <c r="X24" s="100"/>
      <c r="Y24" s="100"/>
      <c r="Z24" s="219">
        <v>3147658350</v>
      </c>
      <c r="AA24" s="219">
        <v>9248904586</v>
      </c>
      <c r="AB24" s="214"/>
      <c r="AC24" s="214"/>
      <c r="AD24" s="214"/>
      <c r="AE24" s="214"/>
    </row>
    <row r="25" spans="1:31" ht="21.75" customHeight="1" x14ac:dyDescent="0.2">
      <c r="A25" s="94" t="s">
        <v>57</v>
      </c>
      <c r="B25" s="94"/>
      <c r="C25" s="100"/>
      <c r="D25" s="159">
        <v>0</v>
      </c>
      <c r="E25" s="101"/>
      <c r="F25" s="159"/>
      <c r="G25" s="101"/>
      <c r="H25" s="159">
        <v>16547404389</v>
      </c>
      <c r="I25" s="101"/>
      <c r="J25" s="99">
        <f>D25+F25+H25</f>
        <v>16547404389</v>
      </c>
      <c r="K25" s="101"/>
      <c r="L25" s="141">
        <f t="shared" si="3"/>
        <v>4.3875060185615544E-2</v>
      </c>
      <c r="M25" s="101"/>
      <c r="N25" s="159">
        <v>0</v>
      </c>
      <c r="O25" s="101"/>
      <c r="P25" s="155">
        <v>0</v>
      </c>
      <c r="Q25" s="155"/>
      <c r="R25" s="101"/>
      <c r="S25" s="159">
        <v>28731628065</v>
      </c>
      <c r="T25" s="101"/>
      <c r="U25" s="99">
        <f t="shared" si="1"/>
        <v>28731628065</v>
      </c>
      <c r="V25" s="101"/>
      <c r="W25" s="107">
        <f t="shared" si="2"/>
        <v>2.6344855272487488E-2</v>
      </c>
      <c r="X25" s="100"/>
      <c r="Y25" s="100"/>
      <c r="Z25" s="219">
        <v>16547404389</v>
      </c>
      <c r="AA25" s="219">
        <v>28731628065</v>
      </c>
      <c r="AB25" s="214"/>
      <c r="AC25" s="214"/>
      <c r="AD25" s="214"/>
      <c r="AE25" s="214"/>
    </row>
    <row r="26" spans="1:31" ht="21.75" customHeight="1" x14ac:dyDescent="0.2">
      <c r="A26" s="105" t="s">
        <v>60</v>
      </c>
      <c r="B26" s="105"/>
      <c r="C26" s="102"/>
      <c r="D26" s="160">
        <v>0</v>
      </c>
      <c r="E26" s="103"/>
      <c r="F26" s="99">
        <v>-240000000</v>
      </c>
      <c r="G26" s="103"/>
      <c r="H26" s="160">
        <v>0</v>
      </c>
      <c r="I26" s="103"/>
      <c r="J26" s="99">
        <f t="shared" si="0"/>
        <v>-240000000</v>
      </c>
      <c r="K26" s="103"/>
      <c r="L26" s="141">
        <f t="shared" si="3"/>
        <v>6.363544515505785E-4</v>
      </c>
      <c r="M26" s="103"/>
      <c r="N26" s="160">
        <v>0</v>
      </c>
      <c r="O26" s="103"/>
      <c r="P26" s="150">
        <v>-240000000</v>
      </c>
      <c r="Q26" s="150"/>
      <c r="R26" s="150"/>
      <c r="S26" s="160">
        <v>0</v>
      </c>
      <c r="T26" s="103"/>
      <c r="U26" s="99">
        <f t="shared" si="1"/>
        <v>-240000000</v>
      </c>
      <c r="V26" s="103"/>
      <c r="W26" s="107">
        <f t="shared" si="2"/>
        <v>2.2006289553424917E-4</v>
      </c>
      <c r="X26" s="100"/>
      <c r="Y26" s="100"/>
      <c r="Z26" s="219">
        <v>240000000</v>
      </c>
      <c r="AA26" s="219">
        <v>240000000</v>
      </c>
      <c r="AB26" s="214"/>
      <c r="AC26" s="214"/>
      <c r="AD26" s="214"/>
      <c r="AE26" s="214"/>
    </row>
    <row r="27" spans="1:31" ht="21.75" customHeight="1" x14ac:dyDescent="0.2">
      <c r="A27" s="105" t="s">
        <v>59</v>
      </c>
      <c r="B27" s="105"/>
      <c r="C27" s="102"/>
      <c r="D27" s="160">
        <v>0</v>
      </c>
      <c r="E27" s="103"/>
      <c r="F27" s="99">
        <v>-240000000</v>
      </c>
      <c r="G27" s="103"/>
      <c r="H27" s="160">
        <v>0</v>
      </c>
      <c r="I27" s="103"/>
      <c r="J27" s="99">
        <f t="shared" si="0"/>
        <v>-240000000</v>
      </c>
      <c r="K27" s="103"/>
      <c r="L27" s="141">
        <f t="shared" si="3"/>
        <v>6.363544515505785E-4</v>
      </c>
      <c r="M27" s="103"/>
      <c r="N27" s="160">
        <v>0</v>
      </c>
      <c r="O27" s="103"/>
      <c r="P27" s="150">
        <v>-240000000</v>
      </c>
      <c r="Q27" s="150"/>
      <c r="R27" s="150"/>
      <c r="S27" s="160">
        <v>0</v>
      </c>
      <c r="T27" s="103"/>
      <c r="U27" s="99">
        <f t="shared" si="1"/>
        <v>-240000000</v>
      </c>
      <c r="V27" s="103"/>
      <c r="W27" s="107">
        <f t="shared" si="2"/>
        <v>2.2006289553424917E-4</v>
      </c>
      <c r="X27" s="100"/>
      <c r="Y27" s="100"/>
      <c r="Z27" s="219">
        <v>240000000</v>
      </c>
      <c r="AA27" s="219">
        <v>240000000</v>
      </c>
      <c r="AB27" s="214"/>
      <c r="AC27" s="214"/>
      <c r="AD27" s="214"/>
      <c r="AE27" s="214"/>
    </row>
    <row r="28" spans="1:31" ht="21.75" customHeight="1" x14ac:dyDescent="0.2">
      <c r="A28" s="95" t="s">
        <v>46</v>
      </c>
      <c r="B28" s="95"/>
      <c r="C28" s="100"/>
      <c r="D28" s="159">
        <v>0</v>
      </c>
      <c r="E28" s="101"/>
      <c r="F28" s="159">
        <v>18301923981</v>
      </c>
      <c r="G28" s="101"/>
      <c r="H28" s="159">
        <v>0</v>
      </c>
      <c r="I28" s="101"/>
      <c r="J28" s="99">
        <f>D28+F28+H28</f>
        <v>18301923981</v>
      </c>
      <c r="K28" s="101"/>
      <c r="L28" s="141">
        <f t="shared" si="3"/>
        <v>4.8527128321873482E-2</v>
      </c>
      <c r="M28" s="101"/>
      <c r="N28" s="159">
        <v>0</v>
      </c>
      <c r="O28" s="101"/>
      <c r="P28" s="180">
        <v>122394178292</v>
      </c>
      <c r="Q28" s="180"/>
      <c r="R28" s="101"/>
      <c r="S28" s="159">
        <v>0</v>
      </c>
      <c r="T28" s="101"/>
      <c r="U28" s="99">
        <f t="shared" si="1"/>
        <v>122394178292</v>
      </c>
      <c r="V28" s="101"/>
      <c r="W28" s="107">
        <f t="shared" si="2"/>
        <v>0.11222673863113611</v>
      </c>
      <c r="X28" s="100"/>
      <c r="Y28" s="100"/>
      <c r="Z28" s="219">
        <v>18301923981</v>
      </c>
      <c r="AA28" s="219">
        <v>122394178292</v>
      </c>
      <c r="AB28" s="214"/>
      <c r="AC28" s="214"/>
      <c r="AD28" s="214"/>
      <c r="AE28" s="214"/>
    </row>
    <row r="29" spans="1:31" ht="21.75" customHeight="1" thickBot="1" x14ac:dyDescent="0.25">
      <c r="A29" s="96" t="s">
        <v>25</v>
      </c>
      <c r="B29" s="96"/>
      <c r="D29" s="132">
        <v>0</v>
      </c>
      <c r="E29" s="101"/>
      <c r="F29" s="132">
        <f>SUM(F9:F28)</f>
        <v>202533564105</v>
      </c>
      <c r="G29" s="101"/>
      <c r="H29" s="132">
        <f>SUM(H9:H28)</f>
        <v>173654736524</v>
      </c>
      <c r="I29" s="101"/>
      <c r="J29" s="132">
        <f>SUM(J9:J28)</f>
        <v>376188300629</v>
      </c>
      <c r="K29" s="101"/>
      <c r="L29" s="70">
        <f>SUM(L9:L28)</f>
        <v>0.99999999999999989</v>
      </c>
      <c r="M29" s="101"/>
      <c r="N29" s="132">
        <v>0</v>
      </c>
      <c r="O29" s="101"/>
      <c r="P29" s="222">
        <f>SUM(P9:P28)</f>
        <v>671733887972</v>
      </c>
      <c r="Q29" s="222"/>
      <c r="R29" s="101"/>
      <c r="S29" s="132">
        <f>SUM(S9:S28)</f>
        <v>416586938566</v>
      </c>
      <c r="T29" s="101"/>
      <c r="U29" s="132">
        <f>SUM(U9:U28)</f>
        <v>1088320826538</v>
      </c>
      <c r="V29" s="101"/>
      <c r="W29" s="70">
        <f>SUM(W9:W28)</f>
        <v>0.99999999999999989</v>
      </c>
      <c r="X29" s="100"/>
      <c r="Y29" s="100"/>
      <c r="Z29" s="219">
        <f>SUM(Z9:Z28)</f>
        <v>377148300629</v>
      </c>
      <c r="AA29" s="219">
        <f>SUM(AA9:AA28)</f>
        <v>1090597301364</v>
      </c>
      <c r="AB29" s="214"/>
      <c r="AC29" s="214"/>
      <c r="AD29" s="214"/>
      <c r="AE29" s="214"/>
    </row>
    <row r="30" spans="1:31" ht="21.75" thickTop="1" x14ac:dyDescent="0.2"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0"/>
      <c r="Y30" s="100"/>
      <c r="Z30" s="219"/>
      <c r="AA30" s="214"/>
      <c r="AB30" s="214"/>
      <c r="AC30" s="214"/>
      <c r="AD30" s="214"/>
      <c r="AE30" s="214"/>
    </row>
    <row r="31" spans="1:31" x14ac:dyDescent="0.2"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219"/>
      <c r="AA31" s="214"/>
      <c r="AB31" s="214"/>
      <c r="AC31" s="214"/>
      <c r="AD31" s="214"/>
      <c r="AE31" s="214"/>
    </row>
    <row r="32" spans="1:31" x14ac:dyDescent="0.2"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60"/>
      <c r="AA32" s="100"/>
      <c r="AB32" s="100"/>
      <c r="AC32" s="100"/>
    </row>
    <row r="33" spans="4:29" x14ac:dyDescent="0.2"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60"/>
      <c r="AA33" s="100"/>
      <c r="AB33" s="100"/>
      <c r="AC33" s="100"/>
    </row>
    <row r="34" spans="4:29" x14ac:dyDescent="0.2"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  <c r="V34" s="100"/>
      <c r="W34" s="100"/>
      <c r="X34" s="100"/>
      <c r="Y34" s="100"/>
      <c r="Z34" s="160"/>
      <c r="AA34" s="100"/>
      <c r="AB34" s="100"/>
      <c r="AC34" s="100"/>
    </row>
    <row r="35" spans="4:29" x14ac:dyDescent="0.2"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60"/>
      <c r="AA35" s="100"/>
      <c r="AB35" s="100"/>
      <c r="AC35" s="100"/>
    </row>
  </sheetData>
  <mergeCells count="7">
    <mergeCell ref="J7:L7"/>
    <mergeCell ref="U7:W7"/>
    <mergeCell ref="A1:AA1"/>
    <mergeCell ref="A2:W2"/>
    <mergeCell ref="A3:W3"/>
    <mergeCell ref="D6:L6"/>
    <mergeCell ref="N6:W6"/>
  </mergeCells>
  <pageMargins left="0.39" right="0.39" top="0.39" bottom="0.39" header="0" footer="0"/>
  <pageSetup paperSize="9" scale="50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33"/>
  <sheetViews>
    <sheetView rightToLeft="1" view="pageBreakPreview" zoomScale="85" zoomScaleNormal="70" zoomScaleSheetLayoutView="85" workbookViewId="0">
      <selection activeCell="B6" sqref="B6"/>
    </sheetView>
  </sheetViews>
  <sheetFormatPr defaultRowHeight="12.75" x14ac:dyDescent="0.2"/>
  <cols>
    <col min="1" max="1" width="5.140625" style="35" customWidth="1"/>
    <col min="2" max="2" width="33.42578125" style="35" customWidth="1"/>
    <col min="3" max="3" width="1.28515625" style="35" customWidth="1"/>
    <col min="4" max="4" width="17.28515625" style="35" bestFit="1" customWidth="1"/>
    <col min="5" max="5" width="1.28515625" style="35" customWidth="1"/>
    <col min="6" max="6" width="28.42578125" style="35" bestFit="1" customWidth="1"/>
    <col min="7" max="7" width="1.28515625" style="35" customWidth="1"/>
    <col min="8" max="8" width="14.7109375" style="35" bestFit="1" customWidth="1"/>
    <col min="9" max="9" width="1.28515625" style="35" customWidth="1"/>
    <col min="10" max="10" width="19.42578125" style="35" customWidth="1"/>
    <col min="11" max="11" width="1.28515625" style="35" customWidth="1"/>
    <col min="12" max="12" width="19.85546875" style="35" bestFit="1" customWidth="1"/>
    <col min="13" max="13" width="1.28515625" style="35" customWidth="1"/>
    <col min="14" max="14" width="25.28515625" style="35" bestFit="1" customWidth="1"/>
    <col min="15" max="15" width="1.28515625" style="35" customWidth="1"/>
    <col min="16" max="16" width="20" style="35" bestFit="1" customWidth="1"/>
    <col min="17" max="17" width="1.28515625" style="35" customWidth="1"/>
    <col min="18" max="18" width="19.42578125" style="35" customWidth="1"/>
    <col min="19" max="19" width="0.28515625" style="35" customWidth="1"/>
    <col min="20" max="16384" width="9.140625" style="35"/>
  </cols>
  <sheetData>
    <row r="1" spans="1:20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</row>
    <row r="2" spans="1:20" ht="21.75" customHeight="1" x14ac:dyDescent="0.2">
      <c r="A2" s="249" t="s">
        <v>165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</row>
    <row r="3" spans="1:20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</row>
    <row r="4" spans="1:20" ht="14.45" customHeight="1" x14ac:dyDescent="0.2"/>
    <row r="5" spans="1:20" ht="20.25" customHeight="1" x14ac:dyDescent="0.2">
      <c r="A5" s="18" t="s">
        <v>208</v>
      </c>
      <c r="B5" s="251" t="s">
        <v>209</v>
      </c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</row>
    <row r="6" spans="1:20" ht="25.5" customHeight="1" x14ac:dyDescent="0.2">
      <c r="D6" s="252" t="s">
        <v>184</v>
      </c>
      <c r="E6" s="252"/>
      <c r="F6" s="252"/>
      <c r="G6" s="252"/>
      <c r="H6" s="252"/>
      <c r="I6" s="252"/>
      <c r="J6" s="252"/>
      <c r="K6" s="101"/>
      <c r="L6" s="252" t="s">
        <v>185</v>
      </c>
      <c r="M6" s="252"/>
      <c r="N6" s="252"/>
      <c r="O6" s="252"/>
      <c r="P6" s="252"/>
      <c r="Q6" s="252"/>
      <c r="R6" s="252"/>
      <c r="S6" s="100"/>
      <c r="T6" s="100"/>
    </row>
    <row r="7" spans="1:20" ht="14.45" customHeight="1" x14ac:dyDescent="0.2">
      <c r="D7" s="199"/>
      <c r="E7" s="199"/>
      <c r="F7" s="199"/>
      <c r="G7" s="199"/>
      <c r="H7" s="199"/>
      <c r="I7" s="199"/>
      <c r="J7" s="199"/>
      <c r="K7" s="101"/>
      <c r="L7" s="199"/>
      <c r="M7" s="199"/>
      <c r="N7" s="199"/>
      <c r="O7" s="199"/>
      <c r="P7" s="199"/>
      <c r="Q7" s="199"/>
      <c r="R7" s="199"/>
      <c r="S7" s="100"/>
      <c r="T7" s="100"/>
    </row>
    <row r="8" spans="1:20" ht="25.5" customHeight="1" x14ac:dyDescent="0.2">
      <c r="A8" s="252" t="s">
        <v>210</v>
      </c>
      <c r="B8" s="252"/>
      <c r="D8" s="157" t="s">
        <v>211</v>
      </c>
      <c r="E8" s="101"/>
      <c r="F8" s="157" t="s">
        <v>188</v>
      </c>
      <c r="G8" s="101"/>
      <c r="H8" s="157" t="s">
        <v>189</v>
      </c>
      <c r="I8" s="101"/>
      <c r="J8" s="157" t="s">
        <v>25</v>
      </c>
      <c r="K8" s="101"/>
      <c r="L8" s="157" t="s">
        <v>211</v>
      </c>
      <c r="M8" s="101"/>
      <c r="N8" s="157" t="s">
        <v>188</v>
      </c>
      <c r="O8" s="101"/>
      <c r="P8" s="157" t="s">
        <v>189</v>
      </c>
      <c r="Q8" s="101"/>
      <c r="R8" s="157" t="s">
        <v>25</v>
      </c>
      <c r="S8" s="100"/>
      <c r="T8" s="100"/>
    </row>
    <row r="9" spans="1:20" ht="21.75" customHeight="1" x14ac:dyDescent="0.2">
      <c r="A9" s="262" t="s">
        <v>212</v>
      </c>
      <c r="B9" s="262"/>
      <c r="D9" s="161">
        <v>0</v>
      </c>
      <c r="E9" s="101"/>
      <c r="F9" s="161">
        <v>0</v>
      </c>
      <c r="G9" s="101"/>
      <c r="H9" s="161">
        <v>0</v>
      </c>
      <c r="I9" s="101"/>
      <c r="J9" s="161">
        <f>D9+F9+H9</f>
        <v>0</v>
      </c>
      <c r="K9" s="101"/>
      <c r="L9" s="161">
        <v>0</v>
      </c>
      <c r="M9" s="101"/>
      <c r="N9" s="161">
        <v>0</v>
      </c>
      <c r="O9" s="101"/>
      <c r="P9" s="161">
        <v>38240773175</v>
      </c>
      <c r="Q9" s="101"/>
      <c r="R9" s="161">
        <f>L9+N9+P9</f>
        <v>38240773175</v>
      </c>
      <c r="S9" s="100"/>
      <c r="T9" s="100"/>
    </row>
    <row r="10" spans="1:20" ht="21.75" customHeight="1" x14ac:dyDescent="0.2">
      <c r="A10" s="261" t="s">
        <v>213</v>
      </c>
      <c r="B10" s="261"/>
      <c r="D10" s="159">
        <v>0</v>
      </c>
      <c r="E10" s="101"/>
      <c r="F10" s="159">
        <v>0</v>
      </c>
      <c r="G10" s="101"/>
      <c r="H10" s="159">
        <v>0</v>
      </c>
      <c r="I10" s="101"/>
      <c r="J10" s="160">
        <f>D10+F10+H10</f>
        <v>0</v>
      </c>
      <c r="K10" s="101"/>
      <c r="L10" s="159">
        <v>203684296320</v>
      </c>
      <c r="M10" s="101"/>
      <c r="N10" s="159">
        <v>0</v>
      </c>
      <c r="O10" s="101"/>
      <c r="P10" s="66">
        <v>-242847382462</v>
      </c>
      <c r="Q10" s="101"/>
      <c r="R10" s="99">
        <f>L10+N10+P10</f>
        <v>-39163086142</v>
      </c>
      <c r="S10" s="100"/>
      <c r="T10" s="100"/>
    </row>
    <row r="11" spans="1:20" ht="21.75" customHeight="1" x14ac:dyDescent="0.2">
      <c r="A11" s="261" t="s">
        <v>214</v>
      </c>
      <c r="B11" s="261"/>
      <c r="D11" s="159">
        <v>0</v>
      </c>
      <c r="E11" s="101"/>
      <c r="F11" s="159">
        <v>0</v>
      </c>
      <c r="G11" s="101"/>
      <c r="H11" s="159">
        <v>0</v>
      </c>
      <c r="I11" s="101"/>
      <c r="J11" s="160">
        <f t="shared" ref="J11:J20" si="0">D11+F11+H11</f>
        <v>0</v>
      </c>
      <c r="K11" s="101"/>
      <c r="L11" s="159">
        <v>183163672938</v>
      </c>
      <c r="M11" s="101"/>
      <c r="N11" s="159">
        <v>0</v>
      </c>
      <c r="O11" s="101"/>
      <c r="P11" s="66">
        <v>-255844473385</v>
      </c>
      <c r="Q11" s="101"/>
      <c r="R11" s="99">
        <f>L11+N11+P11</f>
        <v>-72680800447</v>
      </c>
      <c r="S11" s="100"/>
      <c r="T11" s="100"/>
    </row>
    <row r="12" spans="1:20" ht="21.75" customHeight="1" x14ac:dyDescent="0.2">
      <c r="A12" s="261" t="s">
        <v>69</v>
      </c>
      <c r="B12" s="261"/>
      <c r="D12" s="159">
        <v>0</v>
      </c>
      <c r="E12" s="101"/>
      <c r="F12" s="159">
        <v>0</v>
      </c>
      <c r="G12" s="101"/>
      <c r="H12" s="159">
        <v>0</v>
      </c>
      <c r="I12" s="101"/>
      <c r="J12" s="160">
        <f t="shared" si="0"/>
        <v>0</v>
      </c>
      <c r="K12" s="101"/>
      <c r="L12" s="159">
        <v>0</v>
      </c>
      <c r="M12" s="101"/>
      <c r="N12" s="159">
        <v>1929350716511</v>
      </c>
      <c r="O12" s="101"/>
      <c r="P12" s="159">
        <v>6374362434</v>
      </c>
      <c r="Q12" s="101"/>
      <c r="R12" s="160">
        <f t="shared" ref="R12:R21" si="1">L12+N12+P12</f>
        <v>1935725078945</v>
      </c>
      <c r="S12" s="100"/>
      <c r="T12" s="100"/>
    </row>
    <row r="13" spans="1:20" ht="21.75" customHeight="1" x14ac:dyDescent="0.2">
      <c r="A13" s="261" t="s">
        <v>87</v>
      </c>
      <c r="B13" s="261"/>
      <c r="D13" s="159">
        <v>63086886058</v>
      </c>
      <c r="E13" s="101"/>
      <c r="F13" s="159">
        <v>0</v>
      </c>
      <c r="G13" s="101"/>
      <c r="H13" s="159">
        <v>0</v>
      </c>
      <c r="I13" s="101"/>
      <c r="J13" s="160">
        <f t="shared" si="0"/>
        <v>63086886058</v>
      </c>
      <c r="K13" s="101"/>
      <c r="L13" s="159">
        <v>462578985628</v>
      </c>
      <c r="M13" s="101"/>
      <c r="N13" s="159">
        <v>59403921758</v>
      </c>
      <c r="O13" s="101"/>
      <c r="P13" s="159">
        <v>1822993</v>
      </c>
      <c r="Q13" s="101"/>
      <c r="R13" s="160">
        <f t="shared" si="1"/>
        <v>521984730379</v>
      </c>
      <c r="S13" s="100"/>
      <c r="T13" s="100"/>
    </row>
    <row r="14" spans="1:20" ht="21.75" customHeight="1" x14ac:dyDescent="0.2">
      <c r="A14" s="261" t="s">
        <v>90</v>
      </c>
      <c r="B14" s="261"/>
      <c r="D14" s="159">
        <v>33664087913</v>
      </c>
      <c r="E14" s="101"/>
      <c r="F14" s="66">
        <v>-453125000</v>
      </c>
      <c r="G14" s="101"/>
      <c r="H14" s="159">
        <v>0</v>
      </c>
      <c r="I14" s="101"/>
      <c r="J14" s="160">
        <f t="shared" si="0"/>
        <v>33210962913</v>
      </c>
      <c r="K14" s="101"/>
      <c r="L14" s="159">
        <v>33664087913</v>
      </c>
      <c r="M14" s="101"/>
      <c r="N14" s="66">
        <v>-453125000</v>
      </c>
      <c r="O14" s="101"/>
      <c r="P14" s="159">
        <v>0</v>
      </c>
      <c r="Q14" s="101"/>
      <c r="R14" s="160">
        <f t="shared" si="1"/>
        <v>33210962913</v>
      </c>
      <c r="S14" s="100"/>
      <c r="T14" s="100"/>
    </row>
    <row r="15" spans="1:20" ht="21.75" customHeight="1" x14ac:dyDescent="0.2">
      <c r="A15" s="261" t="s">
        <v>82</v>
      </c>
      <c r="B15" s="261"/>
      <c r="D15" s="159">
        <v>100882000500</v>
      </c>
      <c r="E15" s="101"/>
      <c r="F15" s="159">
        <v>0</v>
      </c>
      <c r="G15" s="101"/>
      <c r="H15" s="159">
        <v>0</v>
      </c>
      <c r="I15" s="101"/>
      <c r="J15" s="160">
        <f t="shared" si="0"/>
        <v>100882000500</v>
      </c>
      <c r="K15" s="101"/>
      <c r="L15" s="159">
        <v>685272090654</v>
      </c>
      <c r="M15" s="101"/>
      <c r="N15" s="159">
        <v>179467465625</v>
      </c>
      <c r="O15" s="101"/>
      <c r="P15" s="159">
        <v>0</v>
      </c>
      <c r="Q15" s="101"/>
      <c r="R15" s="160">
        <f t="shared" si="1"/>
        <v>864739556279</v>
      </c>
      <c r="S15" s="100"/>
      <c r="T15" s="100"/>
    </row>
    <row r="16" spans="1:20" ht="21.75" customHeight="1" x14ac:dyDescent="0.2">
      <c r="A16" s="261" t="s">
        <v>85</v>
      </c>
      <c r="B16" s="261"/>
      <c r="D16" s="159">
        <v>3015585015</v>
      </c>
      <c r="E16" s="101"/>
      <c r="F16" s="159">
        <v>583394240</v>
      </c>
      <c r="G16" s="101"/>
      <c r="H16" s="159">
        <v>0</v>
      </c>
      <c r="I16" s="101"/>
      <c r="J16" s="160">
        <f t="shared" si="0"/>
        <v>3598979255</v>
      </c>
      <c r="K16" s="101"/>
      <c r="L16" s="159">
        <v>20547287721</v>
      </c>
      <c r="M16" s="101"/>
      <c r="N16" s="159">
        <v>4736141419</v>
      </c>
      <c r="O16" s="101"/>
      <c r="P16" s="159">
        <v>0</v>
      </c>
      <c r="Q16" s="101"/>
      <c r="R16" s="160">
        <f t="shared" si="1"/>
        <v>25283429140</v>
      </c>
      <c r="S16" s="100"/>
      <c r="T16" s="100"/>
    </row>
    <row r="17" spans="1:20" ht="21.75" customHeight="1" x14ac:dyDescent="0.2">
      <c r="A17" s="261" t="s">
        <v>76</v>
      </c>
      <c r="B17" s="261"/>
      <c r="D17" s="159">
        <v>38156096249</v>
      </c>
      <c r="E17" s="101"/>
      <c r="F17" s="159">
        <v>0</v>
      </c>
      <c r="G17" s="101"/>
      <c r="H17" s="159">
        <v>0</v>
      </c>
      <c r="I17" s="101"/>
      <c r="J17" s="160">
        <f t="shared" si="0"/>
        <v>38156096249</v>
      </c>
      <c r="K17" s="101"/>
      <c r="L17" s="159">
        <v>279845987777</v>
      </c>
      <c r="M17" s="101"/>
      <c r="N17" s="159">
        <v>0</v>
      </c>
      <c r="O17" s="101"/>
      <c r="P17" s="159">
        <v>0</v>
      </c>
      <c r="Q17" s="101"/>
      <c r="R17" s="160">
        <f t="shared" si="1"/>
        <v>279845987777</v>
      </c>
      <c r="S17" s="100"/>
      <c r="T17" s="100"/>
    </row>
    <row r="18" spans="1:20" ht="21.75" customHeight="1" x14ac:dyDescent="0.2">
      <c r="A18" s="261" t="s">
        <v>79</v>
      </c>
      <c r="B18" s="261"/>
      <c r="D18" s="159">
        <v>21299865303</v>
      </c>
      <c r="E18" s="101"/>
      <c r="F18" s="159">
        <v>0</v>
      </c>
      <c r="G18" s="101"/>
      <c r="H18" s="159">
        <v>0</v>
      </c>
      <c r="I18" s="101"/>
      <c r="J18" s="160">
        <f t="shared" si="0"/>
        <v>21299865303</v>
      </c>
      <c r="K18" s="101"/>
      <c r="L18" s="159">
        <v>140007940583</v>
      </c>
      <c r="M18" s="101"/>
      <c r="N18" s="159">
        <v>0</v>
      </c>
      <c r="O18" s="101"/>
      <c r="P18" s="159">
        <v>0</v>
      </c>
      <c r="Q18" s="101"/>
      <c r="R18" s="160">
        <f t="shared" si="1"/>
        <v>140007940583</v>
      </c>
      <c r="S18" s="100"/>
      <c r="T18" s="100"/>
    </row>
    <row r="19" spans="1:20" ht="21.75" customHeight="1" x14ac:dyDescent="0.2">
      <c r="A19" s="261" t="s">
        <v>74</v>
      </c>
      <c r="B19" s="261"/>
      <c r="D19" s="159">
        <v>0</v>
      </c>
      <c r="E19" s="101"/>
      <c r="F19" s="159">
        <v>181596220</v>
      </c>
      <c r="G19" s="101"/>
      <c r="H19" s="159">
        <v>0</v>
      </c>
      <c r="I19" s="101"/>
      <c r="J19" s="160">
        <f t="shared" si="0"/>
        <v>181596220</v>
      </c>
      <c r="K19" s="101"/>
      <c r="L19" s="159">
        <v>0</v>
      </c>
      <c r="M19" s="101"/>
      <c r="N19" s="159">
        <v>1117375439</v>
      </c>
      <c r="O19" s="101"/>
      <c r="P19" s="159">
        <v>0</v>
      </c>
      <c r="Q19" s="101"/>
      <c r="R19" s="160">
        <f t="shared" si="1"/>
        <v>1117375439</v>
      </c>
      <c r="S19" s="100"/>
      <c r="T19" s="100"/>
    </row>
    <row r="20" spans="1:20" ht="21.75" customHeight="1" x14ac:dyDescent="0.2">
      <c r="A20" s="274" t="s">
        <v>72</v>
      </c>
      <c r="B20" s="274"/>
      <c r="D20" s="160">
        <v>0</v>
      </c>
      <c r="E20" s="103"/>
      <c r="F20" s="160">
        <v>99212692136</v>
      </c>
      <c r="G20" s="103"/>
      <c r="H20" s="160">
        <v>0</v>
      </c>
      <c r="I20" s="103"/>
      <c r="J20" s="160">
        <f t="shared" si="0"/>
        <v>99212692136</v>
      </c>
      <c r="K20" s="103"/>
      <c r="L20" s="160">
        <v>0</v>
      </c>
      <c r="M20" s="103"/>
      <c r="N20" s="160">
        <v>465981852668</v>
      </c>
      <c r="O20" s="103"/>
      <c r="P20" s="160">
        <v>0</v>
      </c>
      <c r="Q20" s="101"/>
      <c r="R20" s="160">
        <f t="shared" si="1"/>
        <v>465981852668</v>
      </c>
      <c r="S20" s="100"/>
      <c r="T20" s="100"/>
    </row>
    <row r="21" spans="1:20" ht="21.75" customHeight="1" x14ac:dyDescent="0.2">
      <c r="A21" s="258" t="s">
        <v>320</v>
      </c>
      <c r="B21" s="258"/>
      <c r="C21" s="258"/>
      <c r="D21" s="160">
        <v>0</v>
      </c>
      <c r="E21" s="101"/>
      <c r="F21" s="160">
        <v>0</v>
      </c>
      <c r="G21" s="101"/>
      <c r="H21" s="160">
        <v>0</v>
      </c>
      <c r="I21" s="101"/>
      <c r="J21" s="160">
        <v>0</v>
      </c>
      <c r="K21" s="101"/>
      <c r="L21" s="160">
        <v>0</v>
      </c>
      <c r="M21" s="101"/>
      <c r="N21" s="160">
        <v>0</v>
      </c>
      <c r="O21" s="101"/>
      <c r="P21" s="160">
        <f>'درآمد ناشی از فروش'!Q40</f>
        <v>40021170000</v>
      </c>
      <c r="Q21" s="101"/>
      <c r="R21" s="160">
        <f t="shared" si="1"/>
        <v>40021170000</v>
      </c>
      <c r="S21" s="100"/>
      <c r="T21" s="100"/>
    </row>
    <row r="22" spans="1:20" ht="21.75" customHeight="1" x14ac:dyDescent="0.2">
      <c r="A22" s="260" t="s">
        <v>25</v>
      </c>
      <c r="B22" s="260"/>
      <c r="D22" s="132">
        <f>SUM(D9:D21)</f>
        <v>260104521038</v>
      </c>
      <c r="E22" s="101"/>
      <c r="F22" s="132">
        <f>SUM(F9:F21)</f>
        <v>99524557596</v>
      </c>
      <c r="G22" s="101"/>
      <c r="H22" s="132">
        <f>SUM(H9:H21)</f>
        <v>0</v>
      </c>
      <c r="I22" s="101"/>
      <c r="J22" s="132">
        <f>SUM(J9:J21)</f>
        <v>359629078634</v>
      </c>
      <c r="K22" s="101"/>
      <c r="L22" s="132">
        <f>SUM(L9:L21)</f>
        <v>2008764349534</v>
      </c>
      <c r="M22" s="101"/>
      <c r="N22" s="132">
        <f>SUM(N9:N21)</f>
        <v>2639604348420</v>
      </c>
      <c r="O22" s="101"/>
      <c r="P22" s="132">
        <f>SUM(P9:P21)</f>
        <v>-414053727245</v>
      </c>
      <c r="Q22" s="101"/>
      <c r="R22" s="132">
        <f>SUM(R9:R21)</f>
        <v>4234314970709</v>
      </c>
      <c r="S22" s="100"/>
      <c r="T22" s="100"/>
    </row>
    <row r="23" spans="1:20" x14ac:dyDescent="0.2"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0"/>
      <c r="T23" s="100"/>
    </row>
    <row r="24" spans="1:20" x14ac:dyDescent="0.2"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0"/>
      <c r="T24" s="100"/>
    </row>
    <row r="25" spans="1:20" x14ac:dyDescent="0.2"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</row>
    <row r="26" spans="1:20" x14ac:dyDescent="0.2"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</row>
    <row r="27" spans="1:20" x14ac:dyDescent="0.2"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</row>
    <row r="28" spans="1:20" x14ac:dyDescent="0.2">
      <c r="D28" s="100"/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0"/>
      <c r="R28" s="100"/>
      <c r="S28" s="100"/>
      <c r="T28" s="100"/>
    </row>
    <row r="29" spans="1:20" x14ac:dyDescent="0.2"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</row>
    <row r="30" spans="1:20" x14ac:dyDescent="0.2"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</row>
    <row r="31" spans="1:20" x14ac:dyDescent="0.2">
      <c r="D31" s="100"/>
      <c r="E31" s="100"/>
      <c r="F31" s="100"/>
      <c r="G31" s="100"/>
      <c r="H31" s="100"/>
      <c r="I31" s="100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</row>
    <row r="32" spans="1:20" x14ac:dyDescent="0.2">
      <c r="D32" s="100"/>
      <c r="E32" s="100"/>
      <c r="F32" s="100"/>
      <c r="G32" s="100"/>
      <c r="H32" s="100"/>
      <c r="I32" s="100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</row>
    <row r="33" spans="4:20" x14ac:dyDescent="0.2"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</row>
  </sheetData>
  <mergeCells count="21">
    <mergeCell ref="A18:B18"/>
    <mergeCell ref="A19:B19"/>
    <mergeCell ref="A20:B20"/>
    <mergeCell ref="A22:B22"/>
    <mergeCell ref="A13:B13"/>
    <mergeCell ref="A14:B14"/>
    <mergeCell ref="A15:B15"/>
    <mergeCell ref="A16:B16"/>
    <mergeCell ref="A17:B17"/>
    <mergeCell ref="A21:C21"/>
    <mergeCell ref="A8:B8"/>
    <mergeCell ref="A9:B9"/>
    <mergeCell ref="A10:B10"/>
    <mergeCell ref="A11:B11"/>
    <mergeCell ref="A12:B12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9" scale="66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167B5-9C61-418D-8977-8A389972185A}">
  <sheetPr>
    <pageSetUpPr fitToPage="1"/>
  </sheetPr>
  <dimension ref="A1:Q16"/>
  <sheetViews>
    <sheetView rightToLeft="1" view="pageBreakPreview" zoomScale="55" zoomScaleNormal="55" zoomScaleSheetLayoutView="55" workbookViewId="0">
      <selection activeCell="A5" sqref="A5"/>
    </sheetView>
  </sheetViews>
  <sheetFormatPr defaultRowHeight="26.25" x14ac:dyDescent="0.65"/>
  <cols>
    <col min="1" max="1" width="77" style="42" bestFit="1" customWidth="1"/>
    <col min="2" max="2" width="3.140625" style="42" customWidth="1"/>
    <col min="3" max="3" width="24.7109375" style="42" customWidth="1"/>
    <col min="4" max="4" width="1.140625" style="42" customWidth="1"/>
    <col min="5" max="5" width="37.5703125" style="42" bestFit="1" customWidth="1"/>
    <col min="6" max="6" width="1.28515625" style="42" customWidth="1"/>
    <col min="7" max="7" width="16.7109375" style="42" bestFit="1" customWidth="1"/>
    <col min="8" max="8" width="1.28515625" style="42" customWidth="1"/>
    <col min="9" max="9" width="28.42578125" style="42" bestFit="1" customWidth="1"/>
    <col min="10" max="10" width="9.140625" style="42" customWidth="1"/>
    <col min="11" max="11" width="1.28515625" style="42" customWidth="1"/>
    <col min="12" max="12" width="40.7109375" style="42" customWidth="1"/>
    <col min="13" max="13" width="1.28515625" style="42" customWidth="1"/>
    <col min="14" max="14" width="20.140625" style="42" customWidth="1"/>
    <col min="15" max="15" width="1.28515625" style="42" customWidth="1"/>
    <col min="16" max="16" width="42.28515625" style="42" customWidth="1"/>
    <col min="17" max="17" width="25.140625" style="42" bestFit="1" customWidth="1"/>
    <col min="18" max="19" width="9.140625" style="42"/>
    <col min="20" max="20" width="24.5703125" style="42" bestFit="1" customWidth="1"/>
    <col min="21" max="26" width="9.140625" style="42"/>
    <col min="27" max="27" width="30.140625" style="42" customWidth="1"/>
    <col min="28" max="16384" width="9.140625" style="42"/>
  </cols>
  <sheetData>
    <row r="1" spans="1:17" ht="46.5" customHeight="1" x14ac:dyDescent="0.65">
      <c r="A1" s="275" t="s">
        <v>0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</row>
    <row r="2" spans="1:17" ht="46.5" customHeight="1" x14ac:dyDescent="0.65">
      <c r="A2" s="275" t="s">
        <v>165</v>
      </c>
      <c r="B2" s="275"/>
      <c r="C2" s="275"/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</row>
    <row r="3" spans="1:17" ht="46.5" customHeight="1" x14ac:dyDescent="0.65">
      <c r="A3" s="275" t="s">
        <v>294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75"/>
      <c r="P3" s="275"/>
    </row>
    <row r="4" spans="1:17" ht="46.5" customHeight="1" x14ac:dyDescent="0.65">
      <c r="A4" s="278" t="s">
        <v>335</v>
      </c>
      <c r="B4" s="278"/>
      <c r="C4" s="278"/>
      <c r="D4" s="278"/>
      <c r="E4" s="278"/>
      <c r="F4" s="278"/>
      <c r="G4" s="278"/>
      <c r="H4" s="278"/>
      <c r="I4" s="278"/>
      <c r="J4" s="278"/>
      <c r="K4" s="278"/>
      <c r="L4" s="278"/>
      <c r="M4" s="244"/>
      <c r="N4" s="244"/>
      <c r="O4" s="244"/>
      <c r="P4" s="244"/>
    </row>
    <row r="5" spans="1:17" ht="46.5" customHeight="1" x14ac:dyDescent="0.65">
      <c r="C5" s="43"/>
      <c r="D5" s="43"/>
      <c r="E5" s="43"/>
      <c r="F5" s="43"/>
      <c r="G5" s="43"/>
      <c r="H5" s="43"/>
      <c r="I5" s="43"/>
      <c r="J5" s="43"/>
      <c r="K5" s="43"/>
      <c r="L5" s="276" t="s">
        <v>217</v>
      </c>
      <c r="M5" s="43"/>
      <c r="N5" s="43"/>
      <c r="O5" s="43"/>
      <c r="P5" s="276" t="s">
        <v>218</v>
      </c>
    </row>
    <row r="6" spans="1:17" ht="46.5" customHeight="1" x14ac:dyDescent="0.65">
      <c r="A6" s="45" t="s">
        <v>219</v>
      </c>
      <c r="B6" s="44"/>
      <c r="C6" s="45" t="s">
        <v>220</v>
      </c>
      <c r="D6" s="43"/>
      <c r="E6" s="45" t="s">
        <v>221</v>
      </c>
      <c r="F6" s="43"/>
      <c r="G6" s="45" t="s">
        <v>36</v>
      </c>
      <c r="H6" s="43"/>
      <c r="I6" s="45" t="s">
        <v>222</v>
      </c>
      <c r="J6" s="45"/>
      <c r="K6" s="43"/>
      <c r="L6" s="277"/>
      <c r="M6" s="43"/>
      <c r="N6" s="45" t="s">
        <v>223</v>
      </c>
      <c r="O6" s="43"/>
      <c r="P6" s="277"/>
      <c r="Q6" s="46"/>
    </row>
    <row r="7" spans="1:17" ht="46.5" customHeight="1" x14ac:dyDescent="0.65">
      <c r="A7" s="47" t="s">
        <v>295</v>
      </c>
      <c r="B7" s="44"/>
      <c r="C7" s="43" t="s">
        <v>296</v>
      </c>
      <c r="D7" s="43"/>
      <c r="E7" s="43" t="s">
        <v>297</v>
      </c>
      <c r="F7" s="43"/>
      <c r="G7" s="48">
        <v>750000</v>
      </c>
      <c r="H7" s="43"/>
      <c r="I7" s="48">
        <v>750000000000</v>
      </c>
      <c r="J7" s="48"/>
      <c r="K7" s="43"/>
      <c r="L7" s="131">
        <v>6584262378</v>
      </c>
      <c r="M7" s="43"/>
      <c r="N7" s="50">
        <v>0.23</v>
      </c>
      <c r="O7" s="43"/>
      <c r="P7" s="51">
        <v>0.40799999999999997</v>
      </c>
      <c r="Q7" s="49"/>
    </row>
    <row r="8" spans="1:17" ht="46.5" customHeight="1" x14ac:dyDescent="0.65">
      <c r="A8" s="52" t="s">
        <v>298</v>
      </c>
      <c r="B8" s="44"/>
      <c r="C8" s="43" t="s">
        <v>233</v>
      </c>
      <c r="D8" s="43"/>
      <c r="E8" s="43" t="s">
        <v>299</v>
      </c>
      <c r="F8" s="43"/>
      <c r="G8" s="43">
        <v>1500000</v>
      </c>
      <c r="H8" s="43"/>
      <c r="I8" s="53">
        <v>1500000000000</v>
      </c>
      <c r="J8" s="43"/>
      <c r="K8" s="43"/>
      <c r="L8" s="131">
        <v>6780136799</v>
      </c>
      <c r="M8" s="43"/>
      <c r="N8" s="54">
        <v>0.26</v>
      </c>
      <c r="O8" s="43"/>
      <c r="P8" s="51">
        <v>0.36969999999999997</v>
      </c>
      <c r="Q8" s="53"/>
    </row>
    <row r="9" spans="1:17" ht="46.5" customHeight="1" x14ac:dyDescent="0.65">
      <c r="A9" s="55" t="s">
        <v>295</v>
      </c>
      <c r="B9" s="56"/>
      <c r="C9" s="43" t="s">
        <v>296</v>
      </c>
      <c r="D9" s="43"/>
      <c r="E9" s="43" t="s">
        <v>300</v>
      </c>
      <c r="F9" s="43"/>
      <c r="G9" s="43">
        <v>2998000</v>
      </c>
      <c r="H9" s="43"/>
      <c r="I9" s="53">
        <v>2998000000000</v>
      </c>
      <c r="J9" s="43"/>
      <c r="K9" s="43"/>
      <c r="L9" s="131">
        <v>14289909660</v>
      </c>
      <c r="M9" s="43"/>
      <c r="N9" s="54">
        <v>0.20499999999999999</v>
      </c>
      <c r="O9" s="43"/>
      <c r="P9" s="57">
        <v>0.41060000000000002</v>
      </c>
      <c r="Q9" s="49"/>
    </row>
    <row r="10" spans="1:17" ht="46.5" customHeight="1" x14ac:dyDescent="0.65">
      <c r="A10" s="55" t="s">
        <v>69</v>
      </c>
      <c r="B10" s="46"/>
      <c r="C10" s="43" t="s">
        <v>296</v>
      </c>
      <c r="E10" s="43" t="s">
        <v>301</v>
      </c>
      <c r="G10" s="43">
        <v>2203677</v>
      </c>
      <c r="H10" s="43"/>
      <c r="I10" s="53">
        <v>15001438599534</v>
      </c>
      <c r="J10" s="43"/>
      <c r="K10" s="43"/>
      <c r="L10" s="131">
        <v>139638862774</v>
      </c>
      <c r="M10" s="43"/>
      <c r="N10" s="54">
        <v>0.27</v>
      </c>
      <c r="O10" s="43"/>
      <c r="P10" s="58">
        <v>0.4</v>
      </c>
      <c r="Q10" s="49"/>
    </row>
    <row r="11" spans="1:17" ht="46.5" customHeight="1" x14ac:dyDescent="0.65">
      <c r="A11" s="109" t="s">
        <v>302</v>
      </c>
      <c r="C11" s="59" t="s">
        <v>233</v>
      </c>
      <c r="E11" s="43" t="s">
        <v>303</v>
      </c>
      <c r="G11" s="43">
        <v>1335900</v>
      </c>
      <c r="H11" s="43"/>
      <c r="I11" s="43">
        <v>4999848883800</v>
      </c>
      <c r="J11" s="43"/>
      <c r="K11" s="43"/>
      <c r="L11" s="131">
        <v>53435253072</v>
      </c>
      <c r="M11" s="43"/>
      <c r="N11" s="54">
        <v>0.27</v>
      </c>
      <c r="O11" s="43"/>
      <c r="P11" s="60">
        <v>0.40439999999999998</v>
      </c>
      <c r="Q11" s="49"/>
    </row>
    <row r="12" spans="1:17" s="61" customFormat="1" ht="46.5" customHeight="1" x14ac:dyDescent="0.65">
      <c r="A12" s="181" t="s">
        <v>90</v>
      </c>
      <c r="C12" s="146" t="s">
        <v>296</v>
      </c>
      <c r="E12" s="146" t="s">
        <v>333</v>
      </c>
      <c r="G12" s="146">
        <v>2500000</v>
      </c>
      <c r="H12" s="146"/>
      <c r="I12" s="146">
        <v>2500000000000</v>
      </c>
      <c r="L12" s="131">
        <v>9663656913</v>
      </c>
      <c r="N12" s="182">
        <v>0.23</v>
      </c>
      <c r="P12" s="57">
        <v>0.38900000000000001</v>
      </c>
      <c r="Q12" s="183"/>
    </row>
    <row r="13" spans="1:17" ht="46.5" customHeight="1" x14ac:dyDescent="0.65">
      <c r="L13" s="62"/>
      <c r="Q13" s="46"/>
    </row>
    <row r="14" spans="1:17" x14ac:dyDescent="0.65">
      <c r="L14" s="61"/>
      <c r="Q14" s="46"/>
    </row>
    <row r="15" spans="1:17" x14ac:dyDescent="0.65">
      <c r="L15" s="61"/>
      <c r="Q15" s="46"/>
    </row>
    <row r="16" spans="1:17" x14ac:dyDescent="0.65">
      <c r="Q16" s="46"/>
    </row>
  </sheetData>
  <mergeCells count="6">
    <mergeCell ref="A1:P1"/>
    <mergeCell ref="A2:P2"/>
    <mergeCell ref="A3:P3"/>
    <mergeCell ref="L5:L6"/>
    <mergeCell ref="P5:P6"/>
    <mergeCell ref="A4:L4"/>
  </mergeCells>
  <pageMargins left="0.39" right="0.39" top="0.39" bottom="0.39" header="0" footer="0"/>
  <pageSetup paperSize="9" scale="4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4"/>
  <sheetViews>
    <sheetView rightToLeft="1" workbookViewId="0">
      <selection activeCell="G22" sqref="G22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</row>
    <row r="2" spans="1:17" ht="21.75" customHeight="1" x14ac:dyDescent="0.2">
      <c r="A2" s="249" t="s">
        <v>165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7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</row>
    <row r="4" spans="1:17" ht="14.45" customHeight="1" x14ac:dyDescent="0.2"/>
    <row r="5" spans="1:17" ht="14.45" customHeight="1" x14ac:dyDescent="0.2">
      <c r="A5" s="1" t="s">
        <v>215</v>
      </c>
      <c r="B5" s="251" t="s">
        <v>216</v>
      </c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</row>
    <row r="6" spans="1:17" ht="29.1" customHeight="1" x14ac:dyDescent="0.2">
      <c r="M6" s="279" t="s">
        <v>217</v>
      </c>
      <c r="Q6" s="279" t="s">
        <v>218</v>
      </c>
    </row>
    <row r="7" spans="1:17" ht="14.45" customHeight="1" x14ac:dyDescent="0.2">
      <c r="A7" s="252" t="s">
        <v>219</v>
      </c>
      <c r="B7" s="252"/>
      <c r="D7" s="2" t="s">
        <v>220</v>
      </c>
      <c r="F7" s="2" t="s">
        <v>221</v>
      </c>
      <c r="H7" s="2" t="s">
        <v>36</v>
      </c>
      <c r="J7" s="252" t="s">
        <v>222</v>
      </c>
      <c r="K7" s="252"/>
      <c r="M7" s="279"/>
      <c r="O7" s="2" t="s">
        <v>223</v>
      </c>
      <c r="Q7" s="279"/>
    </row>
    <row r="8" spans="1:17" ht="14.45" customHeight="1" x14ac:dyDescent="0.2">
      <c r="A8" s="254" t="s">
        <v>224</v>
      </c>
      <c r="B8" s="265"/>
      <c r="D8" s="254" t="s">
        <v>225</v>
      </c>
      <c r="F8" s="4" t="s">
        <v>226</v>
      </c>
      <c r="H8" s="3"/>
      <c r="J8" s="3"/>
      <c r="K8" s="3"/>
      <c r="M8" s="3"/>
      <c r="O8" s="3"/>
      <c r="Q8" s="3"/>
    </row>
    <row r="9" spans="1:17" ht="14.45" customHeight="1" x14ac:dyDescent="0.2">
      <c r="A9" s="252"/>
      <c r="B9" s="252"/>
      <c r="D9" s="252"/>
      <c r="F9" s="4" t="s">
        <v>227</v>
      </c>
    </row>
    <row r="10" spans="1:17" ht="14.45" customHeight="1" x14ac:dyDescent="0.2">
      <c r="A10" s="254" t="s">
        <v>224</v>
      </c>
      <c r="B10" s="265"/>
      <c r="D10" s="254" t="s">
        <v>228</v>
      </c>
      <c r="F10" s="4" t="s">
        <v>226</v>
      </c>
    </row>
    <row r="11" spans="1:17" ht="14.45" customHeight="1" x14ac:dyDescent="0.2">
      <c r="A11" s="252"/>
      <c r="B11" s="252"/>
      <c r="D11" s="252"/>
      <c r="F11" s="4" t="s">
        <v>229</v>
      </c>
    </row>
    <row r="12" spans="1:17" ht="65.45" customHeight="1" x14ac:dyDescent="0.2">
      <c r="A12" s="280" t="s">
        <v>230</v>
      </c>
      <c r="B12" s="280"/>
      <c r="D12" s="13" t="s">
        <v>231</v>
      </c>
      <c r="F12" s="4" t="s">
        <v>232</v>
      </c>
    </row>
    <row r="13" spans="1:17" ht="14.45" customHeight="1" x14ac:dyDescent="0.2">
      <c r="A13" s="280" t="s">
        <v>233</v>
      </c>
      <c r="B13" s="281"/>
      <c r="D13" s="280" t="s">
        <v>233</v>
      </c>
      <c r="F13" s="4" t="s">
        <v>234</v>
      </c>
    </row>
    <row r="14" spans="1:17" ht="14.45" customHeight="1" x14ac:dyDescent="0.2">
      <c r="A14" s="282"/>
      <c r="B14" s="282"/>
      <c r="D14" s="282"/>
      <c r="F14" s="4" t="s">
        <v>235</v>
      </c>
    </row>
    <row r="15" spans="1:17" ht="14.45" customHeight="1" x14ac:dyDescent="0.2">
      <c r="A15" s="282"/>
      <c r="B15" s="282"/>
      <c r="D15" s="282"/>
      <c r="F15" s="4" t="s">
        <v>236</v>
      </c>
    </row>
    <row r="16" spans="1:17" ht="14.45" customHeight="1" x14ac:dyDescent="0.2">
      <c r="A16" s="279"/>
      <c r="B16" s="279"/>
      <c r="D16" s="279"/>
      <c r="F16" s="4" t="s">
        <v>237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252" t="s">
        <v>238</v>
      </c>
      <c r="B18" s="252"/>
      <c r="C18" s="252"/>
      <c r="D18" s="252"/>
      <c r="E18" s="252"/>
      <c r="F18" s="252"/>
      <c r="G18" s="252"/>
      <c r="H18" s="252"/>
      <c r="I18" s="252"/>
      <c r="J18" s="252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C984C-5D2E-46F9-AB36-DA5806845BEC}">
  <sheetPr>
    <pageSetUpPr fitToPage="1"/>
  </sheetPr>
  <dimension ref="A1:J135"/>
  <sheetViews>
    <sheetView rightToLeft="1" workbookViewId="0">
      <selection activeCell="D134" sqref="D134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0" ht="21.75" customHeight="1" x14ac:dyDescent="0.2">
      <c r="A2" s="249" t="s">
        <v>165</v>
      </c>
      <c r="B2" s="249"/>
      <c r="C2" s="249"/>
      <c r="D2" s="249"/>
      <c r="E2" s="249"/>
      <c r="F2" s="249"/>
      <c r="G2" s="249"/>
      <c r="H2" s="249"/>
      <c r="I2" s="249"/>
      <c r="J2" s="249"/>
    </row>
    <row r="3" spans="1:10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</row>
    <row r="4" spans="1:10" ht="23.25" customHeight="1" x14ac:dyDescent="0.2"/>
    <row r="5" spans="1:10" ht="23.25" customHeight="1" x14ac:dyDescent="0.2">
      <c r="A5" s="81" t="s">
        <v>239</v>
      </c>
      <c r="B5" s="251" t="s">
        <v>240</v>
      </c>
      <c r="C5" s="251"/>
      <c r="D5" s="251"/>
      <c r="E5" s="251"/>
      <c r="F5" s="251"/>
      <c r="G5" s="251"/>
      <c r="H5" s="251"/>
      <c r="I5" s="251"/>
      <c r="J5" s="251"/>
    </row>
    <row r="6" spans="1:10" ht="42.75" customHeight="1" x14ac:dyDescent="0.2">
      <c r="D6" s="252" t="s">
        <v>184</v>
      </c>
      <c r="E6" s="252"/>
      <c r="F6" s="252"/>
      <c r="H6" s="252" t="s">
        <v>185</v>
      </c>
      <c r="I6" s="252"/>
      <c r="J6" s="252"/>
    </row>
    <row r="7" spans="1:10" ht="42.75" customHeight="1" x14ac:dyDescent="0.2">
      <c r="A7" s="252" t="s">
        <v>241</v>
      </c>
      <c r="B7" s="252"/>
      <c r="D7" s="88" t="s">
        <v>242</v>
      </c>
      <c r="E7" s="3"/>
      <c r="F7" s="88" t="s">
        <v>243</v>
      </c>
      <c r="H7" s="88" t="s">
        <v>242</v>
      </c>
      <c r="I7" s="3"/>
      <c r="J7" s="88" t="s">
        <v>243</v>
      </c>
    </row>
    <row r="8" spans="1:10" ht="21.75" customHeight="1" x14ac:dyDescent="0.2">
      <c r="A8" s="255" t="s">
        <v>245</v>
      </c>
      <c r="B8" s="255"/>
      <c r="D8" s="6">
        <v>0</v>
      </c>
      <c r="F8" s="7"/>
      <c r="H8" s="6">
        <v>83502465738</v>
      </c>
      <c r="J8" s="7"/>
    </row>
    <row r="9" spans="1:10" ht="21.75" customHeight="1" x14ac:dyDescent="0.2">
      <c r="A9" s="255" t="s">
        <v>109</v>
      </c>
      <c r="B9" s="255"/>
      <c r="D9" s="6">
        <v>0</v>
      </c>
      <c r="F9" s="7"/>
      <c r="H9" s="6">
        <v>3528124991</v>
      </c>
      <c r="J9" s="7"/>
    </row>
    <row r="10" spans="1:10" ht="21.75" customHeight="1" x14ac:dyDescent="0.2">
      <c r="A10" s="255" t="s">
        <v>109</v>
      </c>
      <c r="B10" s="255"/>
      <c r="D10" s="6">
        <v>0</v>
      </c>
      <c r="F10" s="7"/>
      <c r="H10" s="6">
        <v>7262755337</v>
      </c>
      <c r="J10" s="7"/>
    </row>
    <row r="11" spans="1:10" ht="21.75" customHeight="1" x14ac:dyDescent="0.2">
      <c r="A11" s="255" t="s">
        <v>109</v>
      </c>
      <c r="B11" s="255"/>
      <c r="D11" s="6">
        <v>0</v>
      </c>
      <c r="F11" s="7"/>
      <c r="H11" s="6">
        <v>6106902322</v>
      </c>
      <c r="J11" s="7"/>
    </row>
    <row r="12" spans="1:10" ht="21.75" customHeight="1" x14ac:dyDescent="0.2">
      <c r="A12" s="255" t="s">
        <v>125</v>
      </c>
      <c r="B12" s="255"/>
      <c r="D12" s="6">
        <v>0</v>
      </c>
      <c r="F12" s="7"/>
      <c r="H12" s="6">
        <v>8995652811</v>
      </c>
      <c r="J12" s="7"/>
    </row>
    <row r="13" spans="1:10" ht="21.75" customHeight="1" x14ac:dyDescent="0.2">
      <c r="A13" s="255" t="s">
        <v>130</v>
      </c>
      <c r="B13" s="255"/>
      <c r="D13" s="6">
        <v>0</v>
      </c>
      <c r="F13" s="7"/>
      <c r="H13" s="6">
        <v>30293584541</v>
      </c>
      <c r="J13" s="7"/>
    </row>
    <row r="14" spans="1:10" ht="21.75" customHeight="1" x14ac:dyDescent="0.2">
      <c r="A14" s="255" t="s">
        <v>109</v>
      </c>
      <c r="B14" s="255"/>
      <c r="D14" s="6">
        <v>0</v>
      </c>
      <c r="F14" s="7"/>
      <c r="H14" s="6">
        <v>39667628143</v>
      </c>
      <c r="J14" s="7"/>
    </row>
    <row r="15" spans="1:10" ht="21.75" customHeight="1" x14ac:dyDescent="0.2">
      <c r="A15" s="255" t="s">
        <v>130</v>
      </c>
      <c r="B15" s="255"/>
      <c r="D15" s="6">
        <v>0</v>
      </c>
      <c r="F15" s="7"/>
      <c r="H15" s="6">
        <v>4596763820</v>
      </c>
      <c r="J15" s="7"/>
    </row>
    <row r="16" spans="1:10" ht="21.75" customHeight="1" x14ac:dyDescent="0.2">
      <c r="A16" s="255" t="s">
        <v>109</v>
      </c>
      <c r="B16" s="255"/>
      <c r="D16" s="6">
        <v>0</v>
      </c>
      <c r="F16" s="7"/>
      <c r="H16" s="6">
        <v>37892566266</v>
      </c>
      <c r="J16" s="7"/>
    </row>
    <row r="17" spans="1:10" ht="21.75" customHeight="1" x14ac:dyDescent="0.2">
      <c r="A17" s="255" t="s">
        <v>246</v>
      </c>
      <c r="B17" s="255"/>
      <c r="D17" s="6">
        <v>0</v>
      </c>
      <c r="F17" s="7"/>
      <c r="H17" s="6">
        <v>80319722138</v>
      </c>
      <c r="J17" s="7"/>
    </row>
    <row r="18" spans="1:10" ht="21.75" customHeight="1" x14ac:dyDescent="0.2">
      <c r="A18" s="255" t="s">
        <v>130</v>
      </c>
      <c r="B18" s="255"/>
      <c r="D18" s="6">
        <v>0</v>
      </c>
      <c r="F18" s="7"/>
      <c r="H18" s="6">
        <v>10411509923</v>
      </c>
      <c r="J18" s="7"/>
    </row>
    <row r="19" spans="1:10" ht="21.75" customHeight="1" x14ac:dyDescent="0.2">
      <c r="A19" s="255" t="s">
        <v>109</v>
      </c>
      <c r="B19" s="255"/>
      <c r="D19" s="6">
        <v>0</v>
      </c>
      <c r="F19" s="7"/>
      <c r="H19" s="6">
        <v>48922672383</v>
      </c>
      <c r="J19" s="7"/>
    </row>
    <row r="20" spans="1:10" ht="21.75" customHeight="1" x14ac:dyDescent="0.2">
      <c r="A20" s="255" t="s">
        <v>125</v>
      </c>
      <c r="B20" s="255"/>
      <c r="D20" s="6">
        <v>0</v>
      </c>
      <c r="F20" s="7"/>
      <c r="H20" s="6">
        <v>20180103129</v>
      </c>
      <c r="J20" s="7"/>
    </row>
    <row r="21" spans="1:10" ht="21.75" customHeight="1" x14ac:dyDescent="0.2">
      <c r="A21" s="255" t="s">
        <v>130</v>
      </c>
      <c r="B21" s="255"/>
      <c r="D21" s="6">
        <v>0</v>
      </c>
      <c r="F21" s="7"/>
      <c r="H21" s="6">
        <v>8386938569</v>
      </c>
      <c r="J21" s="7"/>
    </row>
    <row r="22" spans="1:10" ht="21.75" customHeight="1" x14ac:dyDescent="0.2">
      <c r="A22" s="255" t="s">
        <v>109</v>
      </c>
      <c r="B22" s="255"/>
      <c r="D22" s="6">
        <v>0</v>
      </c>
      <c r="F22" s="7"/>
      <c r="H22" s="6">
        <v>15769416945</v>
      </c>
      <c r="J22" s="7"/>
    </row>
    <row r="23" spans="1:10" ht="21.75" customHeight="1" x14ac:dyDescent="0.2">
      <c r="A23" s="255" t="s">
        <v>125</v>
      </c>
      <c r="B23" s="255"/>
      <c r="D23" s="6">
        <v>0</v>
      </c>
      <c r="F23" s="7"/>
      <c r="H23" s="6">
        <v>3293780389</v>
      </c>
      <c r="J23" s="7"/>
    </row>
    <row r="24" spans="1:10" ht="21.75" customHeight="1" x14ac:dyDescent="0.2">
      <c r="A24" s="255" t="s">
        <v>125</v>
      </c>
      <c r="B24" s="255"/>
      <c r="D24" s="6">
        <v>0</v>
      </c>
      <c r="F24" s="7"/>
      <c r="H24" s="6">
        <v>40716809132</v>
      </c>
      <c r="J24" s="7"/>
    </row>
    <row r="25" spans="1:10" ht="21.75" customHeight="1" x14ac:dyDescent="0.2">
      <c r="A25" s="255" t="s">
        <v>130</v>
      </c>
      <c r="B25" s="255"/>
      <c r="D25" s="6">
        <v>0</v>
      </c>
      <c r="F25" s="7"/>
      <c r="H25" s="6">
        <v>68753790332</v>
      </c>
      <c r="J25" s="7"/>
    </row>
    <row r="26" spans="1:10" ht="21.75" customHeight="1" x14ac:dyDescent="0.2">
      <c r="A26" s="255" t="s">
        <v>125</v>
      </c>
      <c r="B26" s="255"/>
      <c r="D26" s="6">
        <v>0</v>
      </c>
      <c r="F26" s="7"/>
      <c r="H26" s="6">
        <v>83159700776</v>
      </c>
      <c r="J26" s="7"/>
    </row>
    <row r="27" spans="1:10" ht="21.75" customHeight="1" x14ac:dyDescent="0.2">
      <c r="A27" s="255" t="s">
        <v>109</v>
      </c>
      <c r="B27" s="255"/>
      <c r="D27" s="6">
        <v>0</v>
      </c>
      <c r="F27" s="7"/>
      <c r="H27" s="6">
        <v>41352822355</v>
      </c>
      <c r="J27" s="7"/>
    </row>
    <row r="28" spans="1:10" ht="21.75" customHeight="1" x14ac:dyDescent="0.2">
      <c r="A28" s="255" t="s">
        <v>109</v>
      </c>
      <c r="B28" s="255"/>
      <c r="D28" s="6">
        <v>0</v>
      </c>
      <c r="F28" s="7"/>
      <c r="H28" s="6">
        <v>62763950950</v>
      </c>
      <c r="J28" s="7"/>
    </row>
    <row r="29" spans="1:10" ht="21.75" customHeight="1" x14ac:dyDescent="0.2">
      <c r="A29" s="255" t="s">
        <v>113</v>
      </c>
      <c r="B29" s="255"/>
      <c r="D29" s="6">
        <v>0</v>
      </c>
      <c r="F29" s="7"/>
      <c r="H29" s="6">
        <v>117205479450</v>
      </c>
      <c r="J29" s="7"/>
    </row>
    <row r="30" spans="1:10" ht="21.75" customHeight="1" x14ac:dyDescent="0.2">
      <c r="A30" s="255" t="s">
        <v>160</v>
      </c>
      <c r="B30" s="255"/>
      <c r="D30" s="6">
        <v>0</v>
      </c>
      <c r="F30" s="7"/>
      <c r="H30" s="6">
        <v>62819155890</v>
      </c>
      <c r="J30" s="7"/>
    </row>
    <row r="31" spans="1:10" ht="21.75" customHeight="1" x14ac:dyDescent="0.2">
      <c r="A31" s="255" t="s">
        <v>109</v>
      </c>
      <c r="B31" s="255"/>
      <c r="D31" s="6">
        <v>0</v>
      </c>
      <c r="F31" s="7"/>
      <c r="H31" s="6">
        <v>57265624929</v>
      </c>
      <c r="J31" s="7"/>
    </row>
    <row r="32" spans="1:10" ht="21.75" customHeight="1" x14ac:dyDescent="0.2">
      <c r="A32" s="255" t="s">
        <v>109</v>
      </c>
      <c r="B32" s="255"/>
      <c r="D32" s="6">
        <v>0</v>
      </c>
      <c r="F32" s="7"/>
      <c r="H32" s="6">
        <v>51635621450</v>
      </c>
      <c r="J32" s="7"/>
    </row>
    <row r="33" spans="1:10" ht="21.75" customHeight="1" x14ac:dyDescent="0.2">
      <c r="A33" s="255" t="s">
        <v>109</v>
      </c>
      <c r="B33" s="255"/>
      <c r="D33" s="6">
        <v>0</v>
      </c>
      <c r="F33" s="7"/>
      <c r="H33" s="6">
        <v>16234520542</v>
      </c>
      <c r="J33" s="7"/>
    </row>
    <row r="34" spans="1:10" ht="21.75" customHeight="1" x14ac:dyDescent="0.2">
      <c r="A34" s="255" t="s">
        <v>109</v>
      </c>
      <c r="B34" s="255"/>
      <c r="D34" s="6">
        <v>0</v>
      </c>
      <c r="F34" s="7"/>
      <c r="H34" s="6">
        <v>11467397257</v>
      </c>
      <c r="J34" s="7"/>
    </row>
    <row r="35" spans="1:10" ht="21.75" customHeight="1" x14ac:dyDescent="0.2">
      <c r="A35" s="255" t="s">
        <v>109</v>
      </c>
      <c r="B35" s="255"/>
      <c r="D35" s="6">
        <v>0</v>
      </c>
      <c r="F35" s="7"/>
      <c r="H35" s="6">
        <v>7435691831</v>
      </c>
      <c r="J35" s="7"/>
    </row>
    <row r="36" spans="1:10" ht="21.75" customHeight="1" x14ac:dyDescent="0.2">
      <c r="A36" s="255" t="s">
        <v>109</v>
      </c>
      <c r="B36" s="255"/>
      <c r="D36" s="6">
        <v>0</v>
      </c>
      <c r="F36" s="7"/>
      <c r="H36" s="6">
        <v>27456310353</v>
      </c>
      <c r="J36" s="7"/>
    </row>
    <row r="37" spans="1:10" ht="21.75" customHeight="1" x14ac:dyDescent="0.2">
      <c r="A37" s="255" t="s">
        <v>109</v>
      </c>
      <c r="B37" s="255"/>
      <c r="D37" s="6">
        <v>0</v>
      </c>
      <c r="F37" s="7"/>
      <c r="H37" s="6">
        <v>39444127560</v>
      </c>
      <c r="J37" s="7"/>
    </row>
    <row r="38" spans="1:10" ht="21.75" customHeight="1" x14ac:dyDescent="0.2">
      <c r="A38" s="255" t="s">
        <v>109</v>
      </c>
      <c r="B38" s="255"/>
      <c r="D38" s="6">
        <v>0</v>
      </c>
      <c r="F38" s="7"/>
      <c r="H38" s="6">
        <v>39907901368</v>
      </c>
      <c r="J38" s="7"/>
    </row>
    <row r="39" spans="1:10" ht="21.75" customHeight="1" x14ac:dyDescent="0.2">
      <c r="A39" s="255" t="s">
        <v>109</v>
      </c>
      <c r="B39" s="255"/>
      <c r="D39" s="6">
        <v>0</v>
      </c>
      <c r="F39" s="7"/>
      <c r="H39" s="6">
        <v>41417832326</v>
      </c>
      <c r="J39" s="7"/>
    </row>
    <row r="40" spans="1:10" ht="21.75" customHeight="1" x14ac:dyDescent="0.2">
      <c r="A40" s="255" t="s">
        <v>109</v>
      </c>
      <c r="B40" s="255"/>
      <c r="D40" s="6">
        <v>0</v>
      </c>
      <c r="F40" s="7"/>
      <c r="H40" s="6">
        <v>42967916692</v>
      </c>
      <c r="J40" s="7"/>
    </row>
    <row r="41" spans="1:10" ht="21.75" customHeight="1" x14ac:dyDescent="0.2">
      <c r="A41" s="255" t="s">
        <v>109</v>
      </c>
      <c r="B41" s="255"/>
      <c r="D41" s="6">
        <v>0</v>
      </c>
      <c r="F41" s="7"/>
      <c r="H41" s="6">
        <v>36158429564</v>
      </c>
      <c r="J41" s="7"/>
    </row>
    <row r="42" spans="1:10" ht="21.75" customHeight="1" x14ac:dyDescent="0.2">
      <c r="A42" s="255" t="s">
        <v>113</v>
      </c>
      <c r="B42" s="255"/>
      <c r="D42" s="6">
        <v>0</v>
      </c>
      <c r="F42" s="7"/>
      <c r="H42" s="6">
        <v>58464555602</v>
      </c>
      <c r="J42" s="7"/>
    </row>
    <row r="43" spans="1:10" ht="21.75" customHeight="1" x14ac:dyDescent="0.2">
      <c r="A43" s="255" t="s">
        <v>125</v>
      </c>
      <c r="B43" s="255"/>
      <c r="D43" s="6">
        <v>0</v>
      </c>
      <c r="F43" s="7"/>
      <c r="H43" s="6">
        <v>3678548707</v>
      </c>
      <c r="J43" s="7"/>
    </row>
    <row r="44" spans="1:10" ht="21.75" customHeight="1" x14ac:dyDescent="0.2">
      <c r="A44" s="255" t="s">
        <v>113</v>
      </c>
      <c r="B44" s="255"/>
      <c r="D44" s="6">
        <v>0</v>
      </c>
      <c r="F44" s="7"/>
      <c r="H44" s="6">
        <v>31876712322</v>
      </c>
      <c r="J44" s="7"/>
    </row>
    <row r="45" spans="1:10" ht="21.75" customHeight="1" x14ac:dyDescent="0.2">
      <c r="A45" s="255" t="s">
        <v>113</v>
      </c>
      <c r="B45" s="255"/>
      <c r="D45" s="6">
        <v>0</v>
      </c>
      <c r="F45" s="7"/>
      <c r="H45" s="6">
        <v>27454109581</v>
      </c>
      <c r="J45" s="7"/>
    </row>
    <row r="46" spans="1:10" ht="21.75" customHeight="1" x14ac:dyDescent="0.2">
      <c r="A46" s="255" t="s">
        <v>109</v>
      </c>
      <c r="B46" s="255"/>
      <c r="D46" s="6">
        <v>0</v>
      </c>
      <c r="F46" s="7"/>
      <c r="H46" s="6">
        <v>20884018848</v>
      </c>
      <c r="J46" s="7"/>
    </row>
    <row r="47" spans="1:10" ht="21.75" customHeight="1" x14ac:dyDescent="0.2">
      <c r="A47" s="255" t="s">
        <v>109</v>
      </c>
      <c r="B47" s="255"/>
      <c r="D47" s="6">
        <v>0</v>
      </c>
      <c r="F47" s="7"/>
      <c r="H47" s="6">
        <v>24840767122</v>
      </c>
      <c r="J47" s="7"/>
    </row>
    <row r="48" spans="1:10" ht="21.75" customHeight="1" x14ac:dyDescent="0.2">
      <c r="A48" s="255" t="s">
        <v>109</v>
      </c>
      <c r="B48" s="255"/>
      <c r="D48" s="6">
        <v>0</v>
      </c>
      <c r="F48" s="7"/>
      <c r="H48" s="6">
        <v>99693888869</v>
      </c>
      <c r="J48" s="7"/>
    </row>
    <row r="49" spans="1:10" ht="21.75" customHeight="1" x14ac:dyDescent="0.2">
      <c r="A49" s="255" t="s">
        <v>109</v>
      </c>
      <c r="B49" s="255"/>
      <c r="D49" s="6">
        <v>0</v>
      </c>
      <c r="F49" s="7"/>
      <c r="H49" s="6">
        <v>34717808217</v>
      </c>
      <c r="J49" s="7"/>
    </row>
    <row r="50" spans="1:10" ht="21.75" customHeight="1" x14ac:dyDescent="0.2">
      <c r="A50" s="255" t="s">
        <v>109</v>
      </c>
      <c r="B50" s="255"/>
      <c r="D50" s="6">
        <v>28153875890</v>
      </c>
      <c r="F50" s="7"/>
      <c r="H50" s="6">
        <v>197271085193</v>
      </c>
      <c r="J50" s="7"/>
    </row>
    <row r="51" spans="1:10" ht="21.75" customHeight="1" x14ac:dyDescent="0.2">
      <c r="A51" s="255" t="s">
        <v>109</v>
      </c>
      <c r="B51" s="255"/>
      <c r="D51" s="6">
        <v>8607123292</v>
      </c>
      <c r="F51" s="7"/>
      <c r="H51" s="6">
        <v>68350684912</v>
      </c>
      <c r="J51" s="7"/>
    </row>
    <row r="52" spans="1:10" ht="21.75" customHeight="1" x14ac:dyDescent="0.2">
      <c r="A52" s="255" t="s">
        <v>109</v>
      </c>
      <c r="B52" s="255"/>
      <c r="D52" s="6">
        <v>32839780821</v>
      </c>
      <c r="F52" s="7"/>
      <c r="H52" s="6">
        <v>144604273968</v>
      </c>
      <c r="J52" s="7"/>
    </row>
    <row r="53" spans="1:10" ht="21.75" customHeight="1" x14ac:dyDescent="0.2">
      <c r="A53" s="255" t="s">
        <v>109</v>
      </c>
      <c r="B53" s="255"/>
      <c r="D53" s="6">
        <v>0</v>
      </c>
      <c r="F53" s="7"/>
      <c r="H53" s="6">
        <v>20426350683</v>
      </c>
      <c r="J53" s="7"/>
    </row>
    <row r="54" spans="1:10" ht="21.75" customHeight="1" x14ac:dyDescent="0.2">
      <c r="A54" s="255" t="s">
        <v>109</v>
      </c>
      <c r="B54" s="255"/>
      <c r="D54" s="6">
        <v>26356164382</v>
      </c>
      <c r="F54" s="7"/>
      <c r="H54" s="6">
        <v>100438356154</v>
      </c>
      <c r="J54" s="7"/>
    </row>
    <row r="55" spans="1:10" ht="21.75" customHeight="1" x14ac:dyDescent="0.2">
      <c r="A55" s="255" t="s">
        <v>113</v>
      </c>
      <c r="B55" s="255"/>
      <c r="D55" s="6">
        <v>25931506849</v>
      </c>
      <c r="F55" s="7"/>
      <c r="H55" s="6">
        <v>99986301363</v>
      </c>
      <c r="J55" s="7"/>
    </row>
    <row r="56" spans="1:10" ht="21.75" customHeight="1" x14ac:dyDescent="0.2">
      <c r="A56" s="255" t="s">
        <v>113</v>
      </c>
      <c r="B56" s="255"/>
      <c r="D56" s="6">
        <v>25931506849</v>
      </c>
      <c r="F56" s="7"/>
      <c r="H56" s="6">
        <v>101505812321</v>
      </c>
      <c r="J56" s="7"/>
    </row>
    <row r="57" spans="1:10" ht="21.75" customHeight="1" x14ac:dyDescent="0.2">
      <c r="A57" s="255" t="s">
        <v>113</v>
      </c>
      <c r="B57" s="255"/>
      <c r="D57" s="6">
        <v>25931506849</v>
      </c>
      <c r="F57" s="7"/>
      <c r="H57" s="6">
        <v>99986301363</v>
      </c>
      <c r="J57" s="7"/>
    </row>
    <row r="58" spans="1:10" ht="21.75" customHeight="1" x14ac:dyDescent="0.2">
      <c r="A58" s="255" t="s">
        <v>113</v>
      </c>
      <c r="B58" s="255"/>
      <c r="D58" s="6">
        <v>25931506849</v>
      </c>
      <c r="F58" s="7"/>
      <c r="H58" s="6">
        <v>99986301363</v>
      </c>
      <c r="J58" s="7"/>
    </row>
    <row r="59" spans="1:10" ht="21.75" customHeight="1" x14ac:dyDescent="0.2">
      <c r="A59" s="255" t="s">
        <v>113</v>
      </c>
      <c r="B59" s="255"/>
      <c r="D59" s="6">
        <v>25109589041</v>
      </c>
      <c r="F59" s="7"/>
      <c r="H59" s="6">
        <v>99164383555</v>
      </c>
      <c r="J59" s="7"/>
    </row>
    <row r="60" spans="1:10" ht="21.75" customHeight="1" x14ac:dyDescent="0.2">
      <c r="A60" s="255" t="s">
        <v>113</v>
      </c>
      <c r="B60" s="255"/>
      <c r="D60" s="6">
        <v>9076027398</v>
      </c>
      <c r="F60" s="7"/>
      <c r="H60" s="6">
        <v>34995205457</v>
      </c>
      <c r="J60" s="7"/>
    </row>
    <row r="61" spans="1:10" ht="21.75" customHeight="1" x14ac:dyDescent="0.2">
      <c r="A61" s="255" t="s">
        <v>113</v>
      </c>
      <c r="B61" s="255"/>
      <c r="D61" s="6">
        <v>11136986305</v>
      </c>
      <c r="F61" s="7"/>
      <c r="H61" s="6">
        <v>85191780820</v>
      </c>
      <c r="J61" s="7"/>
    </row>
    <row r="62" spans="1:10" ht="21.75" customHeight="1" x14ac:dyDescent="0.2">
      <c r="A62" s="255" t="s">
        <v>125</v>
      </c>
      <c r="B62" s="255"/>
      <c r="D62" s="6">
        <v>0</v>
      </c>
      <c r="F62" s="7"/>
      <c r="H62" s="6">
        <v>42661284934</v>
      </c>
      <c r="J62" s="7"/>
    </row>
    <row r="63" spans="1:10" ht="21.75" customHeight="1" x14ac:dyDescent="0.2">
      <c r="A63" s="255" t="s">
        <v>130</v>
      </c>
      <c r="B63" s="255"/>
      <c r="D63" s="6">
        <v>0</v>
      </c>
      <c r="F63" s="7"/>
      <c r="H63" s="6">
        <v>38206069615</v>
      </c>
      <c r="J63" s="7"/>
    </row>
    <row r="64" spans="1:10" ht="21.75" customHeight="1" x14ac:dyDescent="0.2">
      <c r="A64" s="255" t="s">
        <v>113</v>
      </c>
      <c r="B64" s="255"/>
      <c r="D64" s="6">
        <v>32642465754</v>
      </c>
      <c r="F64" s="7"/>
      <c r="H64" s="6">
        <v>127845205462</v>
      </c>
      <c r="J64" s="7"/>
    </row>
    <row r="65" spans="1:10" ht="21.75" customHeight="1" x14ac:dyDescent="0.2">
      <c r="A65" s="255" t="s">
        <v>113</v>
      </c>
      <c r="B65" s="255"/>
      <c r="D65" s="6">
        <v>4013013698</v>
      </c>
      <c r="F65" s="7"/>
      <c r="H65" s="6">
        <v>14628082185</v>
      </c>
      <c r="J65" s="7"/>
    </row>
    <row r="66" spans="1:10" ht="21.75" customHeight="1" x14ac:dyDescent="0.2">
      <c r="A66" s="255" t="s">
        <v>113</v>
      </c>
      <c r="B66" s="255"/>
      <c r="D66" s="6">
        <v>7386287685</v>
      </c>
      <c r="F66" s="7"/>
      <c r="H66" s="6">
        <v>45812835611</v>
      </c>
      <c r="J66" s="7"/>
    </row>
    <row r="67" spans="1:10" ht="21.75" customHeight="1" x14ac:dyDescent="0.2">
      <c r="A67" s="255" t="s">
        <v>130</v>
      </c>
      <c r="B67" s="255"/>
      <c r="D67" s="6">
        <v>0</v>
      </c>
      <c r="F67" s="7"/>
      <c r="H67" s="6">
        <v>60115449328</v>
      </c>
      <c r="J67" s="7"/>
    </row>
    <row r="68" spans="1:10" ht="21.75" customHeight="1" x14ac:dyDescent="0.2">
      <c r="A68" s="255" t="s">
        <v>113</v>
      </c>
      <c r="B68" s="255"/>
      <c r="D68" s="6">
        <v>0</v>
      </c>
      <c r="F68" s="7"/>
      <c r="H68" s="6">
        <v>32917808217</v>
      </c>
      <c r="J68" s="7"/>
    </row>
    <row r="69" spans="1:10" ht="21.75" customHeight="1" x14ac:dyDescent="0.2">
      <c r="A69" s="255" t="s">
        <v>113</v>
      </c>
      <c r="B69" s="255"/>
      <c r="D69" s="6">
        <v>24657534240</v>
      </c>
      <c r="F69" s="7"/>
      <c r="H69" s="6">
        <v>91315068482</v>
      </c>
      <c r="J69" s="7"/>
    </row>
    <row r="70" spans="1:10" ht="21.75" customHeight="1" x14ac:dyDescent="0.2">
      <c r="A70" s="255" t="s">
        <v>113</v>
      </c>
      <c r="B70" s="255"/>
      <c r="D70" s="6">
        <v>10827945198</v>
      </c>
      <c r="F70" s="7"/>
      <c r="H70" s="6">
        <v>72779260257</v>
      </c>
      <c r="J70" s="7"/>
    </row>
    <row r="71" spans="1:10" ht="21.75" customHeight="1" x14ac:dyDescent="0.2">
      <c r="A71" s="255" t="s">
        <v>113</v>
      </c>
      <c r="B71" s="255"/>
      <c r="D71" s="6">
        <v>0</v>
      </c>
      <c r="F71" s="7"/>
      <c r="H71" s="6">
        <v>3184931501</v>
      </c>
      <c r="J71" s="7"/>
    </row>
    <row r="72" spans="1:10" ht="21.75" customHeight="1" x14ac:dyDescent="0.2">
      <c r="A72" s="255" t="s">
        <v>125</v>
      </c>
      <c r="B72" s="255"/>
      <c r="D72" s="6">
        <v>0</v>
      </c>
      <c r="F72" s="7"/>
      <c r="H72" s="6">
        <v>80262842480</v>
      </c>
      <c r="J72" s="7"/>
    </row>
    <row r="73" spans="1:10" ht="21.75" customHeight="1" x14ac:dyDescent="0.2">
      <c r="A73" s="255" t="s">
        <v>117</v>
      </c>
      <c r="B73" s="255"/>
      <c r="D73" s="6">
        <v>15542467295</v>
      </c>
      <c r="F73" s="7"/>
      <c r="H73" s="6">
        <v>78600003015</v>
      </c>
      <c r="J73" s="7"/>
    </row>
    <row r="74" spans="1:10" ht="21.75" customHeight="1" x14ac:dyDescent="0.2">
      <c r="A74" s="255" t="s">
        <v>109</v>
      </c>
      <c r="B74" s="255"/>
      <c r="D74" s="6">
        <v>7759068494</v>
      </c>
      <c r="F74" s="7"/>
      <c r="H74" s="6">
        <v>44606246568</v>
      </c>
      <c r="J74" s="7"/>
    </row>
    <row r="75" spans="1:10" ht="21.75" customHeight="1" x14ac:dyDescent="0.2">
      <c r="A75" s="255" t="s">
        <v>109</v>
      </c>
      <c r="B75" s="255"/>
      <c r="D75" s="6">
        <v>21479452056</v>
      </c>
      <c r="F75" s="7"/>
      <c r="H75" s="6">
        <v>136767123282</v>
      </c>
      <c r="J75" s="7"/>
    </row>
    <row r="76" spans="1:10" ht="21.75" customHeight="1" x14ac:dyDescent="0.2">
      <c r="A76" s="255" t="s">
        <v>113</v>
      </c>
      <c r="B76" s="255"/>
      <c r="D76" s="6">
        <v>21211972602</v>
      </c>
      <c r="F76" s="7"/>
      <c r="H76" s="6">
        <v>68342219175</v>
      </c>
      <c r="J76" s="7"/>
    </row>
    <row r="77" spans="1:10" ht="21.75" customHeight="1" x14ac:dyDescent="0.2">
      <c r="A77" s="255" t="s">
        <v>109</v>
      </c>
      <c r="B77" s="255"/>
      <c r="D77" s="6">
        <v>10748232329</v>
      </c>
      <c r="F77" s="7"/>
      <c r="H77" s="6">
        <v>59849187939</v>
      </c>
      <c r="J77" s="7"/>
    </row>
    <row r="78" spans="1:10" ht="21.75" customHeight="1" x14ac:dyDescent="0.2">
      <c r="A78" s="255" t="s">
        <v>125</v>
      </c>
      <c r="B78" s="255"/>
      <c r="D78" s="6">
        <v>0</v>
      </c>
      <c r="F78" s="7"/>
      <c r="H78" s="6">
        <v>30315951506</v>
      </c>
      <c r="J78" s="7"/>
    </row>
    <row r="79" spans="1:10" ht="21.75" customHeight="1" x14ac:dyDescent="0.2">
      <c r="A79" s="255" t="s">
        <v>125</v>
      </c>
      <c r="B79" s="255"/>
      <c r="D79" s="6">
        <v>0</v>
      </c>
      <c r="F79" s="7"/>
      <c r="H79" s="6">
        <v>29951593448</v>
      </c>
      <c r="J79" s="7"/>
    </row>
    <row r="80" spans="1:10" ht="21.75" customHeight="1" x14ac:dyDescent="0.2">
      <c r="A80" s="255" t="s">
        <v>120</v>
      </c>
      <c r="B80" s="255"/>
      <c r="D80" s="6">
        <v>24657534240</v>
      </c>
      <c r="F80" s="7"/>
      <c r="H80" s="6">
        <v>70684931488</v>
      </c>
      <c r="J80" s="7"/>
    </row>
    <row r="81" spans="1:10" ht="21.75" customHeight="1" x14ac:dyDescent="0.2">
      <c r="A81" s="255" t="s">
        <v>247</v>
      </c>
      <c r="B81" s="255"/>
      <c r="D81" s="6">
        <v>6246575366</v>
      </c>
      <c r="F81" s="7"/>
      <c r="H81" s="6">
        <v>96657534246</v>
      </c>
      <c r="J81" s="7"/>
    </row>
    <row r="82" spans="1:10" ht="21.75" customHeight="1" x14ac:dyDescent="0.2">
      <c r="A82" s="255" t="s">
        <v>247</v>
      </c>
      <c r="B82" s="255"/>
      <c r="D82" s="6">
        <v>396657570</v>
      </c>
      <c r="F82" s="7"/>
      <c r="H82" s="6">
        <v>6137753425</v>
      </c>
      <c r="J82" s="7"/>
    </row>
    <row r="83" spans="1:10" ht="21.75" customHeight="1" x14ac:dyDescent="0.2">
      <c r="A83" s="255" t="s">
        <v>121</v>
      </c>
      <c r="B83" s="255"/>
      <c r="D83" s="6">
        <v>20101113716</v>
      </c>
      <c r="F83" s="7"/>
      <c r="H83" s="6">
        <v>134221370547</v>
      </c>
      <c r="J83" s="7"/>
    </row>
    <row r="84" spans="1:10" ht="21.75" customHeight="1" x14ac:dyDescent="0.2">
      <c r="A84" s="255" t="s">
        <v>109</v>
      </c>
      <c r="B84" s="255"/>
      <c r="D84" s="6">
        <v>24299162301</v>
      </c>
      <c r="F84" s="7"/>
      <c r="H84" s="6">
        <v>65499959657</v>
      </c>
      <c r="J84" s="7"/>
    </row>
    <row r="85" spans="1:10" ht="21.75" customHeight="1" x14ac:dyDescent="0.2">
      <c r="A85" s="255" t="s">
        <v>121</v>
      </c>
      <c r="B85" s="255"/>
      <c r="D85" s="6">
        <v>9974268480</v>
      </c>
      <c r="F85" s="7"/>
      <c r="H85" s="6">
        <v>27927951744</v>
      </c>
      <c r="J85" s="7"/>
    </row>
    <row r="86" spans="1:10" ht="21.75" customHeight="1" x14ac:dyDescent="0.2">
      <c r="A86" s="255" t="s">
        <v>121</v>
      </c>
      <c r="B86" s="255"/>
      <c r="D86" s="6">
        <v>58107131490</v>
      </c>
      <c r="F86" s="7"/>
      <c r="H86" s="6">
        <v>156889255023</v>
      </c>
      <c r="J86" s="7"/>
    </row>
    <row r="87" spans="1:10" ht="21.75" customHeight="1" x14ac:dyDescent="0.2">
      <c r="A87" s="255" t="s">
        <v>125</v>
      </c>
      <c r="B87" s="255"/>
      <c r="D87" s="6">
        <v>11463822348</v>
      </c>
      <c r="F87" s="7"/>
      <c r="H87" s="6">
        <v>34752955265</v>
      </c>
      <c r="J87" s="7"/>
    </row>
    <row r="88" spans="1:10" ht="21.75" customHeight="1" x14ac:dyDescent="0.2">
      <c r="A88" s="255" t="s">
        <v>127</v>
      </c>
      <c r="B88" s="255"/>
      <c r="D88" s="6">
        <v>25505753415</v>
      </c>
      <c r="F88" s="7"/>
      <c r="H88" s="6">
        <v>82267890357</v>
      </c>
      <c r="J88" s="7"/>
    </row>
    <row r="89" spans="1:10" ht="21.75" customHeight="1" x14ac:dyDescent="0.2">
      <c r="A89" s="255" t="s">
        <v>127</v>
      </c>
      <c r="B89" s="255"/>
      <c r="D89" s="6">
        <v>26975342460</v>
      </c>
      <c r="F89" s="7"/>
      <c r="H89" s="6">
        <v>70135890396</v>
      </c>
      <c r="J89" s="7"/>
    </row>
    <row r="90" spans="1:10" ht="21.75" customHeight="1" x14ac:dyDescent="0.2">
      <c r="A90" s="255" t="s">
        <v>130</v>
      </c>
      <c r="B90" s="255"/>
      <c r="D90" s="6">
        <v>9504475622</v>
      </c>
      <c r="F90" s="7"/>
      <c r="H90" s="6">
        <v>25333510144</v>
      </c>
      <c r="J90" s="7"/>
    </row>
    <row r="91" spans="1:10" ht="21.75" customHeight="1" x14ac:dyDescent="0.2">
      <c r="A91" s="255" t="s">
        <v>127</v>
      </c>
      <c r="B91" s="255"/>
      <c r="D91" s="6">
        <v>32054794500</v>
      </c>
      <c r="F91" s="7"/>
      <c r="H91" s="6">
        <v>82273972550</v>
      </c>
      <c r="J91" s="7"/>
    </row>
    <row r="92" spans="1:10" ht="21.75" customHeight="1" x14ac:dyDescent="0.2">
      <c r="A92" s="255" t="s">
        <v>132</v>
      </c>
      <c r="B92" s="255"/>
      <c r="D92" s="6">
        <v>21854958900</v>
      </c>
      <c r="F92" s="7"/>
      <c r="H92" s="6">
        <v>53908898620</v>
      </c>
      <c r="J92" s="7"/>
    </row>
    <row r="93" spans="1:10" ht="21.75" customHeight="1" x14ac:dyDescent="0.2">
      <c r="A93" s="255" t="s">
        <v>134</v>
      </c>
      <c r="B93" s="255"/>
      <c r="D93" s="6">
        <v>24657534240</v>
      </c>
      <c r="F93" s="7"/>
      <c r="H93" s="6">
        <v>60821917792</v>
      </c>
      <c r="J93" s="7"/>
    </row>
    <row r="94" spans="1:10" ht="21.75" customHeight="1" x14ac:dyDescent="0.2">
      <c r="A94" s="255" t="s">
        <v>130</v>
      </c>
      <c r="B94" s="255"/>
      <c r="D94" s="6">
        <v>1788493362</v>
      </c>
      <c r="F94" s="7"/>
      <c r="H94" s="6">
        <v>29970411930</v>
      </c>
      <c r="J94" s="7"/>
    </row>
    <row r="95" spans="1:10" ht="21.75" customHeight="1" x14ac:dyDescent="0.2">
      <c r="A95" s="255" t="s">
        <v>125</v>
      </c>
      <c r="B95" s="255"/>
      <c r="D95" s="6">
        <v>0</v>
      </c>
      <c r="F95" s="7"/>
      <c r="H95" s="6">
        <v>44971988764</v>
      </c>
      <c r="J95" s="7"/>
    </row>
    <row r="96" spans="1:10" ht="21.75" customHeight="1" x14ac:dyDescent="0.2">
      <c r="A96" s="255" t="s">
        <v>135</v>
      </c>
      <c r="B96" s="255"/>
      <c r="D96" s="6">
        <v>24657534240</v>
      </c>
      <c r="F96" s="7"/>
      <c r="H96" s="6">
        <v>59999999984</v>
      </c>
      <c r="J96" s="7"/>
    </row>
    <row r="97" spans="1:10" ht="21.75" customHeight="1" x14ac:dyDescent="0.2">
      <c r="A97" s="255" t="s">
        <v>136</v>
      </c>
      <c r="B97" s="255"/>
      <c r="D97" s="6">
        <v>12077260260</v>
      </c>
      <c r="F97" s="7"/>
      <c r="H97" s="6">
        <v>29387999966</v>
      </c>
      <c r="J97" s="7"/>
    </row>
    <row r="98" spans="1:10" ht="21.75" customHeight="1" x14ac:dyDescent="0.2">
      <c r="A98" s="255" t="s">
        <v>125</v>
      </c>
      <c r="B98" s="255"/>
      <c r="D98" s="6">
        <v>17915699139</v>
      </c>
      <c r="F98" s="7"/>
      <c r="H98" s="6">
        <v>43703958820</v>
      </c>
      <c r="J98" s="7"/>
    </row>
    <row r="99" spans="1:10" ht="21.75" customHeight="1" x14ac:dyDescent="0.2">
      <c r="A99" s="255" t="s">
        <v>130</v>
      </c>
      <c r="B99" s="255"/>
      <c r="D99" s="6">
        <v>15272329539</v>
      </c>
      <c r="F99" s="7"/>
      <c r="H99" s="6">
        <v>44111782353</v>
      </c>
      <c r="J99" s="7"/>
    </row>
    <row r="100" spans="1:10" ht="21.75" customHeight="1" x14ac:dyDescent="0.2">
      <c r="A100" s="255" t="s">
        <v>125</v>
      </c>
      <c r="B100" s="255"/>
      <c r="D100" s="6">
        <v>6071554232</v>
      </c>
      <c r="F100" s="7"/>
      <c r="H100" s="6">
        <v>14722357232</v>
      </c>
      <c r="J100" s="7"/>
    </row>
    <row r="101" spans="1:10" ht="21.75" customHeight="1" x14ac:dyDescent="0.2">
      <c r="A101" s="255" t="s">
        <v>130</v>
      </c>
      <c r="B101" s="255"/>
      <c r="D101" s="6">
        <v>4792701525</v>
      </c>
      <c r="F101" s="7"/>
      <c r="H101" s="6">
        <v>12320767314</v>
      </c>
      <c r="J101" s="7"/>
    </row>
    <row r="102" spans="1:10" ht="21.75" customHeight="1" x14ac:dyDescent="0.2">
      <c r="A102" s="255" t="s">
        <v>125</v>
      </c>
      <c r="B102" s="255"/>
      <c r="D102" s="6">
        <v>4452720945</v>
      </c>
      <c r="F102" s="7"/>
      <c r="H102" s="6">
        <v>12348497337</v>
      </c>
      <c r="J102" s="7"/>
    </row>
    <row r="103" spans="1:10" ht="21.75" customHeight="1" x14ac:dyDescent="0.2">
      <c r="A103" s="255" t="s">
        <v>125</v>
      </c>
      <c r="B103" s="255"/>
      <c r="D103" s="6">
        <v>3669962281</v>
      </c>
      <c r="F103" s="7"/>
      <c r="H103" s="6">
        <v>17162466361</v>
      </c>
      <c r="J103" s="7"/>
    </row>
    <row r="104" spans="1:10" ht="21.75" customHeight="1" x14ac:dyDescent="0.2">
      <c r="A104" s="255" t="s">
        <v>130</v>
      </c>
      <c r="B104" s="255"/>
      <c r="D104" s="6">
        <v>2682741535</v>
      </c>
      <c r="F104" s="7"/>
      <c r="H104" s="6">
        <v>12545755225</v>
      </c>
      <c r="J104" s="7"/>
    </row>
    <row r="105" spans="1:10" ht="21.75" customHeight="1" x14ac:dyDescent="0.2">
      <c r="A105" s="255" t="s">
        <v>130</v>
      </c>
      <c r="B105" s="255"/>
      <c r="D105" s="6">
        <v>11327767175</v>
      </c>
      <c r="F105" s="7"/>
      <c r="H105" s="6">
        <v>22005455931</v>
      </c>
      <c r="J105" s="7"/>
    </row>
    <row r="106" spans="1:10" ht="21.75" customHeight="1" x14ac:dyDescent="0.2">
      <c r="A106" s="255" t="s">
        <v>125</v>
      </c>
      <c r="B106" s="255"/>
      <c r="D106" s="6">
        <v>18623706578</v>
      </c>
      <c r="F106" s="7"/>
      <c r="H106" s="6">
        <v>33926204384</v>
      </c>
      <c r="J106" s="7"/>
    </row>
    <row r="107" spans="1:10" ht="21.75" customHeight="1" x14ac:dyDescent="0.2">
      <c r="A107" s="255" t="s">
        <v>140</v>
      </c>
      <c r="B107" s="255"/>
      <c r="D107" s="6">
        <v>24657534240</v>
      </c>
      <c r="F107" s="7"/>
      <c r="H107" s="6">
        <v>46027397248</v>
      </c>
      <c r="J107" s="7"/>
    </row>
    <row r="108" spans="1:10" ht="21.75" customHeight="1" x14ac:dyDescent="0.2">
      <c r="A108" s="255" t="s">
        <v>141</v>
      </c>
      <c r="B108" s="255"/>
      <c r="D108" s="6">
        <v>24657534240</v>
      </c>
      <c r="F108" s="7"/>
      <c r="H108" s="6">
        <v>46027397248</v>
      </c>
      <c r="J108" s="7"/>
    </row>
    <row r="109" spans="1:10" ht="21.75" customHeight="1" x14ac:dyDescent="0.2">
      <c r="A109" s="255" t="s">
        <v>142</v>
      </c>
      <c r="B109" s="255"/>
      <c r="D109" s="6">
        <v>24657534240</v>
      </c>
      <c r="F109" s="7"/>
      <c r="H109" s="6">
        <v>46027397248</v>
      </c>
      <c r="J109" s="7"/>
    </row>
    <row r="110" spans="1:10" ht="21.75" customHeight="1" x14ac:dyDescent="0.2">
      <c r="A110" s="255" t="s">
        <v>143</v>
      </c>
      <c r="B110" s="255"/>
      <c r="D110" s="6">
        <v>27732328740</v>
      </c>
      <c r="F110" s="7"/>
      <c r="H110" s="6">
        <v>53513588998</v>
      </c>
      <c r="J110" s="7"/>
    </row>
    <row r="111" spans="1:10" ht="21.75" customHeight="1" x14ac:dyDescent="0.2">
      <c r="A111" s="255" t="s">
        <v>145</v>
      </c>
      <c r="B111" s="255"/>
      <c r="D111" s="6">
        <v>24657534240</v>
      </c>
      <c r="F111" s="7"/>
      <c r="H111" s="6">
        <v>43561643824</v>
      </c>
      <c r="J111" s="7"/>
    </row>
    <row r="112" spans="1:10" ht="21.75" customHeight="1" x14ac:dyDescent="0.2">
      <c r="A112" s="255" t="s">
        <v>146</v>
      </c>
      <c r="B112" s="255"/>
      <c r="D112" s="6">
        <v>29872602720</v>
      </c>
      <c r="F112" s="7"/>
      <c r="H112" s="6">
        <v>52774931472</v>
      </c>
      <c r="J112" s="7"/>
    </row>
    <row r="113" spans="1:10" ht="21.75" customHeight="1" x14ac:dyDescent="0.2">
      <c r="A113" s="255" t="s">
        <v>148</v>
      </c>
      <c r="B113" s="255"/>
      <c r="D113" s="6">
        <v>24657534240</v>
      </c>
      <c r="F113" s="7"/>
      <c r="H113" s="6">
        <v>43561643824</v>
      </c>
      <c r="J113" s="7"/>
    </row>
    <row r="114" spans="1:10" ht="21.75" customHeight="1" x14ac:dyDescent="0.2">
      <c r="A114" s="255" t="s">
        <v>125</v>
      </c>
      <c r="B114" s="255"/>
      <c r="D114" s="6">
        <v>27008219916</v>
      </c>
      <c r="F114" s="7"/>
      <c r="H114" s="6">
        <v>45912329500</v>
      </c>
      <c r="J114" s="7"/>
    </row>
    <row r="115" spans="1:10" ht="21.75" customHeight="1" x14ac:dyDescent="0.2">
      <c r="A115" s="255" t="s">
        <v>130</v>
      </c>
      <c r="B115" s="255"/>
      <c r="D115" s="6">
        <v>58124575232</v>
      </c>
      <c r="F115" s="7"/>
      <c r="H115" s="6">
        <v>101805904269</v>
      </c>
      <c r="J115" s="7"/>
    </row>
    <row r="116" spans="1:10" ht="21.75" customHeight="1" x14ac:dyDescent="0.2">
      <c r="A116" s="255" t="s">
        <v>130</v>
      </c>
      <c r="B116" s="255"/>
      <c r="D116" s="6">
        <v>15331424847</v>
      </c>
      <c r="F116" s="7"/>
      <c r="H116" s="6">
        <v>25918096063</v>
      </c>
      <c r="J116" s="7"/>
    </row>
    <row r="117" spans="1:10" ht="21.75" customHeight="1" x14ac:dyDescent="0.2">
      <c r="A117" s="255" t="s">
        <v>125</v>
      </c>
      <c r="B117" s="255"/>
      <c r="D117" s="6">
        <v>9368638825</v>
      </c>
      <c r="F117" s="7"/>
      <c r="H117" s="6">
        <v>13930361561</v>
      </c>
      <c r="J117" s="7"/>
    </row>
    <row r="118" spans="1:10" ht="21.75" customHeight="1" x14ac:dyDescent="0.2">
      <c r="A118" s="255" t="s">
        <v>125</v>
      </c>
      <c r="B118" s="255"/>
      <c r="D118" s="6">
        <v>4592667319</v>
      </c>
      <c r="F118" s="7"/>
      <c r="H118" s="6">
        <v>5850549232</v>
      </c>
      <c r="J118" s="7"/>
    </row>
    <row r="119" spans="1:10" ht="21.75" customHeight="1" x14ac:dyDescent="0.2">
      <c r="A119" s="255" t="s">
        <v>125</v>
      </c>
      <c r="B119" s="255"/>
      <c r="D119" s="6">
        <v>11811828578</v>
      </c>
      <c r="F119" s="7"/>
      <c r="H119" s="6">
        <v>13609124468</v>
      </c>
      <c r="J119" s="7"/>
    </row>
    <row r="120" spans="1:10" ht="21.75" customHeight="1" x14ac:dyDescent="0.2">
      <c r="A120" s="255" t="s">
        <v>125</v>
      </c>
      <c r="B120" s="255"/>
      <c r="D120" s="6">
        <v>6400948259</v>
      </c>
      <c r="F120" s="7"/>
      <c r="H120" s="6">
        <v>6790537299</v>
      </c>
      <c r="J120" s="7"/>
    </row>
    <row r="121" spans="1:10" ht="21.75" customHeight="1" x14ac:dyDescent="0.2">
      <c r="A121" s="255" t="s">
        <v>130</v>
      </c>
      <c r="B121" s="255"/>
      <c r="D121" s="6">
        <v>21760273950</v>
      </c>
      <c r="F121" s="7"/>
      <c r="H121" s="6">
        <v>21760273950</v>
      </c>
      <c r="J121" s="7"/>
    </row>
    <row r="122" spans="1:10" ht="21.75" customHeight="1" x14ac:dyDescent="0.2">
      <c r="A122" s="255" t="s">
        <v>130</v>
      </c>
      <c r="B122" s="255"/>
      <c r="D122" s="6">
        <v>4336905185</v>
      </c>
      <c r="F122" s="7"/>
      <c r="H122" s="6">
        <v>4336905185</v>
      </c>
      <c r="J122" s="7"/>
    </row>
    <row r="123" spans="1:10" ht="21.75" customHeight="1" x14ac:dyDescent="0.2">
      <c r="A123" s="255" t="s">
        <v>125</v>
      </c>
      <c r="B123" s="255"/>
      <c r="D123" s="6">
        <v>11932528762</v>
      </c>
      <c r="F123" s="7"/>
      <c r="H123" s="6">
        <v>11932528762</v>
      </c>
      <c r="J123" s="7"/>
    </row>
    <row r="124" spans="1:10" ht="21.75" customHeight="1" x14ac:dyDescent="0.2">
      <c r="A124" s="255" t="s">
        <v>130</v>
      </c>
      <c r="B124" s="255"/>
      <c r="D124" s="6">
        <v>18082191776</v>
      </c>
      <c r="F124" s="7"/>
      <c r="H124" s="6">
        <v>18082191776</v>
      </c>
      <c r="J124" s="7"/>
    </row>
    <row r="125" spans="1:10" ht="21.75" customHeight="1" x14ac:dyDescent="0.2">
      <c r="A125" s="255" t="s">
        <v>125</v>
      </c>
      <c r="B125" s="255"/>
      <c r="D125" s="6">
        <v>1826275059</v>
      </c>
      <c r="F125" s="7"/>
      <c r="H125" s="6">
        <v>1826275059</v>
      </c>
      <c r="J125" s="7"/>
    </row>
    <row r="126" spans="1:10" ht="21.75" customHeight="1" x14ac:dyDescent="0.2">
      <c r="A126" s="255" t="s">
        <v>130</v>
      </c>
      <c r="B126" s="255"/>
      <c r="D126" s="6">
        <v>54304278894</v>
      </c>
      <c r="F126" s="7"/>
      <c r="H126" s="6">
        <v>54304278894</v>
      </c>
      <c r="J126" s="7"/>
    </row>
    <row r="127" spans="1:10" ht="21.75" customHeight="1" x14ac:dyDescent="0.2">
      <c r="A127" s="255" t="s">
        <v>125</v>
      </c>
      <c r="B127" s="255"/>
      <c r="D127" s="6">
        <v>36986301360</v>
      </c>
      <c r="F127" s="7"/>
      <c r="H127" s="6">
        <v>36986301360</v>
      </c>
      <c r="J127" s="7"/>
    </row>
    <row r="128" spans="1:10" ht="21.75" customHeight="1" x14ac:dyDescent="0.2">
      <c r="A128" s="255" t="s">
        <v>125</v>
      </c>
      <c r="B128" s="255"/>
      <c r="D128" s="6">
        <v>4728267936</v>
      </c>
      <c r="F128" s="7"/>
      <c r="H128" s="6">
        <v>4728267936</v>
      </c>
      <c r="J128" s="7"/>
    </row>
    <row r="129" spans="1:10" ht="21.75" customHeight="1" x14ac:dyDescent="0.2">
      <c r="A129" s="255" t="s">
        <v>113</v>
      </c>
      <c r="B129" s="255"/>
      <c r="D129" s="6">
        <v>9041095888</v>
      </c>
      <c r="F129" s="7"/>
      <c r="H129" s="6">
        <v>9041095888</v>
      </c>
      <c r="J129" s="7"/>
    </row>
    <row r="130" spans="1:10" ht="21.75" customHeight="1" x14ac:dyDescent="0.2">
      <c r="A130" s="255" t="s">
        <v>160</v>
      </c>
      <c r="B130" s="255"/>
      <c r="D130" s="6">
        <v>1708767115</v>
      </c>
      <c r="F130" s="7"/>
      <c r="H130" s="6">
        <v>1708767115</v>
      </c>
      <c r="J130" s="7"/>
    </row>
    <row r="131" spans="1:10" ht="21.75" customHeight="1" x14ac:dyDescent="0.2">
      <c r="A131" s="255" t="s">
        <v>125</v>
      </c>
      <c r="B131" s="255"/>
      <c r="D131" s="6">
        <v>1265543010</v>
      </c>
      <c r="F131" s="7"/>
      <c r="H131" s="6">
        <v>1265543010</v>
      </c>
      <c r="J131" s="7"/>
    </row>
    <row r="132" spans="1:10" ht="21.75" customHeight="1" x14ac:dyDescent="0.2">
      <c r="A132" s="255" t="s">
        <v>125</v>
      </c>
      <c r="B132" s="255"/>
      <c r="D132" s="6">
        <v>2968564926</v>
      </c>
      <c r="F132" s="7"/>
      <c r="H132" s="6">
        <v>2968564926</v>
      </c>
      <c r="J132" s="7"/>
    </row>
    <row r="133" spans="1:10" ht="21.75" customHeight="1" x14ac:dyDescent="0.2">
      <c r="A133" s="256" t="s">
        <v>113</v>
      </c>
      <c r="B133" s="256"/>
      <c r="D133" s="9">
        <v>5005479450</v>
      </c>
      <c r="F133" s="10"/>
      <c r="H133" s="9">
        <v>5005479450</v>
      </c>
      <c r="J133" s="10"/>
    </row>
    <row r="134" spans="1:10" ht="21.75" customHeight="1" thickBot="1" x14ac:dyDescent="0.25">
      <c r="A134" s="260" t="s">
        <v>25</v>
      </c>
      <c r="B134" s="260"/>
      <c r="D134" s="11">
        <f>SUM(D8:D133)</f>
        <v>1307882988282</v>
      </c>
      <c r="E134" s="11">
        <f t="shared" ref="E134:H134" si="0">SUM(E8:E133)</f>
        <v>0</v>
      </c>
      <c r="F134" s="11">
        <f t="shared" si="0"/>
        <v>0</v>
      </c>
      <c r="G134" s="11">
        <f t="shared" si="0"/>
        <v>0</v>
      </c>
      <c r="H134" s="11">
        <f t="shared" si="0"/>
        <v>5832920892047</v>
      </c>
      <c r="J134" s="11"/>
    </row>
    <row r="135" spans="1:10" ht="13.5" thickTop="1" x14ac:dyDescent="0.2"/>
  </sheetData>
  <autoFilter ref="A7:J134" xr:uid="{659C984C-5D2E-46F9-AB36-DA5806845BEC}">
    <filterColumn colId="0" showButton="0"/>
  </autoFilter>
  <mergeCells count="134">
    <mergeCell ref="A133:B133"/>
    <mergeCell ref="A134:B134"/>
    <mergeCell ref="A127:B127"/>
    <mergeCell ref="A128:B128"/>
    <mergeCell ref="A129:B129"/>
    <mergeCell ref="A130:B130"/>
    <mergeCell ref="A131:B131"/>
    <mergeCell ref="A132:B132"/>
    <mergeCell ref="A121:B121"/>
    <mergeCell ref="A122:B122"/>
    <mergeCell ref="A123:B123"/>
    <mergeCell ref="A124:B124"/>
    <mergeCell ref="A125:B125"/>
    <mergeCell ref="A126:B126"/>
    <mergeCell ref="A115:B115"/>
    <mergeCell ref="A116:B116"/>
    <mergeCell ref="A117:B117"/>
    <mergeCell ref="A118:B118"/>
    <mergeCell ref="A119:B119"/>
    <mergeCell ref="A120:B120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38:B38"/>
    <mergeCell ref="A39:B39"/>
    <mergeCell ref="A40:B40"/>
    <mergeCell ref="A41:B41"/>
    <mergeCell ref="A42:B42"/>
    <mergeCell ref="A32:B32"/>
    <mergeCell ref="A33:B33"/>
    <mergeCell ref="A34:B34"/>
    <mergeCell ref="A35:B35"/>
    <mergeCell ref="A36:B36"/>
    <mergeCell ref="A37:B37"/>
    <mergeCell ref="A26:B26"/>
    <mergeCell ref="A27:B27"/>
    <mergeCell ref="A28:B28"/>
    <mergeCell ref="A29:B29"/>
    <mergeCell ref="A30:B30"/>
    <mergeCell ref="A31:B31"/>
    <mergeCell ref="A20:B20"/>
    <mergeCell ref="A21:B21"/>
    <mergeCell ref="A22:B22"/>
    <mergeCell ref="A23:B23"/>
    <mergeCell ref="A24:B24"/>
    <mergeCell ref="A25:B25"/>
    <mergeCell ref="A15:B15"/>
    <mergeCell ref="A16:B16"/>
    <mergeCell ref="A17:B17"/>
    <mergeCell ref="A18:B18"/>
    <mergeCell ref="A19:B19"/>
    <mergeCell ref="A10:B10"/>
    <mergeCell ref="A11:B11"/>
    <mergeCell ref="A12:B12"/>
    <mergeCell ref="A13:B13"/>
    <mergeCell ref="A14:B14"/>
    <mergeCell ref="A8:B8"/>
    <mergeCell ref="A9:B9"/>
    <mergeCell ref="A7:B7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Z31"/>
  <sheetViews>
    <sheetView rightToLeft="1" view="pageBreakPreview" zoomScaleNormal="70" zoomScaleSheetLayoutView="100" workbookViewId="0">
      <selection activeCell="B6" sqref="B6"/>
    </sheetView>
  </sheetViews>
  <sheetFormatPr defaultRowHeight="15.75" x14ac:dyDescent="0.2"/>
  <cols>
    <col min="1" max="1" width="5.140625" style="111" customWidth="1"/>
    <col min="2" max="2" width="40.28515625" style="111" customWidth="1"/>
    <col min="3" max="3" width="1.28515625" style="111" customWidth="1"/>
    <col min="4" max="4" width="23.28515625" style="111" customWidth="1"/>
    <col min="5" max="5" width="1.28515625" style="111" customWidth="1"/>
    <col min="6" max="6" width="20.7109375" style="111" customWidth="1"/>
    <col min="7" max="7" width="1.28515625" style="111" customWidth="1"/>
    <col min="8" max="8" width="20.42578125" style="111" bestFit="1" customWidth="1"/>
    <col min="9" max="9" width="1.28515625" style="111" customWidth="1"/>
    <col min="10" max="10" width="22.42578125" style="111" customWidth="1"/>
    <col min="11" max="11" width="0.28515625" style="111" customWidth="1"/>
    <col min="12" max="12" width="14.5703125" style="111" customWidth="1"/>
    <col min="13" max="13" width="12.85546875" style="111" customWidth="1"/>
    <col min="14" max="14" width="16.85546875" style="111" bestFit="1" customWidth="1"/>
    <col min="15" max="16" width="9.140625" style="111"/>
    <col min="17" max="17" width="16.85546875" style="111" bestFit="1" customWidth="1"/>
    <col min="18" max="16384" width="9.140625" style="111"/>
  </cols>
  <sheetData>
    <row r="1" spans="1:26" ht="29.1" customHeight="1" x14ac:dyDescent="0.2">
      <c r="A1" s="286" t="s">
        <v>0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26" ht="21.75" customHeight="1" x14ac:dyDescent="0.2">
      <c r="A2" s="286" t="s">
        <v>165</v>
      </c>
      <c r="B2" s="286"/>
      <c r="C2" s="286"/>
      <c r="D2" s="286"/>
      <c r="E2" s="286"/>
      <c r="F2" s="286"/>
      <c r="G2" s="286"/>
      <c r="H2" s="286"/>
      <c r="I2" s="286"/>
      <c r="J2" s="286"/>
    </row>
    <row r="3" spans="1:26" ht="21.75" customHeight="1" x14ac:dyDescent="0.2">
      <c r="A3" s="286" t="s">
        <v>2</v>
      </c>
      <c r="B3" s="286"/>
      <c r="C3" s="286"/>
      <c r="D3" s="286"/>
      <c r="E3" s="286"/>
      <c r="F3" s="286"/>
      <c r="G3" s="286"/>
      <c r="H3" s="286"/>
      <c r="I3" s="286"/>
      <c r="J3" s="286"/>
    </row>
    <row r="4" spans="1:26" ht="23.25" customHeight="1" x14ac:dyDescent="0.2"/>
    <row r="5" spans="1:26" ht="23.25" customHeight="1" x14ac:dyDescent="0.2">
      <c r="A5" s="112" t="s">
        <v>239</v>
      </c>
      <c r="B5" s="287" t="s">
        <v>240</v>
      </c>
      <c r="C5" s="287"/>
      <c r="D5" s="287"/>
      <c r="E5" s="287"/>
      <c r="F5" s="287"/>
      <c r="G5" s="287"/>
      <c r="H5" s="287"/>
      <c r="I5" s="287"/>
      <c r="J5" s="287"/>
    </row>
    <row r="6" spans="1:26" ht="42.75" customHeight="1" x14ac:dyDescent="0.2">
      <c r="D6" s="283" t="s">
        <v>184</v>
      </c>
      <c r="E6" s="283"/>
      <c r="F6" s="283"/>
      <c r="H6" s="283" t="s">
        <v>185</v>
      </c>
      <c r="I6" s="283"/>
      <c r="J6" s="283"/>
    </row>
    <row r="7" spans="1:26" ht="52.5" customHeight="1" x14ac:dyDescent="0.2">
      <c r="A7" s="283" t="s">
        <v>241</v>
      </c>
      <c r="B7" s="283"/>
      <c r="D7" s="110" t="s">
        <v>242</v>
      </c>
      <c r="E7" s="113"/>
      <c r="F7" s="110" t="s">
        <v>243</v>
      </c>
      <c r="H7" s="110" t="s">
        <v>242</v>
      </c>
      <c r="I7" s="113"/>
      <c r="J7" s="110" t="s">
        <v>243</v>
      </c>
    </row>
    <row r="8" spans="1:26" ht="36.4" customHeight="1" x14ac:dyDescent="0.2">
      <c r="A8" s="285" t="s">
        <v>311</v>
      </c>
      <c r="B8" s="285"/>
      <c r="C8" s="285"/>
      <c r="D8" s="78">
        <v>1257104941</v>
      </c>
      <c r="E8" s="114">
        <v>0</v>
      </c>
      <c r="F8" s="117">
        <f>D8/N17</f>
        <v>2.9567255861660924E-2</v>
      </c>
      <c r="G8" s="114">
        <v>0</v>
      </c>
      <c r="H8" s="78">
        <v>32663864272</v>
      </c>
      <c r="I8" s="114"/>
      <c r="J8" s="117">
        <f>H8/Q17</f>
        <v>0.46848598871872532</v>
      </c>
    </row>
    <row r="9" spans="1:26" ht="36.4" customHeight="1" x14ac:dyDescent="0.2">
      <c r="A9" s="285" t="s">
        <v>312</v>
      </c>
      <c r="B9" s="285"/>
      <c r="C9" s="285"/>
      <c r="D9" s="78">
        <v>1307882988282</v>
      </c>
      <c r="E9" s="114">
        <v>0</v>
      </c>
      <c r="F9" s="117">
        <f>D9/N23</f>
        <v>2.6461381250414855E-2</v>
      </c>
      <c r="G9" s="114">
        <v>0</v>
      </c>
      <c r="H9" s="78">
        <v>5832920892047</v>
      </c>
      <c r="I9" s="114"/>
      <c r="J9" s="117">
        <f>H9/Q23</f>
        <v>0.18335251599407762</v>
      </c>
      <c r="L9" s="224"/>
      <c r="M9" s="224"/>
      <c r="N9" s="224"/>
      <c r="O9" s="224"/>
      <c r="P9" s="224"/>
      <c r="Q9" s="224"/>
      <c r="R9" s="224"/>
      <c r="S9" s="224"/>
      <c r="T9" s="224"/>
      <c r="U9" s="224"/>
      <c r="V9" s="224"/>
      <c r="W9" s="224"/>
      <c r="X9" s="224"/>
      <c r="Y9" s="224"/>
      <c r="Z9" s="224"/>
    </row>
    <row r="10" spans="1:26" ht="36.4" customHeight="1" thickBot="1" x14ac:dyDescent="0.25">
      <c r="A10" s="284" t="s">
        <v>25</v>
      </c>
      <c r="B10" s="284"/>
      <c r="C10" s="115"/>
      <c r="D10" s="93">
        <f>SUM(D8:D9)</f>
        <v>1309140093223</v>
      </c>
      <c r="E10" s="114"/>
      <c r="F10" s="184">
        <f>SUM(F8:F9)</f>
        <v>5.6028637112075778E-2</v>
      </c>
      <c r="G10" s="114"/>
      <c r="H10" s="93">
        <f>SUM(H8:H9)</f>
        <v>5865584756319</v>
      </c>
      <c r="I10" s="114"/>
      <c r="J10" s="184">
        <f>SUM(J8:J9)</f>
        <v>0.65183850471280291</v>
      </c>
      <c r="L10" s="224"/>
      <c r="M10" s="224"/>
      <c r="N10" s="224"/>
      <c r="O10" s="224"/>
      <c r="P10" s="224"/>
      <c r="Q10" s="224"/>
      <c r="R10" s="224"/>
      <c r="S10" s="224"/>
      <c r="T10" s="224"/>
      <c r="U10" s="224"/>
      <c r="V10" s="224"/>
      <c r="W10" s="224"/>
      <c r="X10" s="224"/>
      <c r="Y10" s="224"/>
      <c r="Z10" s="224"/>
    </row>
    <row r="11" spans="1:26" ht="16.5" thickTop="1" x14ac:dyDescent="0.2"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224"/>
      <c r="W11" s="224"/>
      <c r="X11" s="224"/>
      <c r="Y11" s="224"/>
      <c r="Z11" s="224"/>
    </row>
    <row r="12" spans="1:26" ht="18" x14ac:dyDescent="0.2">
      <c r="B12" s="223"/>
      <c r="C12" s="223"/>
      <c r="D12" s="223">
        <f>D10-'سود سپرده بانکی'!C17</f>
        <v>0</v>
      </c>
      <c r="E12" s="223"/>
      <c r="F12" s="223"/>
      <c r="G12" s="223"/>
      <c r="H12" s="223">
        <f>H10-'سود سپرده بانکی'!I17</f>
        <v>0</v>
      </c>
      <c r="L12" s="225"/>
      <c r="M12" s="225"/>
      <c r="N12" s="226" t="s">
        <v>184</v>
      </c>
      <c r="O12" s="225"/>
      <c r="P12" s="225"/>
      <c r="Q12" s="225"/>
      <c r="R12" s="225"/>
      <c r="S12" s="225"/>
      <c r="T12" s="225"/>
      <c r="U12" s="225"/>
      <c r="V12" s="224"/>
      <c r="W12" s="224"/>
      <c r="X12" s="224"/>
      <c r="Y12" s="224"/>
      <c r="Z12" s="224"/>
    </row>
    <row r="13" spans="1:26" ht="19.5" x14ac:dyDescent="0.2">
      <c r="B13" s="223"/>
      <c r="C13" s="223"/>
      <c r="D13" s="223"/>
      <c r="E13" s="223"/>
      <c r="F13" s="223"/>
      <c r="G13" s="223"/>
      <c r="H13" s="223"/>
      <c r="L13" s="288" t="s">
        <v>313</v>
      </c>
      <c r="M13" s="225"/>
      <c r="N13" s="226" t="s">
        <v>7</v>
      </c>
      <c r="O13" s="226"/>
      <c r="P13" s="289" t="s">
        <v>185</v>
      </c>
      <c r="Q13" s="289"/>
      <c r="R13" s="289"/>
      <c r="S13" s="226"/>
      <c r="T13" s="225"/>
      <c r="U13" s="225"/>
      <c r="V13" s="224"/>
      <c r="W13" s="224"/>
      <c r="X13" s="224"/>
      <c r="Y13" s="224"/>
      <c r="Z13" s="224"/>
    </row>
    <row r="14" spans="1:26" ht="18" x14ac:dyDescent="0.2">
      <c r="B14" s="223"/>
      <c r="C14" s="223"/>
      <c r="D14" s="223"/>
      <c r="E14" s="223"/>
      <c r="F14" s="223"/>
      <c r="G14" s="223"/>
      <c r="H14" s="223"/>
      <c r="L14" s="288"/>
      <c r="M14" s="226" t="s">
        <v>314</v>
      </c>
      <c r="N14" s="227">
        <f>سپرده!D8</f>
        <v>76448891316</v>
      </c>
      <c r="O14" s="226"/>
      <c r="P14" s="226"/>
      <c r="Q14" s="227">
        <v>130859661656</v>
      </c>
      <c r="R14" s="226"/>
      <c r="S14" s="288" t="s">
        <v>315</v>
      </c>
      <c r="T14" s="288"/>
      <c r="U14" s="288"/>
      <c r="V14" s="224"/>
      <c r="W14" s="224"/>
      <c r="X14" s="224"/>
      <c r="Y14" s="224"/>
      <c r="Z14" s="224"/>
    </row>
    <row r="15" spans="1:26" ht="18" x14ac:dyDescent="0.2">
      <c r="B15" s="223"/>
      <c r="C15" s="223"/>
      <c r="D15" s="223"/>
      <c r="E15" s="223"/>
      <c r="F15" s="223"/>
      <c r="G15" s="223"/>
      <c r="H15" s="223"/>
      <c r="L15" s="288"/>
      <c r="M15" s="226"/>
      <c r="N15" s="226" t="s">
        <v>319</v>
      </c>
      <c r="O15" s="226"/>
      <c r="P15" s="226"/>
      <c r="Q15" s="225"/>
      <c r="R15" s="226"/>
      <c r="S15" s="226"/>
      <c r="T15" s="225"/>
      <c r="U15" s="225"/>
      <c r="V15" s="224"/>
      <c r="W15" s="224"/>
      <c r="X15" s="224"/>
      <c r="Y15" s="224"/>
      <c r="Z15" s="224"/>
    </row>
    <row r="16" spans="1:26" ht="18" x14ac:dyDescent="0.2">
      <c r="B16" s="223"/>
      <c r="C16" s="223"/>
      <c r="D16" s="223"/>
      <c r="E16" s="223"/>
      <c r="F16" s="223"/>
      <c r="G16" s="223"/>
      <c r="H16" s="223"/>
      <c r="L16" s="288"/>
      <c r="M16" s="226" t="s">
        <v>316</v>
      </c>
      <c r="N16" s="227">
        <f>سپرده!J8</f>
        <v>8584697657</v>
      </c>
      <c r="O16" s="226"/>
      <c r="P16" s="226"/>
      <c r="Q16" s="227">
        <f>N16</f>
        <v>8584697657</v>
      </c>
      <c r="R16" s="226"/>
      <c r="S16" s="226"/>
      <c r="T16" s="225"/>
      <c r="U16" s="225"/>
      <c r="V16" s="224"/>
      <c r="W16" s="224"/>
      <c r="X16" s="224"/>
      <c r="Y16" s="224"/>
      <c r="Z16" s="224"/>
    </row>
    <row r="17" spans="12:26" ht="18" x14ac:dyDescent="0.2">
      <c r="L17" s="288"/>
      <c r="M17" s="226" t="s">
        <v>317</v>
      </c>
      <c r="N17" s="227">
        <f>(N14+N16)/2</f>
        <v>42516794486.5</v>
      </c>
      <c r="O17" s="226"/>
      <c r="P17" s="226"/>
      <c r="Q17" s="227">
        <f>(Q14+Q16)/2</f>
        <v>69722179656.5</v>
      </c>
      <c r="R17" s="226"/>
      <c r="S17" s="226"/>
      <c r="T17" s="225"/>
      <c r="U17" s="225"/>
      <c r="V17" s="224"/>
      <c r="W17" s="224"/>
      <c r="X17" s="224"/>
      <c r="Y17" s="224"/>
      <c r="Z17" s="224"/>
    </row>
    <row r="18" spans="12:26" ht="18" x14ac:dyDescent="0.2">
      <c r="L18" s="226"/>
      <c r="M18" s="226"/>
      <c r="N18" s="226"/>
      <c r="O18" s="226"/>
      <c r="P18" s="226"/>
      <c r="Q18" s="226"/>
      <c r="R18" s="226"/>
      <c r="S18" s="226"/>
      <c r="T18" s="225"/>
      <c r="U18" s="225"/>
      <c r="V18" s="224"/>
      <c r="W18" s="224"/>
      <c r="X18" s="224"/>
      <c r="Y18" s="224"/>
      <c r="Z18" s="224"/>
    </row>
    <row r="19" spans="12:26" ht="18" x14ac:dyDescent="0.2">
      <c r="L19" s="288" t="s">
        <v>318</v>
      </c>
      <c r="M19" s="226" t="s">
        <v>184</v>
      </c>
      <c r="N19" s="226" t="s">
        <v>7</v>
      </c>
      <c r="O19" s="226"/>
      <c r="P19" s="226"/>
      <c r="Q19" s="226"/>
      <c r="R19" s="226"/>
      <c r="S19" s="226"/>
      <c r="T19" s="225"/>
      <c r="U19" s="225"/>
      <c r="V19" s="224"/>
      <c r="W19" s="224"/>
      <c r="X19" s="224"/>
      <c r="Y19" s="224"/>
      <c r="Z19" s="224"/>
    </row>
    <row r="20" spans="12:26" ht="18" x14ac:dyDescent="0.2">
      <c r="L20" s="288"/>
      <c r="M20" s="226" t="s">
        <v>314</v>
      </c>
      <c r="N20" s="227">
        <f>سپرده!D9</f>
        <v>50226199500000</v>
      </c>
      <c r="O20" s="226"/>
      <c r="P20" s="226"/>
      <c r="Q20" s="227">
        <v>14999198000000</v>
      </c>
      <c r="R20" s="226"/>
      <c r="S20" s="288" t="str">
        <f>S14</f>
        <v>1404/01/01 تا 1404/01/01</v>
      </c>
      <c r="T20" s="288"/>
      <c r="U20" s="288"/>
      <c r="V20" s="224"/>
      <c r="W20" s="224"/>
      <c r="X20" s="224"/>
      <c r="Y20" s="224"/>
      <c r="Z20" s="224"/>
    </row>
    <row r="21" spans="12:26" ht="18" x14ac:dyDescent="0.2">
      <c r="L21" s="288"/>
      <c r="M21" s="226"/>
      <c r="N21" s="226" t="s">
        <v>319</v>
      </c>
      <c r="O21" s="226"/>
      <c r="P21" s="226"/>
      <c r="Q21" s="227"/>
      <c r="R21" s="226"/>
      <c r="S21" s="226"/>
      <c r="T21" s="225"/>
      <c r="U21" s="225"/>
      <c r="V21" s="224"/>
      <c r="W21" s="224"/>
      <c r="X21" s="224"/>
      <c r="Y21" s="224"/>
      <c r="Z21" s="224"/>
    </row>
    <row r="22" spans="12:26" ht="18" x14ac:dyDescent="0.2">
      <c r="L22" s="288"/>
      <c r="M22" s="226" t="s">
        <v>316</v>
      </c>
      <c r="N22" s="227">
        <f>سپرده!J9</f>
        <v>48626009000000</v>
      </c>
      <c r="O22" s="226"/>
      <c r="P22" s="226"/>
      <c r="Q22" s="227">
        <f>N22</f>
        <v>48626009000000</v>
      </c>
      <c r="R22" s="226"/>
      <c r="S22" s="226"/>
      <c r="T22" s="225"/>
      <c r="U22" s="225"/>
      <c r="V22" s="224"/>
      <c r="W22" s="224"/>
      <c r="X22" s="224"/>
      <c r="Y22" s="224"/>
      <c r="Z22" s="224"/>
    </row>
    <row r="23" spans="12:26" ht="18" x14ac:dyDescent="0.2">
      <c r="L23" s="288"/>
      <c r="M23" s="226" t="s">
        <v>317</v>
      </c>
      <c r="N23" s="227">
        <f>(N20+N22)/2</f>
        <v>49426104250000</v>
      </c>
      <c r="O23" s="226"/>
      <c r="P23" s="226"/>
      <c r="Q23" s="227">
        <f>(Q20+Q22)/2</f>
        <v>31812603500000</v>
      </c>
      <c r="R23" s="226"/>
      <c r="S23" s="226"/>
      <c r="T23" s="225"/>
      <c r="U23" s="225"/>
      <c r="V23" s="224"/>
      <c r="W23" s="224"/>
      <c r="X23" s="224"/>
      <c r="Y23" s="224"/>
      <c r="Z23" s="224"/>
    </row>
    <row r="24" spans="12:26" x14ac:dyDescent="0.2">
      <c r="L24" s="224"/>
      <c r="M24" s="224"/>
      <c r="N24" s="224"/>
      <c r="O24" s="224"/>
      <c r="P24" s="224"/>
      <c r="Q24" s="224"/>
      <c r="R24" s="224"/>
      <c r="S24" s="224"/>
      <c r="T24" s="224"/>
      <c r="U24" s="224"/>
      <c r="V24" s="224"/>
      <c r="W24" s="224"/>
      <c r="X24" s="224"/>
      <c r="Y24" s="224"/>
      <c r="Z24" s="224"/>
    </row>
    <row r="25" spans="12:26" x14ac:dyDescent="0.2">
      <c r="L25" s="224"/>
      <c r="M25" s="224"/>
      <c r="N25" s="224"/>
      <c r="O25" s="224"/>
      <c r="P25" s="224"/>
      <c r="Q25" s="224"/>
      <c r="R25" s="224"/>
      <c r="S25" s="224"/>
      <c r="T25" s="224"/>
      <c r="U25" s="224"/>
      <c r="V25" s="224"/>
      <c r="W25" s="224"/>
      <c r="X25" s="224"/>
      <c r="Y25" s="224"/>
      <c r="Z25" s="224"/>
    </row>
    <row r="26" spans="12:26" x14ac:dyDescent="0.2">
      <c r="L26" s="224"/>
      <c r="M26" s="224"/>
      <c r="N26" s="224"/>
      <c r="O26" s="224"/>
      <c r="P26" s="224"/>
      <c r="Q26" s="224"/>
      <c r="R26" s="224"/>
      <c r="S26" s="224"/>
      <c r="T26" s="224"/>
      <c r="U26" s="224"/>
      <c r="V26" s="224"/>
      <c r="W26" s="224"/>
      <c r="X26" s="224"/>
      <c r="Y26" s="224"/>
      <c r="Z26" s="224"/>
    </row>
    <row r="27" spans="12:26" x14ac:dyDescent="0.2">
      <c r="L27" s="224"/>
      <c r="M27" s="224"/>
      <c r="N27" s="224"/>
      <c r="O27" s="224"/>
      <c r="P27" s="224"/>
      <c r="Q27" s="224"/>
      <c r="R27" s="224"/>
      <c r="S27" s="224"/>
      <c r="T27" s="224"/>
      <c r="U27" s="224"/>
      <c r="V27" s="224"/>
      <c r="W27" s="224"/>
      <c r="X27" s="224"/>
      <c r="Y27" s="224"/>
      <c r="Z27" s="224"/>
    </row>
    <row r="28" spans="12:26" x14ac:dyDescent="0.2">
      <c r="L28" s="224"/>
      <c r="M28" s="224"/>
      <c r="N28" s="224"/>
      <c r="O28" s="224"/>
      <c r="P28" s="224"/>
      <c r="Q28" s="224"/>
      <c r="R28" s="224"/>
      <c r="S28" s="224"/>
      <c r="T28" s="224"/>
      <c r="U28" s="224"/>
      <c r="V28" s="224"/>
      <c r="W28" s="224"/>
      <c r="X28" s="224"/>
      <c r="Y28" s="224"/>
      <c r="Z28" s="224"/>
    </row>
    <row r="29" spans="12:26" x14ac:dyDescent="0.2">
      <c r="L29" s="224"/>
      <c r="M29" s="224"/>
      <c r="N29" s="224"/>
      <c r="O29" s="224"/>
      <c r="P29" s="224"/>
      <c r="Q29" s="224"/>
      <c r="R29" s="224"/>
      <c r="S29" s="224"/>
      <c r="T29" s="224"/>
      <c r="U29" s="224"/>
      <c r="V29" s="224"/>
      <c r="W29" s="224"/>
      <c r="X29" s="224"/>
      <c r="Y29" s="224"/>
      <c r="Z29" s="224"/>
    </row>
    <row r="30" spans="12:26" x14ac:dyDescent="0.2">
      <c r="L30" s="224"/>
      <c r="M30" s="224"/>
      <c r="N30" s="224"/>
      <c r="O30" s="224"/>
      <c r="P30" s="224"/>
      <c r="Q30" s="224"/>
      <c r="R30" s="224"/>
      <c r="S30" s="224"/>
      <c r="T30" s="224"/>
      <c r="U30" s="224"/>
      <c r="V30" s="224"/>
      <c r="W30" s="224"/>
      <c r="X30" s="224"/>
      <c r="Y30" s="224"/>
      <c r="Z30" s="224"/>
    </row>
    <row r="31" spans="12:26" x14ac:dyDescent="0.2">
      <c r="L31" s="224"/>
      <c r="M31" s="224"/>
      <c r="N31" s="224"/>
      <c r="O31" s="224"/>
      <c r="P31" s="224"/>
      <c r="Q31" s="224"/>
      <c r="R31" s="224"/>
      <c r="S31" s="224"/>
      <c r="T31" s="224"/>
      <c r="U31" s="224"/>
      <c r="V31" s="224"/>
      <c r="W31" s="224"/>
      <c r="X31" s="224"/>
      <c r="Y31" s="224"/>
      <c r="Z31" s="224"/>
    </row>
  </sheetData>
  <mergeCells count="15">
    <mergeCell ref="L13:L17"/>
    <mergeCell ref="P13:R13"/>
    <mergeCell ref="S14:U14"/>
    <mergeCell ref="L19:L23"/>
    <mergeCell ref="S20:U20"/>
    <mergeCell ref="A7:B7"/>
    <mergeCell ref="A10:B10"/>
    <mergeCell ref="A8:C8"/>
    <mergeCell ref="A9:C9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N24"/>
  <sheetViews>
    <sheetView rightToLeft="1" view="pageBreakPreview" zoomScale="115" zoomScaleNormal="100" zoomScaleSheetLayoutView="115" workbookViewId="0">
      <selection activeCell="B6" sqref="B6"/>
    </sheetView>
  </sheetViews>
  <sheetFormatPr defaultRowHeight="15.75" x14ac:dyDescent="0.2"/>
  <cols>
    <col min="1" max="1" width="8.7109375" style="30" customWidth="1"/>
    <col min="2" max="2" width="43.28515625" style="30" customWidth="1"/>
    <col min="3" max="3" width="1.28515625" style="30" customWidth="1"/>
    <col min="4" max="4" width="19.42578125" style="30" customWidth="1"/>
    <col min="5" max="5" width="1.28515625" style="30" customWidth="1"/>
    <col min="6" max="6" width="19.42578125" style="30" customWidth="1"/>
    <col min="7" max="7" width="0.28515625" style="30" customWidth="1"/>
    <col min="8" max="16384" width="9.140625" style="30"/>
  </cols>
  <sheetData>
    <row r="1" spans="1:14" ht="29.1" customHeight="1" x14ac:dyDescent="0.2">
      <c r="A1" s="249" t="s">
        <v>0</v>
      </c>
      <c r="B1" s="249"/>
      <c r="C1" s="249"/>
      <c r="D1" s="249"/>
      <c r="E1" s="249"/>
      <c r="F1" s="249"/>
    </row>
    <row r="2" spans="1:14" ht="21.75" customHeight="1" x14ac:dyDescent="0.2">
      <c r="A2" s="249" t="s">
        <v>165</v>
      </c>
      <c r="B2" s="249"/>
      <c r="C2" s="249"/>
      <c r="D2" s="249"/>
      <c r="E2" s="249"/>
      <c r="F2" s="249"/>
    </row>
    <row r="3" spans="1:14" ht="21.75" customHeight="1" x14ac:dyDescent="0.2">
      <c r="A3" s="249" t="s">
        <v>2</v>
      </c>
      <c r="B3" s="249"/>
      <c r="C3" s="249"/>
      <c r="D3" s="249"/>
      <c r="E3" s="249"/>
      <c r="F3" s="249"/>
    </row>
    <row r="4" spans="1:14" ht="14.45" customHeight="1" x14ac:dyDescent="0.2"/>
    <row r="5" spans="1:14" ht="26.25" customHeight="1" x14ac:dyDescent="0.2">
      <c r="A5" s="172" t="s">
        <v>248</v>
      </c>
      <c r="B5" s="291" t="s">
        <v>180</v>
      </c>
      <c r="C5" s="291"/>
      <c r="D5" s="291"/>
      <c r="E5" s="291"/>
      <c r="F5" s="291"/>
      <c r="G5" s="108"/>
      <c r="H5" s="108"/>
      <c r="I5" s="108"/>
      <c r="J5" s="108"/>
      <c r="K5" s="108"/>
      <c r="L5" s="108"/>
      <c r="M5" s="108"/>
      <c r="N5" s="108"/>
    </row>
    <row r="6" spans="1:14" ht="26.25" customHeight="1" x14ac:dyDescent="0.2">
      <c r="A6" s="108"/>
      <c r="B6" s="108"/>
      <c r="C6" s="108"/>
      <c r="D6" s="157" t="s">
        <v>184</v>
      </c>
      <c r="E6" s="108"/>
      <c r="F6" s="157" t="s">
        <v>9</v>
      </c>
      <c r="G6" s="108"/>
      <c r="H6" s="108"/>
      <c r="I6" s="108"/>
      <c r="J6" s="108"/>
      <c r="K6" s="108"/>
      <c r="L6" s="108"/>
      <c r="M6" s="108"/>
      <c r="N6" s="108"/>
    </row>
    <row r="7" spans="1:14" ht="26.25" customHeight="1" x14ac:dyDescent="0.2">
      <c r="A7" s="252" t="s">
        <v>180</v>
      </c>
      <c r="B7" s="252"/>
      <c r="C7" s="108"/>
      <c r="D7" s="158" t="s">
        <v>104</v>
      </c>
      <c r="E7" s="108"/>
      <c r="F7" s="158" t="s">
        <v>104</v>
      </c>
      <c r="G7" s="108"/>
      <c r="H7" s="108"/>
      <c r="I7" s="228"/>
      <c r="J7" s="228"/>
      <c r="K7" s="228"/>
      <c r="L7" s="228"/>
      <c r="M7" s="228"/>
      <c r="N7" s="108"/>
    </row>
    <row r="8" spans="1:14" ht="26.25" customHeight="1" x14ac:dyDescent="0.2">
      <c r="A8" s="268" t="s">
        <v>180</v>
      </c>
      <c r="B8" s="268"/>
      <c r="C8" s="108"/>
      <c r="D8" s="161">
        <v>0</v>
      </c>
      <c r="E8" s="108"/>
      <c r="F8" s="161">
        <v>42340000000</v>
      </c>
      <c r="G8" s="108"/>
      <c r="H8" s="108"/>
      <c r="I8" s="228" t="s">
        <v>305</v>
      </c>
      <c r="J8" s="228"/>
      <c r="K8" s="228"/>
      <c r="L8" s="228"/>
      <c r="M8" s="228"/>
      <c r="N8" s="108"/>
    </row>
    <row r="9" spans="1:14" ht="26.25" customHeight="1" x14ac:dyDescent="0.2">
      <c r="A9" s="269" t="s">
        <v>249</v>
      </c>
      <c r="B9" s="269"/>
      <c r="C9" s="108"/>
      <c r="D9" s="159">
        <v>0</v>
      </c>
      <c r="E9" s="108"/>
      <c r="F9" s="159">
        <v>1236300200</v>
      </c>
      <c r="G9" s="108"/>
      <c r="H9" s="108"/>
      <c r="I9" s="228" t="s">
        <v>306</v>
      </c>
      <c r="J9" s="228"/>
      <c r="K9" s="228"/>
      <c r="L9" s="228"/>
      <c r="M9" s="228"/>
      <c r="N9" s="108"/>
    </row>
    <row r="10" spans="1:14" ht="26.25" customHeight="1" x14ac:dyDescent="0.2">
      <c r="A10" s="290" t="s">
        <v>250</v>
      </c>
      <c r="B10" s="290"/>
      <c r="C10" s="108"/>
      <c r="D10" s="87">
        <v>563212912</v>
      </c>
      <c r="E10" s="108"/>
      <c r="F10" s="87">
        <v>2155398666</v>
      </c>
      <c r="G10" s="108"/>
      <c r="H10" s="108"/>
      <c r="I10" s="228" t="s">
        <v>307</v>
      </c>
      <c r="J10" s="228"/>
      <c r="K10" s="228" t="s">
        <v>308</v>
      </c>
      <c r="L10" s="228"/>
      <c r="M10" s="228"/>
      <c r="N10" s="108"/>
    </row>
    <row r="11" spans="1:14" ht="26.25" customHeight="1" x14ac:dyDescent="0.2">
      <c r="A11" s="260" t="s">
        <v>25</v>
      </c>
      <c r="B11" s="260"/>
      <c r="C11" s="108"/>
      <c r="D11" s="132">
        <f>SUM(D8:D10)</f>
        <v>563212912</v>
      </c>
      <c r="E11" s="108"/>
      <c r="F11" s="132">
        <f>SUM(F8:F10)</f>
        <v>45731698866</v>
      </c>
      <c r="G11" s="108"/>
      <c r="H11" s="108"/>
      <c r="I11" s="228"/>
      <c r="J11" s="228"/>
      <c r="K11" s="228"/>
      <c r="L11" s="228"/>
      <c r="M11" s="228"/>
      <c r="N11" s="108"/>
    </row>
    <row r="12" spans="1:14" x14ac:dyDescent="0.2">
      <c r="A12" s="108"/>
      <c r="B12" s="108"/>
      <c r="C12" s="108"/>
      <c r="D12" s="108"/>
      <c r="E12" s="108"/>
      <c r="F12" s="108"/>
      <c r="G12" s="108"/>
      <c r="H12" s="108"/>
      <c r="I12" s="228"/>
      <c r="J12" s="228"/>
      <c r="K12" s="228"/>
      <c r="L12" s="228"/>
      <c r="M12" s="228"/>
      <c r="N12" s="108"/>
    </row>
    <row r="13" spans="1:14" x14ac:dyDescent="0.2">
      <c r="A13" s="108"/>
      <c r="B13" s="108"/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</row>
    <row r="14" spans="1:14" x14ac:dyDescent="0.2">
      <c r="A14" s="108"/>
      <c r="B14" s="108"/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108"/>
      <c r="N14" s="108"/>
    </row>
    <row r="15" spans="1:14" x14ac:dyDescent="0.2">
      <c r="A15" s="108"/>
      <c r="B15" s="108"/>
      <c r="C15" s="108"/>
      <c r="D15" s="108"/>
      <c r="E15" s="108"/>
      <c r="F15" s="108"/>
      <c r="G15" s="108"/>
      <c r="H15" s="108"/>
      <c r="I15" s="108"/>
      <c r="J15" s="108"/>
      <c r="K15" s="108"/>
      <c r="L15" s="108"/>
      <c r="M15" s="108"/>
      <c r="N15" s="108"/>
    </row>
    <row r="16" spans="1:14" x14ac:dyDescent="0.2">
      <c r="A16" s="108"/>
      <c r="B16" s="108"/>
      <c r="C16" s="108"/>
      <c r="D16" s="108"/>
      <c r="E16" s="108"/>
      <c r="F16" s="108"/>
      <c r="G16" s="108"/>
      <c r="H16" s="108"/>
      <c r="I16" s="108"/>
      <c r="J16" s="108"/>
      <c r="K16" s="108"/>
      <c r="L16" s="108"/>
      <c r="M16" s="108"/>
      <c r="N16" s="108"/>
    </row>
    <row r="17" spans="1:14" x14ac:dyDescent="0.2">
      <c r="A17" s="108"/>
      <c r="B17" s="108"/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108"/>
      <c r="N17" s="108"/>
    </row>
    <row r="18" spans="1:14" x14ac:dyDescent="0.2">
      <c r="A18" s="108"/>
      <c r="B18" s="108"/>
      <c r="C18" s="108"/>
      <c r="D18" s="108"/>
      <c r="E18" s="108"/>
      <c r="F18" s="108"/>
      <c r="G18" s="108"/>
      <c r="H18" s="108"/>
      <c r="I18" s="108"/>
      <c r="J18" s="108"/>
      <c r="K18" s="108"/>
      <c r="L18" s="108"/>
      <c r="M18" s="108"/>
      <c r="N18" s="108"/>
    </row>
    <row r="19" spans="1:14" x14ac:dyDescent="0.2">
      <c r="A19" s="108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</row>
    <row r="20" spans="1:14" x14ac:dyDescent="0.2">
      <c r="A20" s="108"/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</row>
    <row r="21" spans="1:14" x14ac:dyDescent="0.2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</row>
    <row r="22" spans="1:14" x14ac:dyDescent="0.2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</row>
    <row r="23" spans="1:14" x14ac:dyDescent="0.2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</row>
    <row r="24" spans="1:14" x14ac:dyDescent="0.2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19"/>
  <sheetViews>
    <sheetView rightToLeft="1" view="pageBreakPreview" zoomScale="85" zoomScaleNormal="85" zoomScaleSheetLayoutView="85" workbookViewId="0">
      <selection activeCell="A4" sqref="A4"/>
    </sheetView>
  </sheetViews>
  <sheetFormatPr defaultRowHeight="15.75" x14ac:dyDescent="0.2"/>
  <cols>
    <col min="1" max="1" width="39" style="30" customWidth="1"/>
    <col min="2" max="2" width="1.28515625" style="30" customWidth="1"/>
    <col min="3" max="3" width="16.85546875" style="30" customWidth="1"/>
    <col min="4" max="4" width="1.28515625" style="30" customWidth="1"/>
    <col min="5" max="5" width="20.7109375" style="30" customWidth="1"/>
    <col min="6" max="6" width="1.28515625" style="30" customWidth="1"/>
    <col min="7" max="7" width="15.5703125" style="30" customWidth="1"/>
    <col min="8" max="8" width="1.28515625" style="30" customWidth="1"/>
    <col min="9" max="9" width="14.28515625" style="30" customWidth="1"/>
    <col min="10" max="10" width="1.28515625" style="30" customWidth="1"/>
    <col min="11" max="11" width="10.42578125" style="30" customWidth="1"/>
    <col min="12" max="12" width="1.28515625" style="30" customWidth="1"/>
    <col min="13" max="13" width="15.5703125" style="30" customWidth="1"/>
    <col min="14" max="14" width="1.28515625" style="30" customWidth="1"/>
    <col min="15" max="15" width="19.5703125" style="30" customWidth="1"/>
    <col min="16" max="16" width="1.28515625" style="30" customWidth="1"/>
    <col min="17" max="17" width="14.5703125" style="30" customWidth="1"/>
    <col min="18" max="18" width="1.28515625" style="30" customWidth="1"/>
    <col min="19" max="19" width="20.28515625" style="30" customWidth="1"/>
    <col min="20" max="20" width="0.28515625" style="30" customWidth="1"/>
    <col min="21" max="21" width="10.42578125" style="30" bestFit="1" customWidth="1"/>
    <col min="22" max="22" width="9.42578125" style="30" bestFit="1" customWidth="1"/>
    <col min="23" max="16384" width="9.140625" style="30"/>
  </cols>
  <sheetData>
    <row r="1" spans="1:24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</row>
    <row r="2" spans="1:24" ht="21.75" customHeight="1" x14ac:dyDescent="0.2">
      <c r="A2" s="249" t="s">
        <v>165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</row>
    <row r="3" spans="1:24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</row>
    <row r="4" spans="1:24" ht="14.45" customHeight="1" x14ac:dyDescent="0.2"/>
    <row r="5" spans="1:24" ht="23.25" customHeight="1" x14ac:dyDescent="0.2">
      <c r="A5" s="251" t="s">
        <v>187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</row>
    <row r="6" spans="1:24" ht="23.25" customHeight="1" x14ac:dyDescent="0.2">
      <c r="A6" s="252" t="s">
        <v>27</v>
      </c>
      <c r="C6" s="252" t="s">
        <v>251</v>
      </c>
      <c r="D6" s="252"/>
      <c r="E6" s="252"/>
      <c r="F6" s="252"/>
      <c r="G6" s="252"/>
      <c r="I6" s="252" t="s">
        <v>184</v>
      </c>
      <c r="J6" s="252"/>
      <c r="K6" s="252"/>
      <c r="L6" s="252"/>
      <c r="M6" s="252"/>
      <c r="O6" s="252" t="s">
        <v>185</v>
      </c>
      <c r="P6" s="252"/>
      <c r="Q6" s="252"/>
      <c r="R6" s="252"/>
      <c r="S6" s="252"/>
    </row>
    <row r="7" spans="1:24" ht="49.5" customHeight="1" x14ac:dyDescent="0.2">
      <c r="A7" s="252"/>
      <c r="C7" s="88" t="s">
        <v>252</v>
      </c>
      <c r="D7" s="31"/>
      <c r="E7" s="88" t="s">
        <v>253</v>
      </c>
      <c r="F7" s="31"/>
      <c r="G7" s="88" t="s">
        <v>254</v>
      </c>
      <c r="I7" s="88" t="s">
        <v>255</v>
      </c>
      <c r="J7" s="31"/>
      <c r="K7" s="88" t="s">
        <v>256</v>
      </c>
      <c r="L7" s="31"/>
      <c r="M7" s="88" t="s">
        <v>257</v>
      </c>
      <c r="O7" s="170" t="s">
        <v>255</v>
      </c>
      <c r="P7" s="189"/>
      <c r="Q7" s="170" t="s">
        <v>256</v>
      </c>
      <c r="R7" s="189"/>
      <c r="S7" s="170" t="s">
        <v>257</v>
      </c>
      <c r="T7" s="108"/>
      <c r="U7" s="228"/>
      <c r="V7" s="228"/>
      <c r="W7" s="228"/>
      <c r="X7" s="229"/>
    </row>
    <row r="8" spans="1:24" ht="23.25" customHeight="1" x14ac:dyDescent="0.2">
      <c r="A8" s="84" t="s">
        <v>24</v>
      </c>
      <c r="C8" s="84" t="s">
        <v>258</v>
      </c>
      <c r="E8" s="80">
        <v>9000000</v>
      </c>
      <c r="G8" s="80">
        <v>1400</v>
      </c>
      <c r="I8" s="80">
        <v>0</v>
      </c>
      <c r="K8" s="80">
        <v>0</v>
      </c>
      <c r="M8" s="80">
        <f>I8-K8</f>
        <v>0</v>
      </c>
      <c r="O8" s="161">
        <v>12600000000</v>
      </c>
      <c r="P8" s="108"/>
      <c r="Q8" s="161">
        <f>U8</f>
        <v>270241287</v>
      </c>
      <c r="R8" s="108"/>
      <c r="S8" s="161">
        <f>O8-Q8</f>
        <v>12329758713</v>
      </c>
      <c r="T8" s="108"/>
      <c r="U8" s="230">
        <v>270241287</v>
      </c>
      <c r="V8" s="230">
        <f>U8-Q8</f>
        <v>0</v>
      </c>
      <c r="W8" s="228"/>
      <c r="X8" s="229"/>
    </row>
    <row r="9" spans="1:24" ht="23.25" customHeight="1" x14ac:dyDescent="0.2">
      <c r="A9" s="82" t="s">
        <v>19</v>
      </c>
      <c r="C9" s="82" t="s">
        <v>259</v>
      </c>
      <c r="E9" s="77">
        <v>67180</v>
      </c>
      <c r="G9" s="77">
        <v>38000</v>
      </c>
      <c r="I9" s="77">
        <v>0</v>
      </c>
      <c r="K9" s="77">
        <v>0</v>
      </c>
      <c r="M9" s="77">
        <f>I9-K9</f>
        <v>0</v>
      </c>
      <c r="O9" s="159">
        <v>2552840000</v>
      </c>
      <c r="P9" s="108"/>
      <c r="Q9" s="159">
        <f>U9</f>
        <v>123148735</v>
      </c>
      <c r="R9" s="108"/>
      <c r="S9" s="159">
        <f>O9-Q9</f>
        <v>2429691265</v>
      </c>
      <c r="T9" s="108"/>
      <c r="U9" s="230">
        <v>123148735</v>
      </c>
      <c r="V9" s="230">
        <f t="shared" ref="V9:V11" si="0">U9-Q9</f>
        <v>0</v>
      </c>
      <c r="W9" s="228"/>
      <c r="X9" s="229"/>
    </row>
    <row r="10" spans="1:24" ht="23.25" customHeight="1" x14ac:dyDescent="0.2">
      <c r="A10" s="82" t="s">
        <v>23</v>
      </c>
      <c r="C10" s="82" t="s">
        <v>260</v>
      </c>
      <c r="E10" s="77">
        <v>3000000</v>
      </c>
      <c r="G10" s="77">
        <v>800</v>
      </c>
      <c r="I10" s="77">
        <v>0</v>
      </c>
      <c r="K10" s="77">
        <v>0</v>
      </c>
      <c r="M10" s="77">
        <f t="shared" ref="M10:M11" si="1">I10-K10</f>
        <v>0</v>
      </c>
      <c r="O10" s="159">
        <v>2400000000</v>
      </c>
      <c r="P10" s="108"/>
      <c r="Q10" s="159">
        <f t="shared" ref="Q10:Q11" si="2">U10</f>
        <v>0</v>
      </c>
      <c r="R10" s="108"/>
      <c r="S10" s="159">
        <f t="shared" ref="S10:S11" si="3">O10-Q10</f>
        <v>2400000000</v>
      </c>
      <c r="T10" s="108"/>
      <c r="U10" s="228"/>
      <c r="V10" s="230">
        <f t="shared" si="0"/>
        <v>0</v>
      </c>
      <c r="W10" s="228"/>
      <c r="X10" s="229"/>
    </row>
    <row r="11" spans="1:24" ht="23.25" customHeight="1" x14ac:dyDescent="0.2">
      <c r="A11" s="83" t="s">
        <v>20</v>
      </c>
      <c r="C11" s="98" t="s">
        <v>261</v>
      </c>
      <c r="E11" s="78">
        <v>236000000</v>
      </c>
      <c r="G11" s="78">
        <v>15</v>
      </c>
      <c r="I11" s="87">
        <v>0</v>
      </c>
      <c r="K11" s="87">
        <v>0</v>
      </c>
      <c r="M11" s="77">
        <f t="shared" si="1"/>
        <v>0</v>
      </c>
      <c r="O11" s="87">
        <v>3540000000</v>
      </c>
      <c r="P11" s="108"/>
      <c r="Q11" s="159">
        <f t="shared" si="2"/>
        <v>59595960</v>
      </c>
      <c r="R11" s="108"/>
      <c r="S11" s="159">
        <f t="shared" si="3"/>
        <v>3480404040</v>
      </c>
      <c r="T11" s="108"/>
      <c r="U11" s="230">
        <v>59595960</v>
      </c>
      <c r="V11" s="230">
        <f t="shared" si="0"/>
        <v>0</v>
      </c>
      <c r="W11" s="228"/>
      <c r="X11" s="229"/>
    </row>
    <row r="12" spans="1:24" ht="23.25" customHeight="1" thickBot="1" x14ac:dyDescent="0.25">
      <c r="A12" s="79" t="s">
        <v>25</v>
      </c>
      <c r="C12" s="78"/>
      <c r="D12" s="119"/>
      <c r="E12" s="78"/>
      <c r="F12" s="119"/>
      <c r="G12" s="78"/>
      <c r="I12" s="93">
        <v>0</v>
      </c>
      <c r="K12" s="93">
        <v>0</v>
      </c>
      <c r="M12" s="93">
        <v>0</v>
      </c>
      <c r="O12" s="132">
        <f>SUM(O8:O11)</f>
        <v>21092840000</v>
      </c>
      <c r="P12" s="108"/>
      <c r="Q12" s="132">
        <f>SUM(Q8:Q11)</f>
        <v>452985982</v>
      </c>
      <c r="R12" s="108"/>
      <c r="S12" s="132">
        <f>SUM(S8:S11)</f>
        <v>20639854018</v>
      </c>
      <c r="T12" s="108"/>
      <c r="U12" s="228"/>
      <c r="V12" s="228"/>
      <c r="W12" s="228"/>
      <c r="X12" s="229"/>
    </row>
    <row r="13" spans="1:24" x14ac:dyDescent="0.2">
      <c r="O13" s="108"/>
      <c r="P13" s="108"/>
      <c r="Q13" s="108"/>
      <c r="R13" s="108"/>
      <c r="S13" s="108"/>
      <c r="T13" s="108"/>
      <c r="U13" s="228"/>
      <c r="V13" s="228"/>
      <c r="W13" s="228"/>
      <c r="X13" s="229"/>
    </row>
    <row r="14" spans="1:24" x14ac:dyDescent="0.2">
      <c r="O14" s="108"/>
      <c r="P14" s="108"/>
      <c r="Q14" s="108"/>
      <c r="R14" s="108"/>
      <c r="S14" s="108"/>
      <c r="T14" s="108"/>
      <c r="U14" s="228"/>
      <c r="V14" s="228"/>
      <c r="W14" s="228"/>
      <c r="X14" s="229"/>
    </row>
    <row r="15" spans="1:24" ht="21" x14ac:dyDescent="0.2">
      <c r="M15" s="74"/>
      <c r="O15" s="108"/>
      <c r="P15" s="108"/>
      <c r="Q15" s="108"/>
      <c r="R15" s="108"/>
      <c r="S15" s="108"/>
      <c r="T15" s="108"/>
      <c r="U15" s="228"/>
      <c r="V15" s="228"/>
      <c r="W15" s="228"/>
      <c r="X15" s="229"/>
    </row>
    <row r="16" spans="1:24" x14ac:dyDescent="0.2">
      <c r="O16" s="108"/>
      <c r="P16" s="108"/>
      <c r="Q16" s="108"/>
      <c r="R16" s="108"/>
      <c r="S16" s="108"/>
      <c r="T16" s="108"/>
      <c r="U16" s="108"/>
      <c r="V16" s="108"/>
      <c r="W16" s="108"/>
    </row>
    <row r="17" spans="15:23" x14ac:dyDescent="0.2">
      <c r="O17" s="108"/>
      <c r="P17" s="108"/>
      <c r="Q17" s="108"/>
      <c r="R17" s="108"/>
      <c r="S17" s="108"/>
      <c r="T17" s="108"/>
      <c r="U17" s="108"/>
      <c r="V17" s="108"/>
      <c r="W17" s="108"/>
    </row>
    <row r="18" spans="15:23" x14ac:dyDescent="0.2">
      <c r="O18" s="108"/>
      <c r="P18" s="108"/>
      <c r="Q18" s="108"/>
      <c r="R18" s="108"/>
      <c r="S18" s="108"/>
      <c r="T18" s="108"/>
      <c r="U18" s="108"/>
      <c r="V18" s="108"/>
      <c r="W18" s="108"/>
    </row>
    <row r="19" spans="15:23" x14ac:dyDescent="0.2">
      <c r="O19" s="108"/>
      <c r="P19" s="108"/>
      <c r="Q19" s="108"/>
      <c r="R19" s="108"/>
      <c r="S19" s="108"/>
      <c r="T19" s="108"/>
      <c r="U19" s="108"/>
      <c r="V19" s="108"/>
      <c r="W19" s="108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B5" sqref="B5:B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49" t="s">
        <v>0</v>
      </c>
      <c r="B1" s="249"/>
      <c r="C1" s="249"/>
    </row>
    <row r="2" spans="1:3" ht="21.75" customHeight="1" x14ac:dyDescent="0.2">
      <c r="A2" s="249" t="s">
        <v>1</v>
      </c>
      <c r="B2" s="249"/>
      <c r="C2" s="249"/>
    </row>
    <row r="3" spans="1:3" ht="21.75" customHeight="1" x14ac:dyDescent="0.2">
      <c r="A3" s="249" t="s">
        <v>2</v>
      </c>
      <c r="B3" s="249"/>
      <c r="C3" s="249"/>
    </row>
    <row r="4" spans="1:3" ht="7.35" customHeight="1" x14ac:dyDescent="0.2"/>
    <row r="5" spans="1:3" ht="123.6" customHeight="1" x14ac:dyDescent="0.2">
      <c r="B5" s="250"/>
    </row>
    <row r="6" spans="1:3" ht="123.6" customHeight="1" x14ac:dyDescent="0.2">
      <c r="B6" s="250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</row>
    <row r="2" spans="1:11" ht="21.75" customHeight="1" x14ac:dyDescent="0.2">
      <c r="A2" s="249" t="s">
        <v>165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</row>
    <row r="3" spans="1:11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</row>
    <row r="4" spans="1:11" ht="14.45" customHeight="1" x14ac:dyDescent="0.2"/>
    <row r="5" spans="1:11" ht="14.45" customHeight="1" x14ac:dyDescent="0.2">
      <c r="A5" s="251" t="s">
        <v>203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</row>
    <row r="6" spans="1:11" ht="14.45" customHeight="1" x14ac:dyDescent="0.2">
      <c r="I6" s="2" t="s">
        <v>184</v>
      </c>
      <c r="K6" s="2" t="s">
        <v>185</v>
      </c>
    </row>
    <row r="7" spans="1:11" ht="29.1" customHeight="1" x14ac:dyDescent="0.2">
      <c r="A7" s="2" t="s">
        <v>262</v>
      </c>
      <c r="C7" s="12" t="s">
        <v>263</v>
      </c>
      <c r="E7" s="12" t="s">
        <v>264</v>
      </c>
      <c r="G7" s="12" t="s">
        <v>265</v>
      </c>
      <c r="I7" s="13" t="s">
        <v>266</v>
      </c>
      <c r="K7" s="13" t="s">
        <v>266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27"/>
  <sheetViews>
    <sheetView rightToLeft="1" view="pageBreakPreview" zoomScale="85" zoomScaleNormal="106" zoomScaleSheetLayoutView="85" workbookViewId="0">
      <selection activeCell="A4" sqref="A4"/>
    </sheetView>
  </sheetViews>
  <sheetFormatPr defaultRowHeight="12.75" x14ac:dyDescent="0.2"/>
  <cols>
    <col min="1" max="1" width="39" style="35" customWidth="1"/>
    <col min="2" max="2" width="1.28515625" style="35" customWidth="1"/>
    <col min="3" max="3" width="16.7109375" style="35" bestFit="1" customWidth="1"/>
    <col min="4" max="4" width="1.28515625" style="35" customWidth="1"/>
    <col min="5" max="5" width="17.7109375" style="35" bestFit="1" customWidth="1"/>
    <col min="6" max="6" width="1.28515625" style="35" customWidth="1"/>
    <col min="7" max="7" width="16.28515625" style="35" customWidth="1"/>
    <col min="8" max="8" width="1.28515625" style="35" customWidth="1"/>
    <col min="9" max="9" width="17.7109375" style="35" bestFit="1" customWidth="1"/>
    <col min="10" max="10" width="1.28515625" style="35" customWidth="1"/>
    <col min="11" max="11" width="18.85546875" style="35" bestFit="1" customWidth="1"/>
    <col min="12" max="12" width="1.28515625" style="35" customWidth="1"/>
    <col min="13" max="13" width="10.7109375" style="35" bestFit="1" customWidth="1"/>
    <col min="14" max="14" width="1.28515625" style="35" customWidth="1"/>
    <col min="15" max="15" width="18.85546875" style="35" bestFit="1" customWidth="1"/>
    <col min="16" max="16" width="0.28515625" style="35" customWidth="1"/>
    <col min="17" max="16384" width="9.140625" style="35"/>
  </cols>
  <sheetData>
    <row r="1" spans="1:23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</row>
    <row r="2" spans="1:23" ht="21.75" customHeight="1" x14ac:dyDescent="0.2">
      <c r="A2" s="249" t="s">
        <v>165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</row>
    <row r="3" spans="1:23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</row>
    <row r="4" spans="1:23" ht="14.45" customHeight="1" x14ac:dyDescent="0.2"/>
    <row r="5" spans="1:23" ht="25.5" customHeight="1" x14ac:dyDescent="0.2">
      <c r="A5" s="63" t="s">
        <v>267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1:23" ht="25.5" customHeight="1" x14ac:dyDescent="0.2">
      <c r="A6" s="252" t="s">
        <v>168</v>
      </c>
      <c r="B6" s="36"/>
      <c r="C6" s="292" t="s">
        <v>184</v>
      </c>
      <c r="D6" s="292"/>
      <c r="E6" s="292"/>
      <c r="F6" s="292"/>
      <c r="G6" s="292"/>
      <c r="H6" s="292"/>
      <c r="I6" s="292"/>
      <c r="J6" s="36"/>
      <c r="K6" s="252" t="s">
        <v>185</v>
      </c>
      <c r="L6" s="252"/>
      <c r="M6" s="252"/>
      <c r="N6" s="252"/>
      <c r="O6" s="252"/>
    </row>
    <row r="7" spans="1:23" ht="25.5" customHeight="1" x14ac:dyDescent="0.2">
      <c r="A7" s="252"/>
      <c r="B7" s="36"/>
      <c r="C7" s="293" t="s">
        <v>68</v>
      </c>
      <c r="D7" s="293"/>
      <c r="E7" s="92" t="s">
        <v>268</v>
      </c>
      <c r="F7" s="41"/>
      <c r="G7" s="92" t="s">
        <v>256</v>
      </c>
      <c r="H7" s="41"/>
      <c r="I7" s="92" t="s">
        <v>269</v>
      </c>
      <c r="J7" s="36"/>
      <c r="K7" s="88" t="s">
        <v>268</v>
      </c>
      <c r="L7" s="37"/>
      <c r="M7" s="88" t="s">
        <v>256</v>
      </c>
      <c r="N7" s="37"/>
      <c r="O7" s="88" t="s">
        <v>269</v>
      </c>
    </row>
    <row r="8" spans="1:23" ht="25.5" customHeight="1" x14ac:dyDescent="0.2">
      <c r="A8" s="90" t="s">
        <v>90</v>
      </c>
      <c r="B8" s="36"/>
      <c r="C8" s="84" t="s">
        <v>92</v>
      </c>
      <c r="D8" s="37"/>
      <c r="E8" s="80">
        <v>33664087913</v>
      </c>
      <c r="F8" s="36"/>
      <c r="G8" s="80">
        <v>0</v>
      </c>
      <c r="H8" s="36"/>
      <c r="I8" s="80">
        <f>E8-G8</f>
        <v>33664087913</v>
      </c>
      <c r="J8" s="36"/>
      <c r="K8" s="80">
        <v>33664087913</v>
      </c>
      <c r="L8" s="36"/>
      <c r="M8" s="80">
        <v>0</v>
      </c>
      <c r="N8" s="36"/>
      <c r="O8" s="80">
        <f>K8-M8</f>
        <v>33664087913</v>
      </c>
    </row>
    <row r="9" spans="1:23" ht="25.5" customHeight="1" x14ac:dyDescent="0.2">
      <c r="A9" s="91" t="s">
        <v>87</v>
      </c>
      <c r="B9" s="36"/>
      <c r="C9" s="82" t="s">
        <v>89</v>
      </c>
      <c r="D9" s="36"/>
      <c r="E9" s="77">
        <v>63086886058</v>
      </c>
      <c r="F9" s="36"/>
      <c r="G9" s="77">
        <v>0</v>
      </c>
      <c r="H9" s="36"/>
      <c r="I9" s="77">
        <f>E9-G9</f>
        <v>63086886058</v>
      </c>
      <c r="J9" s="36"/>
      <c r="K9" s="77">
        <v>462578985628</v>
      </c>
      <c r="L9" s="36"/>
      <c r="M9" s="77">
        <v>0</v>
      </c>
      <c r="N9" s="36"/>
      <c r="O9" s="77">
        <f>K9-M9</f>
        <v>462578985628</v>
      </c>
    </row>
    <row r="10" spans="1:23" ht="25.5" customHeight="1" x14ac:dyDescent="0.2">
      <c r="A10" s="91" t="s">
        <v>82</v>
      </c>
      <c r="B10" s="36"/>
      <c r="C10" s="82" t="s">
        <v>84</v>
      </c>
      <c r="D10" s="36"/>
      <c r="E10" s="77">
        <v>100882000500</v>
      </c>
      <c r="F10" s="36"/>
      <c r="G10" s="77">
        <v>0</v>
      </c>
      <c r="H10" s="36"/>
      <c r="I10" s="77">
        <f t="shared" ref="I10:I18" si="0">E10-G10</f>
        <v>100882000500</v>
      </c>
      <c r="J10" s="36"/>
      <c r="K10" s="77">
        <v>685272090654</v>
      </c>
      <c r="L10" s="36"/>
      <c r="M10" s="77">
        <v>0</v>
      </c>
      <c r="N10" s="36"/>
      <c r="O10" s="77">
        <f t="shared" ref="O10:O18" si="1">K10-M10</f>
        <v>685272090654</v>
      </c>
    </row>
    <row r="11" spans="1:23" ht="25.5" customHeight="1" x14ac:dyDescent="0.2">
      <c r="A11" s="91" t="s">
        <v>85</v>
      </c>
      <c r="B11" s="36"/>
      <c r="C11" s="82" t="s">
        <v>86</v>
      </c>
      <c r="D11" s="36"/>
      <c r="E11" s="77">
        <v>3015585015</v>
      </c>
      <c r="F11" s="36"/>
      <c r="G11" s="77">
        <v>0</v>
      </c>
      <c r="H11" s="36"/>
      <c r="I11" s="77">
        <f t="shared" si="0"/>
        <v>3015585015</v>
      </c>
      <c r="J11" s="36"/>
      <c r="K11" s="77">
        <v>20547287721</v>
      </c>
      <c r="L11" s="36"/>
      <c r="M11" s="77">
        <v>0</v>
      </c>
      <c r="N11" s="36"/>
      <c r="O11" s="77">
        <f t="shared" si="1"/>
        <v>20547287721</v>
      </c>
    </row>
    <row r="12" spans="1:23" ht="25.5" customHeight="1" x14ac:dyDescent="0.2">
      <c r="A12" s="91" t="s">
        <v>214</v>
      </c>
      <c r="B12" s="36"/>
      <c r="C12" s="82" t="s">
        <v>270</v>
      </c>
      <c r="D12" s="36"/>
      <c r="E12" s="77">
        <v>0</v>
      </c>
      <c r="F12" s="36"/>
      <c r="G12" s="77">
        <v>0</v>
      </c>
      <c r="H12" s="36"/>
      <c r="I12" s="77">
        <f t="shared" si="0"/>
        <v>0</v>
      </c>
      <c r="J12" s="36"/>
      <c r="K12" s="77">
        <v>183163672938</v>
      </c>
      <c r="L12" s="36"/>
      <c r="M12" s="77">
        <v>0</v>
      </c>
      <c r="N12" s="36"/>
      <c r="O12" s="77">
        <f t="shared" si="1"/>
        <v>183163672938</v>
      </c>
    </row>
    <row r="13" spans="1:23" ht="25.5" customHeight="1" x14ac:dyDescent="0.2">
      <c r="A13" s="91" t="s">
        <v>76</v>
      </c>
      <c r="B13" s="36"/>
      <c r="C13" s="162" t="s">
        <v>78</v>
      </c>
      <c r="D13" s="101"/>
      <c r="E13" s="159">
        <v>38156096249</v>
      </c>
      <c r="F13" s="101"/>
      <c r="G13" s="159">
        <v>0</v>
      </c>
      <c r="H13" s="101"/>
      <c r="I13" s="159">
        <f t="shared" si="0"/>
        <v>38156096249</v>
      </c>
      <c r="J13" s="101"/>
      <c r="K13" s="159">
        <v>279845987777</v>
      </c>
      <c r="L13" s="101"/>
      <c r="M13" s="159">
        <v>0</v>
      </c>
      <c r="N13" s="101"/>
      <c r="O13" s="159">
        <f t="shared" si="1"/>
        <v>279845987777</v>
      </c>
      <c r="P13" s="100"/>
      <c r="Q13" s="100"/>
      <c r="R13" s="100"/>
      <c r="S13" s="100"/>
      <c r="T13" s="100"/>
      <c r="U13" s="100"/>
      <c r="V13" s="100"/>
      <c r="W13" s="100"/>
    </row>
    <row r="14" spans="1:23" ht="25.5" customHeight="1" x14ac:dyDescent="0.2">
      <c r="A14" s="91" t="s">
        <v>213</v>
      </c>
      <c r="B14" s="36"/>
      <c r="C14" s="162" t="s">
        <v>271</v>
      </c>
      <c r="D14" s="101"/>
      <c r="E14" s="159">
        <v>0</v>
      </c>
      <c r="F14" s="101"/>
      <c r="G14" s="159">
        <v>0</v>
      </c>
      <c r="H14" s="101"/>
      <c r="I14" s="159">
        <f t="shared" si="0"/>
        <v>0</v>
      </c>
      <c r="J14" s="101"/>
      <c r="K14" s="159">
        <v>203684296320</v>
      </c>
      <c r="L14" s="101"/>
      <c r="M14" s="159">
        <v>0</v>
      </c>
      <c r="N14" s="101"/>
      <c r="O14" s="159">
        <f t="shared" si="1"/>
        <v>203684296320</v>
      </c>
      <c r="P14" s="100"/>
      <c r="Q14" s="100"/>
      <c r="R14" s="100"/>
      <c r="S14" s="100"/>
      <c r="T14" s="100"/>
      <c r="U14" s="100"/>
      <c r="V14" s="100"/>
      <c r="W14" s="100"/>
    </row>
    <row r="15" spans="1:23" ht="25.5" customHeight="1" x14ac:dyDescent="0.2">
      <c r="A15" s="104" t="s">
        <v>79</v>
      </c>
      <c r="B15" s="36"/>
      <c r="C15" s="167" t="s">
        <v>81</v>
      </c>
      <c r="D15" s="101"/>
      <c r="E15" s="159">
        <v>21299865303</v>
      </c>
      <c r="F15" s="101"/>
      <c r="G15" s="160">
        <v>0</v>
      </c>
      <c r="H15" s="101"/>
      <c r="I15" s="159">
        <f t="shared" si="0"/>
        <v>21299865303</v>
      </c>
      <c r="J15" s="101"/>
      <c r="K15" s="160">
        <v>140007940583</v>
      </c>
      <c r="L15" s="101"/>
      <c r="M15" s="160">
        <v>0</v>
      </c>
      <c r="N15" s="101"/>
      <c r="O15" s="159">
        <f t="shared" si="1"/>
        <v>140007940583</v>
      </c>
      <c r="P15" s="100"/>
      <c r="Q15" s="100"/>
      <c r="R15" s="100"/>
      <c r="S15" s="100"/>
      <c r="T15" s="100"/>
      <c r="U15" s="100"/>
      <c r="V15" s="100"/>
      <c r="W15" s="100"/>
    </row>
    <row r="16" spans="1:23" ht="25.5" customHeight="1" x14ac:dyDescent="0.2">
      <c r="A16" s="120" t="s">
        <v>72</v>
      </c>
      <c r="B16" s="41"/>
      <c r="C16" s="162" t="s">
        <v>321</v>
      </c>
      <c r="D16" s="103"/>
      <c r="E16" s="159">
        <v>53435253072</v>
      </c>
      <c r="F16" s="103"/>
      <c r="G16" s="160">
        <v>0</v>
      </c>
      <c r="H16" s="103"/>
      <c r="I16" s="159">
        <f t="shared" si="0"/>
        <v>53435253072</v>
      </c>
      <c r="J16" s="103"/>
      <c r="K16" s="160">
        <v>249870950616</v>
      </c>
      <c r="L16" s="103"/>
      <c r="M16" s="160">
        <v>0</v>
      </c>
      <c r="N16" s="103"/>
      <c r="O16" s="159">
        <f>K16-M16</f>
        <v>249870950616</v>
      </c>
      <c r="P16" s="100"/>
      <c r="Q16" s="100"/>
      <c r="R16" s="100"/>
      <c r="S16" s="100"/>
      <c r="T16" s="100"/>
      <c r="U16" s="100"/>
      <c r="V16" s="100"/>
      <c r="W16" s="100"/>
    </row>
    <row r="17" spans="1:23" ht="25.5" customHeight="1" x14ac:dyDescent="0.2">
      <c r="A17" s="120" t="s">
        <v>69</v>
      </c>
      <c r="B17" s="36"/>
      <c r="C17" s="231" t="s">
        <v>322</v>
      </c>
      <c r="D17" s="101"/>
      <c r="E17" s="159">
        <v>139638862774</v>
      </c>
      <c r="F17" s="101"/>
      <c r="G17" s="160">
        <v>0</v>
      </c>
      <c r="H17" s="101"/>
      <c r="I17" s="159">
        <f t="shared" si="0"/>
        <v>139638862774</v>
      </c>
      <c r="J17" s="101"/>
      <c r="K17" s="160">
        <v>877057834244</v>
      </c>
      <c r="L17" s="101"/>
      <c r="M17" s="160">
        <v>0</v>
      </c>
      <c r="N17" s="101"/>
      <c r="O17" s="159">
        <f>K17-M17</f>
        <v>877057834244</v>
      </c>
      <c r="P17" s="100"/>
      <c r="Q17" s="100"/>
      <c r="R17" s="100"/>
      <c r="S17" s="100"/>
      <c r="T17" s="100"/>
      <c r="U17" s="100"/>
      <c r="V17" s="100"/>
      <c r="W17" s="100"/>
    </row>
    <row r="18" spans="1:23" ht="25.5" customHeight="1" x14ac:dyDescent="0.2">
      <c r="A18" s="120" t="s">
        <v>320</v>
      </c>
      <c r="B18" s="36"/>
      <c r="C18" s="231" t="s">
        <v>323</v>
      </c>
      <c r="D18" s="101"/>
      <c r="E18" s="159">
        <v>0</v>
      </c>
      <c r="F18" s="101"/>
      <c r="G18" s="160">
        <v>0</v>
      </c>
      <c r="H18" s="101"/>
      <c r="I18" s="159">
        <f t="shared" si="0"/>
        <v>0</v>
      </c>
      <c r="J18" s="101"/>
      <c r="K18" s="160">
        <v>44000000000</v>
      </c>
      <c r="L18" s="101"/>
      <c r="M18" s="160">
        <v>0</v>
      </c>
      <c r="N18" s="101"/>
      <c r="O18" s="159">
        <f t="shared" si="1"/>
        <v>44000000000</v>
      </c>
      <c r="P18" s="100"/>
      <c r="Q18" s="100"/>
      <c r="R18" s="100"/>
      <c r="S18" s="100"/>
      <c r="T18" s="100"/>
      <c r="U18" s="100"/>
      <c r="V18" s="100"/>
      <c r="W18" s="100"/>
    </row>
    <row r="19" spans="1:23" ht="25.5" customHeight="1" thickBot="1" x14ac:dyDescent="0.25">
      <c r="A19" s="79" t="s">
        <v>25</v>
      </c>
      <c r="B19" s="36"/>
      <c r="C19" s="160"/>
      <c r="D19" s="101"/>
      <c r="E19" s="132">
        <f>SUM(E8:E18)</f>
        <v>453178636884</v>
      </c>
      <c r="F19" s="101"/>
      <c r="G19" s="132">
        <f>SUM(G8:G18)</f>
        <v>0</v>
      </c>
      <c r="H19" s="101"/>
      <c r="I19" s="132">
        <f>SUM(I8:I18)</f>
        <v>453178636884</v>
      </c>
      <c r="J19" s="101"/>
      <c r="K19" s="132">
        <f>SUM(K8:K18)</f>
        <v>3179693134394</v>
      </c>
      <c r="L19" s="101"/>
      <c r="M19" s="132">
        <f>SUM(M8:M18)</f>
        <v>0</v>
      </c>
      <c r="N19" s="101"/>
      <c r="O19" s="132">
        <f>SUM(O8:O18)</f>
        <v>3179693134394</v>
      </c>
      <c r="P19" s="100"/>
      <c r="Q19" s="100"/>
      <c r="R19" s="100"/>
      <c r="S19" s="100"/>
      <c r="T19" s="100"/>
      <c r="U19" s="100"/>
      <c r="V19" s="100"/>
      <c r="W19" s="100"/>
    </row>
    <row r="20" spans="1:23" ht="13.5" thickTop="1" x14ac:dyDescent="0.2">
      <c r="A20" s="36"/>
      <c r="B20" s="36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0"/>
      <c r="Q20" s="100"/>
      <c r="R20" s="100"/>
      <c r="S20" s="100"/>
      <c r="T20" s="100"/>
      <c r="U20" s="100"/>
      <c r="V20" s="100"/>
      <c r="W20" s="100"/>
    </row>
    <row r="21" spans="1:23" ht="21" x14ac:dyDescent="0.2">
      <c r="C21" s="159"/>
      <c r="D21" s="100"/>
      <c r="E21" s="159"/>
      <c r="F21" s="100"/>
      <c r="G21" s="100"/>
      <c r="H21" s="100"/>
      <c r="I21" s="159"/>
      <c r="J21" s="100"/>
      <c r="K21" s="159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</row>
    <row r="22" spans="1:23" ht="21" x14ac:dyDescent="0.2">
      <c r="C22" s="159"/>
      <c r="D22" s="100"/>
      <c r="E22" s="159"/>
      <c r="F22" s="100"/>
      <c r="G22" s="100"/>
      <c r="H22" s="100"/>
      <c r="I22" s="159"/>
      <c r="J22" s="100"/>
      <c r="K22" s="159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</row>
    <row r="23" spans="1:23" ht="21" x14ac:dyDescent="0.2">
      <c r="C23" s="100"/>
      <c r="D23" s="100"/>
      <c r="E23" s="159"/>
      <c r="F23" s="100"/>
      <c r="G23" s="100"/>
      <c r="H23" s="100"/>
      <c r="I23" s="100"/>
      <c r="J23" s="100"/>
      <c r="K23" s="159"/>
      <c r="L23" s="100"/>
      <c r="M23" s="100"/>
      <c r="N23" s="100"/>
      <c r="O23" s="100"/>
      <c r="P23" s="100"/>
      <c r="Q23" s="100"/>
      <c r="R23" s="100"/>
      <c r="S23" s="100"/>
      <c r="T23" s="100"/>
      <c r="U23" s="100"/>
      <c r="V23" s="100"/>
      <c r="W23" s="100"/>
    </row>
    <row r="24" spans="1:23" ht="21" x14ac:dyDescent="0.2">
      <c r="C24" s="100"/>
      <c r="D24" s="100"/>
      <c r="E24" s="159"/>
      <c r="F24" s="100"/>
      <c r="G24" s="100"/>
      <c r="H24" s="100"/>
      <c r="I24" s="100"/>
      <c r="J24" s="100"/>
      <c r="K24" s="159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</row>
    <row r="25" spans="1:23" ht="21" x14ac:dyDescent="0.2">
      <c r="C25" s="100"/>
      <c r="D25" s="100"/>
      <c r="E25" s="159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</row>
    <row r="26" spans="1:23" x14ac:dyDescent="0.2">
      <c r="C26" s="100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</row>
    <row r="27" spans="1:23" x14ac:dyDescent="0.2"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0"/>
      <c r="Q27" s="100"/>
      <c r="R27" s="100"/>
      <c r="S27" s="100"/>
      <c r="T27" s="100"/>
      <c r="U27" s="100"/>
      <c r="V27" s="100"/>
      <c r="W27" s="100"/>
    </row>
  </sheetData>
  <mergeCells count="7">
    <mergeCell ref="C6:I6"/>
    <mergeCell ref="A6:A7"/>
    <mergeCell ref="K6:O6"/>
    <mergeCell ref="C7:D7"/>
    <mergeCell ref="A1:O1"/>
    <mergeCell ref="A2:O2"/>
    <mergeCell ref="A3:O3"/>
  </mergeCells>
  <pageMargins left="0.39" right="0.39" top="0.39" bottom="0.39" header="0" footer="0"/>
  <pageSetup paperSize="9" scale="86" fitToHeight="0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78E73-9095-4556-B5D7-F1A61F4E8F29}">
  <sheetPr filterMode="1">
    <pageSetUpPr fitToPage="1"/>
  </sheetPr>
  <dimension ref="A1:M148"/>
  <sheetViews>
    <sheetView rightToLeft="1" workbookViewId="0">
      <selection activeCell="C14" sqref="C14:M14"/>
    </sheetView>
  </sheetViews>
  <sheetFormatPr defaultRowHeight="12.75" x14ac:dyDescent="0.2"/>
  <cols>
    <col min="1" max="1" width="44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13" ht="21.75" customHeight="1" x14ac:dyDescent="0.2">
      <c r="A2" s="249" t="s">
        <v>165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3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ht="14.45" customHeight="1" x14ac:dyDescent="0.2"/>
    <row r="5" spans="1:13" ht="14.45" customHeight="1" x14ac:dyDescent="0.2">
      <c r="A5" s="251" t="s">
        <v>272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</row>
    <row r="6" spans="1:13" ht="14.45" customHeight="1" x14ac:dyDescent="0.2">
      <c r="A6" s="252" t="s">
        <v>168</v>
      </c>
      <c r="C6" s="252" t="s">
        <v>184</v>
      </c>
      <c r="D6" s="252"/>
      <c r="E6" s="252"/>
      <c r="F6" s="252"/>
      <c r="G6" s="252"/>
      <c r="I6" s="252" t="s">
        <v>185</v>
      </c>
      <c r="J6" s="252"/>
      <c r="K6" s="252"/>
      <c r="L6" s="252"/>
      <c r="M6" s="252"/>
    </row>
    <row r="7" spans="1:13" ht="29.1" customHeight="1" x14ac:dyDescent="0.2">
      <c r="A7" s="252"/>
      <c r="C7" s="88" t="s">
        <v>268</v>
      </c>
      <c r="D7" s="3"/>
      <c r="E7" s="88" t="s">
        <v>256</v>
      </c>
      <c r="F7" s="3"/>
      <c r="G7" s="88" t="s">
        <v>269</v>
      </c>
      <c r="I7" s="88" t="s">
        <v>268</v>
      </c>
      <c r="J7" s="3"/>
      <c r="K7" s="88" t="s">
        <v>256</v>
      </c>
      <c r="L7" s="3"/>
      <c r="M7" s="88" t="s">
        <v>269</v>
      </c>
    </row>
    <row r="8" spans="1:13" ht="21.75" hidden="1" customHeight="1" x14ac:dyDescent="0.2">
      <c r="A8" s="89"/>
      <c r="C8" s="5"/>
      <c r="E8" s="5"/>
      <c r="G8" s="5"/>
      <c r="I8" s="5"/>
      <c r="K8" s="5"/>
      <c r="M8" s="5"/>
    </row>
    <row r="9" spans="1:13" ht="21.75" hidden="1" customHeight="1" x14ac:dyDescent="0.2">
      <c r="A9" s="85"/>
      <c r="C9" s="6"/>
      <c r="E9" s="6"/>
      <c r="G9" s="6"/>
      <c r="I9" s="6"/>
      <c r="K9" s="6"/>
      <c r="M9" s="6"/>
    </row>
    <row r="10" spans="1:13" ht="21.75" hidden="1" customHeight="1" x14ac:dyDescent="0.2">
      <c r="A10" s="85"/>
      <c r="C10" s="6"/>
      <c r="E10" s="6"/>
      <c r="G10" s="6"/>
      <c r="I10" s="6"/>
      <c r="K10" s="6"/>
      <c r="M10" s="6"/>
    </row>
    <row r="11" spans="1:13" ht="21.75" hidden="1" customHeight="1" x14ac:dyDescent="0.2">
      <c r="A11" s="85"/>
      <c r="C11" s="6"/>
      <c r="E11" s="6"/>
      <c r="G11" s="6"/>
      <c r="I11" s="6"/>
      <c r="K11" s="6"/>
      <c r="M11" s="6"/>
    </row>
    <row r="12" spans="1:13" ht="21.75" hidden="1" customHeight="1" x14ac:dyDescent="0.2">
      <c r="A12" s="85"/>
      <c r="C12" s="6"/>
      <c r="E12" s="6"/>
      <c r="G12" s="6"/>
      <c r="I12" s="6"/>
      <c r="K12" s="6"/>
      <c r="M12" s="6"/>
    </row>
    <row r="13" spans="1:13" ht="21.75" customHeight="1" x14ac:dyDescent="0.2">
      <c r="A13" s="85" t="s">
        <v>244</v>
      </c>
      <c r="C13" s="6">
        <v>0</v>
      </c>
      <c r="E13" s="6">
        <v>0</v>
      </c>
      <c r="G13" s="6">
        <v>0</v>
      </c>
      <c r="I13" s="6">
        <v>2272</v>
      </c>
      <c r="K13" s="6">
        <v>0</v>
      </c>
      <c r="M13" s="6">
        <v>2272</v>
      </c>
    </row>
    <row r="14" spans="1:13" ht="21.75" customHeight="1" x14ac:dyDescent="0.2">
      <c r="A14" s="85" t="s">
        <v>108</v>
      </c>
      <c r="C14" s="6">
        <v>0</v>
      </c>
      <c r="E14" s="6">
        <v>0</v>
      </c>
      <c r="G14" s="6">
        <v>0</v>
      </c>
      <c r="I14" s="6">
        <v>8205</v>
      </c>
      <c r="K14" s="6">
        <v>0</v>
      </c>
      <c r="M14" s="6">
        <v>8205</v>
      </c>
    </row>
    <row r="15" spans="1:13" ht="21.75" hidden="1" customHeight="1" x14ac:dyDescent="0.2">
      <c r="A15" s="85"/>
      <c r="C15" s="6"/>
      <c r="E15" s="6"/>
      <c r="G15" s="6"/>
      <c r="I15" s="6"/>
      <c r="K15" s="6"/>
      <c r="M15" s="6"/>
    </row>
    <row r="16" spans="1:13" ht="21.75" hidden="1" customHeight="1" x14ac:dyDescent="0.2">
      <c r="A16" s="85"/>
      <c r="C16" s="6"/>
      <c r="E16" s="6"/>
      <c r="G16" s="6"/>
      <c r="I16" s="6"/>
      <c r="K16" s="6"/>
      <c r="M16" s="6"/>
    </row>
    <row r="17" spans="1:13" ht="21.75" hidden="1" customHeight="1" x14ac:dyDescent="0.2">
      <c r="A17" s="85"/>
      <c r="C17" s="6"/>
      <c r="E17" s="6"/>
      <c r="G17" s="6"/>
      <c r="I17" s="6"/>
      <c r="K17" s="6"/>
      <c r="M17" s="6"/>
    </row>
    <row r="18" spans="1:13" ht="21.75" hidden="1" customHeight="1" x14ac:dyDescent="0.2">
      <c r="A18" s="85"/>
      <c r="C18" s="6"/>
      <c r="E18" s="6"/>
      <c r="G18" s="6"/>
      <c r="I18" s="6"/>
      <c r="K18" s="6"/>
      <c r="M18" s="6"/>
    </row>
    <row r="19" spans="1:13" ht="21.75" hidden="1" customHeight="1" x14ac:dyDescent="0.2">
      <c r="A19" s="85"/>
      <c r="C19" s="6"/>
      <c r="E19" s="6"/>
      <c r="G19" s="6"/>
      <c r="I19" s="6"/>
      <c r="K19" s="6"/>
      <c r="M19" s="6"/>
    </row>
    <row r="20" spans="1:13" ht="21.75" hidden="1" customHeight="1" x14ac:dyDescent="0.2">
      <c r="A20" s="85"/>
      <c r="C20" s="6"/>
      <c r="E20" s="6"/>
      <c r="G20" s="6"/>
      <c r="I20" s="6"/>
      <c r="K20" s="6"/>
      <c r="M20" s="6"/>
    </row>
    <row r="21" spans="1:13" ht="21.75" hidden="1" customHeight="1" x14ac:dyDescent="0.2">
      <c r="A21" s="85"/>
      <c r="C21" s="6"/>
      <c r="E21" s="6"/>
      <c r="G21" s="6"/>
      <c r="I21" s="6"/>
      <c r="K21" s="6"/>
      <c r="M21" s="6"/>
    </row>
    <row r="22" spans="1:13" ht="21.75" hidden="1" customHeight="1" x14ac:dyDescent="0.2">
      <c r="A22" s="85"/>
      <c r="C22" s="6"/>
      <c r="E22" s="6"/>
      <c r="G22" s="6"/>
      <c r="I22" s="6"/>
      <c r="K22" s="6"/>
      <c r="M22" s="6"/>
    </row>
    <row r="23" spans="1:13" ht="21.75" hidden="1" customHeight="1" x14ac:dyDescent="0.2">
      <c r="A23" s="85"/>
      <c r="C23" s="6"/>
      <c r="E23" s="6"/>
      <c r="G23" s="6"/>
      <c r="I23" s="6"/>
      <c r="K23" s="6"/>
      <c r="M23" s="6"/>
    </row>
    <row r="24" spans="1:13" ht="21.75" hidden="1" customHeight="1" x14ac:dyDescent="0.2">
      <c r="A24" s="85"/>
      <c r="C24" s="6"/>
      <c r="E24" s="6"/>
      <c r="G24" s="6"/>
      <c r="I24" s="6"/>
      <c r="K24" s="6"/>
      <c r="M24" s="6"/>
    </row>
    <row r="25" spans="1:13" ht="21.75" hidden="1" customHeight="1" x14ac:dyDescent="0.2">
      <c r="A25" s="85"/>
      <c r="C25" s="6"/>
      <c r="E25" s="6"/>
      <c r="G25" s="6"/>
      <c r="I25" s="6"/>
      <c r="K25" s="6"/>
      <c r="M25" s="6"/>
    </row>
    <row r="26" spans="1:13" ht="21.75" hidden="1" customHeight="1" x14ac:dyDescent="0.2">
      <c r="A26" s="85"/>
      <c r="C26" s="6"/>
      <c r="E26" s="6"/>
      <c r="G26" s="6"/>
      <c r="I26" s="6"/>
      <c r="K26" s="6"/>
      <c r="M26" s="6"/>
    </row>
    <row r="27" spans="1:13" ht="21.75" hidden="1" customHeight="1" x14ac:dyDescent="0.2">
      <c r="A27" s="85"/>
      <c r="C27" s="6"/>
      <c r="E27" s="6"/>
      <c r="G27" s="6"/>
      <c r="I27" s="6"/>
      <c r="K27" s="6"/>
      <c r="M27" s="6"/>
    </row>
    <row r="28" spans="1:13" ht="21.75" hidden="1" customHeight="1" x14ac:dyDescent="0.2">
      <c r="A28" s="85"/>
      <c r="C28" s="6"/>
      <c r="E28" s="6"/>
      <c r="G28" s="6"/>
      <c r="I28" s="6"/>
      <c r="K28" s="6"/>
      <c r="M28" s="6"/>
    </row>
    <row r="29" spans="1:13" ht="21.75" hidden="1" customHeight="1" x14ac:dyDescent="0.2">
      <c r="A29" s="85"/>
      <c r="C29" s="6"/>
      <c r="E29" s="6"/>
      <c r="G29" s="6"/>
      <c r="I29" s="6"/>
      <c r="K29" s="6"/>
      <c r="M29" s="6"/>
    </row>
    <row r="30" spans="1:13" ht="21.75" hidden="1" customHeight="1" x14ac:dyDescent="0.2">
      <c r="A30" s="85"/>
      <c r="C30" s="6"/>
      <c r="E30" s="6"/>
      <c r="G30" s="6"/>
      <c r="I30" s="6"/>
      <c r="K30" s="6"/>
      <c r="M30" s="6"/>
    </row>
    <row r="31" spans="1:13" ht="21.75" hidden="1" customHeight="1" x14ac:dyDescent="0.2">
      <c r="A31" s="85"/>
      <c r="C31" s="6"/>
      <c r="E31" s="6"/>
      <c r="G31" s="6"/>
      <c r="I31" s="6"/>
      <c r="K31" s="6"/>
      <c r="M31" s="6"/>
    </row>
    <row r="32" spans="1:13" ht="21.75" hidden="1" customHeight="1" x14ac:dyDescent="0.2">
      <c r="A32" s="85"/>
      <c r="C32" s="6"/>
      <c r="E32" s="6"/>
      <c r="G32" s="6"/>
      <c r="I32" s="6"/>
      <c r="K32" s="6"/>
      <c r="M32" s="6"/>
    </row>
    <row r="33" spans="1:13" ht="21.75" hidden="1" customHeight="1" x14ac:dyDescent="0.2">
      <c r="A33" s="85"/>
      <c r="C33" s="6"/>
      <c r="E33" s="6"/>
      <c r="G33" s="6"/>
      <c r="I33" s="6"/>
      <c r="K33" s="6"/>
      <c r="M33" s="6"/>
    </row>
    <row r="34" spans="1:13" ht="21.75" hidden="1" customHeight="1" x14ac:dyDescent="0.2">
      <c r="A34" s="85"/>
      <c r="C34" s="6"/>
      <c r="E34" s="6"/>
      <c r="G34" s="6"/>
      <c r="I34" s="6"/>
      <c r="K34" s="6"/>
      <c r="M34" s="6"/>
    </row>
    <row r="35" spans="1:13" ht="21.75" hidden="1" customHeight="1" x14ac:dyDescent="0.2">
      <c r="A35" s="85"/>
      <c r="C35" s="6"/>
      <c r="E35" s="6"/>
      <c r="G35" s="6"/>
      <c r="I35" s="6"/>
      <c r="K35" s="6"/>
      <c r="M35" s="6"/>
    </row>
    <row r="36" spans="1:13" ht="21.75" hidden="1" customHeight="1" x14ac:dyDescent="0.2">
      <c r="A36" s="85"/>
      <c r="C36" s="6"/>
      <c r="E36" s="6"/>
      <c r="G36" s="6"/>
      <c r="I36" s="6"/>
      <c r="K36" s="6"/>
      <c r="M36" s="6"/>
    </row>
    <row r="37" spans="1:13" ht="21.75" hidden="1" customHeight="1" x14ac:dyDescent="0.2">
      <c r="A37" s="85"/>
      <c r="C37" s="6"/>
      <c r="E37" s="6"/>
      <c r="G37" s="6"/>
      <c r="I37" s="6"/>
      <c r="K37" s="6"/>
      <c r="M37" s="6"/>
    </row>
    <row r="38" spans="1:13" ht="21.75" hidden="1" customHeight="1" x14ac:dyDescent="0.2">
      <c r="A38" s="85"/>
      <c r="C38" s="6"/>
      <c r="E38" s="6"/>
      <c r="G38" s="6"/>
      <c r="I38" s="6"/>
      <c r="K38" s="6"/>
      <c r="M38" s="6"/>
    </row>
    <row r="39" spans="1:13" ht="21.75" hidden="1" customHeight="1" x14ac:dyDescent="0.2">
      <c r="A39" s="85"/>
      <c r="C39" s="6"/>
      <c r="E39" s="6"/>
      <c r="G39" s="6"/>
      <c r="I39" s="6"/>
      <c r="K39" s="6"/>
      <c r="M39" s="6"/>
    </row>
    <row r="40" spans="1:13" ht="21.75" hidden="1" customHeight="1" x14ac:dyDescent="0.2">
      <c r="A40" s="85"/>
      <c r="C40" s="6"/>
      <c r="E40" s="6"/>
      <c r="G40" s="6"/>
      <c r="I40" s="6"/>
      <c r="K40" s="6"/>
      <c r="M40" s="6"/>
    </row>
    <row r="41" spans="1:13" ht="21.75" hidden="1" customHeight="1" x14ac:dyDescent="0.2">
      <c r="A41" s="85"/>
      <c r="C41" s="6"/>
      <c r="E41" s="6"/>
      <c r="G41" s="6"/>
      <c r="I41" s="6"/>
      <c r="K41" s="6"/>
      <c r="M41" s="6"/>
    </row>
    <row r="42" spans="1:13" ht="21.75" hidden="1" customHeight="1" x14ac:dyDescent="0.2">
      <c r="A42" s="85"/>
      <c r="C42" s="6"/>
      <c r="E42" s="6"/>
      <c r="G42" s="6"/>
      <c r="I42" s="6"/>
      <c r="K42" s="6"/>
      <c r="M42" s="6"/>
    </row>
    <row r="43" spans="1:13" ht="21.75" hidden="1" customHeight="1" x14ac:dyDescent="0.2">
      <c r="A43" s="85"/>
      <c r="C43" s="6"/>
      <c r="E43" s="6"/>
      <c r="G43" s="6"/>
      <c r="I43" s="6"/>
      <c r="K43" s="6"/>
      <c r="M43" s="6"/>
    </row>
    <row r="44" spans="1:13" ht="21.75" hidden="1" customHeight="1" x14ac:dyDescent="0.2">
      <c r="A44" s="85"/>
      <c r="C44" s="6"/>
      <c r="E44" s="6"/>
      <c r="G44" s="6"/>
      <c r="I44" s="6"/>
      <c r="K44" s="6"/>
      <c r="M44" s="6"/>
    </row>
    <row r="45" spans="1:13" ht="21.75" hidden="1" customHeight="1" x14ac:dyDescent="0.2">
      <c r="A45" s="85"/>
      <c r="C45" s="6"/>
      <c r="E45" s="6"/>
      <c r="G45" s="6"/>
      <c r="I45" s="6"/>
      <c r="K45" s="6"/>
      <c r="M45" s="6"/>
    </row>
    <row r="46" spans="1:13" ht="21.75" hidden="1" customHeight="1" x14ac:dyDescent="0.2">
      <c r="A46" s="85"/>
      <c r="C46" s="6"/>
      <c r="E46" s="6"/>
      <c r="G46" s="6"/>
      <c r="I46" s="6"/>
      <c r="K46" s="6"/>
      <c r="M46" s="6"/>
    </row>
    <row r="47" spans="1:13" ht="21.75" hidden="1" customHeight="1" x14ac:dyDescent="0.2">
      <c r="A47" s="85"/>
      <c r="C47" s="6"/>
      <c r="E47" s="6"/>
      <c r="G47" s="6"/>
      <c r="I47" s="6"/>
      <c r="K47" s="6"/>
      <c r="M47" s="6"/>
    </row>
    <row r="48" spans="1:13" ht="21.75" hidden="1" customHeight="1" x14ac:dyDescent="0.2">
      <c r="A48" s="85"/>
      <c r="C48" s="6"/>
      <c r="E48" s="6"/>
      <c r="G48" s="6"/>
      <c r="I48" s="6"/>
      <c r="K48" s="6"/>
      <c r="M48" s="6"/>
    </row>
    <row r="49" spans="1:13" ht="21.75" hidden="1" customHeight="1" x14ac:dyDescent="0.2">
      <c r="A49" s="85"/>
      <c r="C49" s="6"/>
      <c r="E49" s="6"/>
      <c r="G49" s="6"/>
      <c r="I49" s="6"/>
      <c r="K49" s="6"/>
      <c r="M49" s="6"/>
    </row>
    <row r="50" spans="1:13" ht="21.75" hidden="1" customHeight="1" x14ac:dyDescent="0.2">
      <c r="A50" s="85"/>
      <c r="C50" s="6"/>
      <c r="E50" s="6"/>
      <c r="G50" s="6"/>
      <c r="I50" s="6"/>
      <c r="K50" s="6"/>
      <c r="M50" s="6"/>
    </row>
    <row r="51" spans="1:13" ht="21.75" hidden="1" customHeight="1" x14ac:dyDescent="0.2">
      <c r="A51" s="85"/>
      <c r="C51" s="6"/>
      <c r="E51" s="6"/>
      <c r="G51" s="6"/>
      <c r="I51" s="6"/>
      <c r="K51" s="6"/>
      <c r="M51" s="6"/>
    </row>
    <row r="52" spans="1:13" ht="21.75" hidden="1" customHeight="1" x14ac:dyDescent="0.2">
      <c r="A52" s="85"/>
      <c r="C52" s="6"/>
      <c r="E52" s="6"/>
      <c r="G52" s="6"/>
      <c r="I52" s="6"/>
      <c r="K52" s="6"/>
      <c r="M52" s="6"/>
    </row>
    <row r="53" spans="1:13" ht="21.75" hidden="1" customHeight="1" x14ac:dyDescent="0.2">
      <c r="A53" s="85"/>
      <c r="C53" s="6"/>
      <c r="E53" s="6"/>
      <c r="G53" s="6"/>
      <c r="I53" s="6"/>
      <c r="K53" s="6"/>
      <c r="M53" s="6"/>
    </row>
    <row r="54" spans="1:13" ht="21.75" hidden="1" customHeight="1" x14ac:dyDescent="0.2">
      <c r="A54" s="85"/>
      <c r="C54" s="6"/>
      <c r="E54" s="6"/>
      <c r="G54" s="6"/>
      <c r="I54" s="6"/>
      <c r="K54" s="6"/>
      <c r="M54" s="6"/>
    </row>
    <row r="55" spans="1:13" ht="21.75" hidden="1" customHeight="1" x14ac:dyDescent="0.2">
      <c r="A55" s="85"/>
      <c r="C55" s="6"/>
      <c r="E55" s="6"/>
      <c r="G55" s="6"/>
      <c r="I55" s="6"/>
      <c r="K55" s="6"/>
      <c r="M55" s="6"/>
    </row>
    <row r="56" spans="1:13" ht="21.75" hidden="1" customHeight="1" x14ac:dyDescent="0.2">
      <c r="A56" s="85"/>
      <c r="C56" s="6"/>
      <c r="E56" s="6"/>
      <c r="G56" s="6"/>
      <c r="I56" s="6"/>
      <c r="K56" s="6"/>
      <c r="M56" s="6"/>
    </row>
    <row r="57" spans="1:13" ht="21.75" hidden="1" customHeight="1" x14ac:dyDescent="0.2">
      <c r="A57" s="85"/>
      <c r="C57" s="6"/>
      <c r="E57" s="6"/>
      <c r="G57" s="6"/>
      <c r="I57" s="6"/>
      <c r="K57" s="6"/>
      <c r="M57" s="6"/>
    </row>
    <row r="58" spans="1:13" ht="21.75" hidden="1" customHeight="1" x14ac:dyDescent="0.2">
      <c r="A58" s="85"/>
      <c r="C58" s="6"/>
      <c r="E58" s="6"/>
      <c r="G58" s="6"/>
      <c r="I58" s="6"/>
      <c r="K58" s="6"/>
      <c r="M58" s="6"/>
    </row>
    <row r="59" spans="1:13" ht="21.75" hidden="1" customHeight="1" x14ac:dyDescent="0.2">
      <c r="A59" s="85"/>
      <c r="C59" s="6"/>
      <c r="E59" s="6"/>
      <c r="G59" s="6"/>
      <c r="I59" s="6"/>
      <c r="K59" s="6"/>
      <c r="M59" s="6"/>
    </row>
    <row r="60" spans="1:13" ht="21.75" hidden="1" customHeight="1" x14ac:dyDescent="0.2">
      <c r="A60" s="85"/>
      <c r="C60" s="6"/>
      <c r="E60" s="6"/>
      <c r="G60" s="6"/>
      <c r="I60" s="6"/>
      <c r="K60" s="6"/>
      <c r="M60" s="6"/>
    </row>
    <row r="61" spans="1:13" ht="21.75" hidden="1" customHeight="1" x14ac:dyDescent="0.2">
      <c r="A61" s="85"/>
      <c r="C61" s="6"/>
      <c r="E61" s="6"/>
      <c r="G61" s="6"/>
      <c r="I61" s="6"/>
      <c r="K61" s="6"/>
      <c r="M61" s="6"/>
    </row>
    <row r="62" spans="1:13" ht="21.75" hidden="1" customHeight="1" x14ac:dyDescent="0.2">
      <c r="A62" s="85"/>
      <c r="C62" s="6"/>
      <c r="E62" s="6"/>
      <c r="G62" s="6"/>
      <c r="I62" s="6"/>
      <c r="K62" s="6"/>
      <c r="M62" s="6"/>
    </row>
    <row r="63" spans="1:13" ht="21.75" hidden="1" customHeight="1" x14ac:dyDescent="0.2">
      <c r="A63" s="85"/>
      <c r="C63" s="6"/>
      <c r="E63" s="6"/>
      <c r="G63" s="6"/>
      <c r="I63" s="6"/>
      <c r="K63" s="6"/>
      <c r="M63" s="6"/>
    </row>
    <row r="64" spans="1:13" ht="21.75" hidden="1" customHeight="1" x14ac:dyDescent="0.2">
      <c r="A64" s="85"/>
      <c r="C64" s="6"/>
      <c r="E64" s="6"/>
      <c r="G64" s="6"/>
      <c r="I64" s="6"/>
      <c r="K64" s="6"/>
      <c r="M64" s="6"/>
    </row>
    <row r="65" spans="1:13" ht="21.75" hidden="1" customHeight="1" x14ac:dyDescent="0.2">
      <c r="A65" s="85"/>
      <c r="C65" s="6"/>
      <c r="E65" s="6"/>
      <c r="G65" s="6"/>
      <c r="I65" s="6"/>
      <c r="K65" s="6"/>
      <c r="M65" s="6"/>
    </row>
    <row r="66" spans="1:13" ht="21.75" hidden="1" customHeight="1" x14ac:dyDescent="0.2">
      <c r="A66" s="85"/>
      <c r="C66" s="6"/>
      <c r="E66" s="6"/>
      <c r="G66" s="6"/>
      <c r="I66" s="6"/>
      <c r="K66" s="6"/>
      <c r="M66" s="6"/>
    </row>
    <row r="67" spans="1:13" ht="21.75" hidden="1" customHeight="1" x14ac:dyDescent="0.2">
      <c r="A67" s="85"/>
      <c r="C67" s="6"/>
      <c r="E67" s="6"/>
      <c r="G67" s="6"/>
      <c r="I67" s="6"/>
      <c r="K67" s="6"/>
      <c r="M67" s="6"/>
    </row>
    <row r="68" spans="1:13" ht="21.75" hidden="1" customHeight="1" x14ac:dyDescent="0.2">
      <c r="A68" s="85"/>
      <c r="C68" s="6"/>
      <c r="E68" s="6"/>
      <c r="G68" s="6"/>
      <c r="I68" s="6"/>
      <c r="K68" s="6"/>
      <c r="M68" s="6"/>
    </row>
    <row r="69" spans="1:13" ht="21.75" hidden="1" customHeight="1" x14ac:dyDescent="0.2">
      <c r="A69" s="85"/>
      <c r="C69" s="6"/>
      <c r="E69" s="6"/>
      <c r="G69" s="6"/>
      <c r="I69" s="6"/>
      <c r="K69" s="6"/>
      <c r="M69" s="6"/>
    </row>
    <row r="70" spans="1:13" ht="21.75" hidden="1" customHeight="1" x14ac:dyDescent="0.2">
      <c r="A70" s="85"/>
      <c r="C70" s="6"/>
      <c r="E70" s="6"/>
      <c r="G70" s="6"/>
      <c r="I70" s="6"/>
      <c r="K70" s="6"/>
      <c r="M70" s="6"/>
    </row>
    <row r="71" spans="1:13" ht="21.75" hidden="1" customHeight="1" x14ac:dyDescent="0.2">
      <c r="A71" s="85"/>
      <c r="C71" s="6"/>
      <c r="E71" s="6"/>
      <c r="G71" s="6"/>
      <c r="I71" s="6"/>
      <c r="K71" s="6"/>
      <c r="M71" s="6"/>
    </row>
    <row r="72" spans="1:13" ht="21.75" hidden="1" customHeight="1" x14ac:dyDescent="0.2">
      <c r="A72" s="85"/>
      <c r="C72" s="6"/>
      <c r="E72" s="6"/>
      <c r="G72" s="6"/>
      <c r="I72" s="6"/>
      <c r="K72" s="6"/>
      <c r="M72" s="6"/>
    </row>
    <row r="73" spans="1:13" ht="21.75" hidden="1" customHeight="1" x14ac:dyDescent="0.2">
      <c r="A73" s="85"/>
      <c r="C73" s="6"/>
      <c r="E73" s="6"/>
      <c r="G73" s="6"/>
      <c r="I73" s="6"/>
      <c r="K73" s="6"/>
      <c r="M73" s="6"/>
    </row>
    <row r="74" spans="1:13" ht="21.75" hidden="1" customHeight="1" x14ac:dyDescent="0.2">
      <c r="A74" s="85"/>
      <c r="C74" s="6"/>
      <c r="E74" s="6"/>
      <c r="G74" s="6"/>
      <c r="I74" s="6"/>
      <c r="K74" s="6"/>
      <c r="M74" s="6"/>
    </row>
    <row r="75" spans="1:13" ht="21.75" hidden="1" customHeight="1" x14ac:dyDescent="0.2">
      <c r="A75" s="85"/>
      <c r="C75" s="6"/>
      <c r="E75" s="6"/>
      <c r="G75" s="6"/>
      <c r="I75" s="6"/>
      <c r="K75" s="6"/>
      <c r="M75" s="6"/>
    </row>
    <row r="76" spans="1:13" ht="21.75" hidden="1" customHeight="1" x14ac:dyDescent="0.2">
      <c r="A76" s="85"/>
      <c r="C76" s="6"/>
      <c r="E76" s="6"/>
      <c r="G76" s="6"/>
      <c r="I76" s="6"/>
      <c r="K76" s="6"/>
      <c r="M76" s="6"/>
    </row>
    <row r="77" spans="1:13" ht="21.75" hidden="1" customHeight="1" x14ac:dyDescent="0.2">
      <c r="A77" s="85"/>
      <c r="C77" s="6"/>
      <c r="E77" s="6"/>
      <c r="G77" s="6"/>
      <c r="I77" s="6"/>
      <c r="K77" s="6"/>
      <c r="M77" s="6"/>
    </row>
    <row r="78" spans="1:13" ht="21.75" hidden="1" customHeight="1" x14ac:dyDescent="0.2">
      <c r="A78" s="85"/>
      <c r="C78" s="6"/>
      <c r="E78" s="6"/>
      <c r="G78" s="6"/>
      <c r="I78" s="6"/>
      <c r="K78" s="6"/>
      <c r="M78" s="6"/>
    </row>
    <row r="79" spans="1:13" ht="21.75" hidden="1" customHeight="1" x14ac:dyDescent="0.2">
      <c r="A79" s="85"/>
      <c r="C79" s="6"/>
      <c r="E79" s="6"/>
      <c r="G79" s="6"/>
      <c r="I79" s="6"/>
      <c r="K79" s="6"/>
      <c r="M79" s="6"/>
    </row>
    <row r="80" spans="1:13" ht="21.75" hidden="1" customHeight="1" x14ac:dyDescent="0.2">
      <c r="A80" s="85"/>
      <c r="C80" s="6"/>
      <c r="E80" s="6"/>
      <c r="G80" s="6"/>
      <c r="I80" s="6"/>
      <c r="K80" s="6"/>
      <c r="M80" s="6"/>
    </row>
    <row r="81" spans="1:13" ht="21.75" hidden="1" customHeight="1" x14ac:dyDescent="0.2">
      <c r="A81" s="85"/>
      <c r="C81" s="6"/>
      <c r="E81" s="6"/>
      <c r="G81" s="6"/>
      <c r="I81" s="6"/>
      <c r="K81" s="6"/>
      <c r="M81" s="6"/>
    </row>
    <row r="82" spans="1:13" ht="21.75" hidden="1" customHeight="1" x14ac:dyDescent="0.2">
      <c r="A82" s="85"/>
      <c r="C82" s="6"/>
      <c r="E82" s="6"/>
      <c r="G82" s="6"/>
      <c r="I82" s="6"/>
      <c r="K82" s="6"/>
      <c r="M82" s="6"/>
    </row>
    <row r="83" spans="1:13" ht="21.75" hidden="1" customHeight="1" x14ac:dyDescent="0.2">
      <c r="A83" s="85"/>
      <c r="C83" s="6"/>
      <c r="E83" s="6"/>
      <c r="G83" s="6"/>
      <c r="I83" s="6"/>
      <c r="K83" s="6"/>
      <c r="M83" s="6"/>
    </row>
    <row r="84" spans="1:13" ht="21.75" hidden="1" customHeight="1" x14ac:dyDescent="0.2">
      <c r="A84" s="85"/>
      <c r="C84" s="6"/>
      <c r="E84" s="6"/>
      <c r="G84" s="6"/>
      <c r="I84" s="6"/>
      <c r="K84" s="6"/>
      <c r="M84" s="6"/>
    </row>
    <row r="85" spans="1:13" ht="21.75" hidden="1" customHeight="1" x14ac:dyDescent="0.2">
      <c r="A85" s="85"/>
      <c r="C85" s="6"/>
      <c r="E85" s="6"/>
      <c r="G85" s="6"/>
      <c r="I85" s="6"/>
      <c r="K85" s="6"/>
      <c r="M85" s="6"/>
    </row>
    <row r="86" spans="1:13" ht="21.75" hidden="1" customHeight="1" x14ac:dyDescent="0.2">
      <c r="A86" s="85"/>
      <c r="C86" s="6"/>
      <c r="E86" s="6"/>
      <c r="G86" s="6"/>
      <c r="I86" s="6"/>
      <c r="K86" s="6"/>
      <c r="M86" s="6"/>
    </row>
    <row r="87" spans="1:13" ht="21.75" hidden="1" customHeight="1" x14ac:dyDescent="0.2">
      <c r="A87" s="85"/>
      <c r="C87" s="6"/>
      <c r="E87" s="6"/>
      <c r="G87" s="6"/>
      <c r="I87" s="6"/>
      <c r="K87" s="6"/>
      <c r="M87" s="6"/>
    </row>
    <row r="88" spans="1:13" ht="21.75" hidden="1" customHeight="1" x14ac:dyDescent="0.2">
      <c r="A88" s="85"/>
      <c r="C88" s="6"/>
      <c r="E88" s="6"/>
      <c r="G88" s="6"/>
      <c r="I88" s="6"/>
      <c r="K88" s="6"/>
      <c r="M88" s="6"/>
    </row>
    <row r="89" spans="1:13" ht="21.75" hidden="1" customHeight="1" x14ac:dyDescent="0.2">
      <c r="A89" s="85"/>
      <c r="C89" s="6"/>
      <c r="E89" s="6"/>
      <c r="G89" s="6"/>
      <c r="I89" s="6"/>
      <c r="K89" s="6"/>
      <c r="M89" s="6"/>
    </row>
    <row r="90" spans="1:13" ht="21.75" hidden="1" customHeight="1" x14ac:dyDescent="0.2">
      <c r="A90" s="85"/>
      <c r="C90" s="6"/>
      <c r="E90" s="6"/>
      <c r="G90" s="6"/>
      <c r="I90" s="6"/>
      <c r="K90" s="6"/>
      <c r="M90" s="6"/>
    </row>
    <row r="91" spans="1:13" ht="21.75" hidden="1" customHeight="1" x14ac:dyDescent="0.2">
      <c r="A91" s="85"/>
      <c r="C91" s="6"/>
      <c r="E91" s="6"/>
      <c r="G91" s="6"/>
      <c r="I91" s="6"/>
      <c r="K91" s="6"/>
      <c r="M91" s="6"/>
    </row>
    <row r="92" spans="1:13" ht="21.75" hidden="1" customHeight="1" x14ac:dyDescent="0.2">
      <c r="A92" s="85"/>
      <c r="C92" s="6"/>
      <c r="E92" s="6"/>
      <c r="G92" s="6"/>
      <c r="I92" s="6"/>
      <c r="K92" s="6"/>
      <c r="M92" s="6"/>
    </row>
    <row r="93" spans="1:13" ht="21.75" hidden="1" customHeight="1" x14ac:dyDescent="0.2">
      <c r="A93" s="85"/>
      <c r="C93" s="6"/>
      <c r="E93" s="6"/>
      <c r="G93" s="6"/>
      <c r="I93" s="6"/>
      <c r="K93" s="6"/>
      <c r="M93" s="6"/>
    </row>
    <row r="94" spans="1:13" ht="21.75" hidden="1" customHeight="1" x14ac:dyDescent="0.2">
      <c r="A94" s="85"/>
      <c r="C94" s="6"/>
      <c r="E94" s="6"/>
      <c r="G94" s="6"/>
      <c r="I94" s="6"/>
      <c r="K94" s="6"/>
      <c r="M94" s="6"/>
    </row>
    <row r="95" spans="1:13" ht="21.75" hidden="1" customHeight="1" x14ac:dyDescent="0.2">
      <c r="A95" s="85"/>
      <c r="C95" s="6"/>
      <c r="E95" s="6"/>
      <c r="G95" s="6"/>
      <c r="I95" s="6"/>
      <c r="K95" s="6"/>
      <c r="M95" s="6"/>
    </row>
    <row r="96" spans="1:13" ht="21.75" hidden="1" customHeight="1" x14ac:dyDescent="0.2">
      <c r="A96" s="85"/>
      <c r="C96" s="6"/>
      <c r="E96" s="6"/>
      <c r="G96" s="6"/>
      <c r="I96" s="6"/>
      <c r="K96" s="6"/>
      <c r="M96" s="6"/>
    </row>
    <row r="97" spans="1:13" ht="21.75" hidden="1" customHeight="1" x14ac:dyDescent="0.2">
      <c r="A97" s="85"/>
      <c r="C97" s="6"/>
      <c r="E97" s="6"/>
      <c r="G97" s="6"/>
      <c r="I97" s="6"/>
      <c r="K97" s="6"/>
      <c r="M97" s="6"/>
    </row>
    <row r="98" spans="1:13" ht="21.75" hidden="1" customHeight="1" x14ac:dyDescent="0.2">
      <c r="A98" s="85"/>
      <c r="C98" s="6"/>
      <c r="E98" s="6"/>
      <c r="G98" s="6"/>
      <c r="I98" s="6"/>
      <c r="K98" s="6"/>
      <c r="M98" s="6"/>
    </row>
    <row r="99" spans="1:13" ht="21.75" hidden="1" customHeight="1" x14ac:dyDescent="0.2">
      <c r="A99" s="85"/>
      <c r="C99" s="6"/>
      <c r="E99" s="6"/>
      <c r="G99" s="6"/>
      <c r="I99" s="6"/>
      <c r="K99" s="6"/>
      <c r="M99" s="6"/>
    </row>
    <row r="100" spans="1:13" ht="21.75" hidden="1" customHeight="1" x14ac:dyDescent="0.2">
      <c r="A100" s="85"/>
      <c r="C100" s="6"/>
      <c r="E100" s="6"/>
      <c r="G100" s="6"/>
      <c r="I100" s="6"/>
      <c r="K100" s="6"/>
      <c r="M100" s="6"/>
    </row>
    <row r="101" spans="1:13" ht="21.75" hidden="1" customHeight="1" x14ac:dyDescent="0.2">
      <c r="A101" s="85"/>
      <c r="C101" s="6"/>
      <c r="E101" s="6"/>
      <c r="G101" s="6"/>
      <c r="I101" s="6"/>
      <c r="K101" s="6"/>
      <c r="M101" s="6"/>
    </row>
    <row r="102" spans="1:13" ht="21.75" hidden="1" customHeight="1" x14ac:dyDescent="0.2">
      <c r="A102" s="85"/>
      <c r="C102" s="6"/>
      <c r="E102" s="6"/>
      <c r="G102" s="6"/>
      <c r="I102" s="6"/>
      <c r="K102" s="6"/>
      <c r="M102" s="6"/>
    </row>
    <row r="103" spans="1:13" ht="21.75" hidden="1" customHeight="1" x14ac:dyDescent="0.2">
      <c r="A103" s="85"/>
      <c r="C103" s="6"/>
      <c r="E103" s="6"/>
      <c r="G103" s="6"/>
      <c r="I103" s="6"/>
      <c r="K103" s="6"/>
      <c r="M103" s="6"/>
    </row>
    <row r="104" spans="1:13" ht="21.75" hidden="1" customHeight="1" x14ac:dyDescent="0.2">
      <c r="A104" s="85"/>
      <c r="C104" s="6"/>
      <c r="E104" s="6"/>
      <c r="G104" s="6"/>
      <c r="I104" s="6"/>
      <c r="K104" s="6"/>
      <c r="M104" s="6"/>
    </row>
    <row r="105" spans="1:13" ht="21.75" hidden="1" customHeight="1" x14ac:dyDescent="0.2">
      <c r="A105" s="85"/>
      <c r="C105" s="6"/>
      <c r="E105" s="6"/>
      <c r="G105" s="6"/>
      <c r="I105" s="6"/>
      <c r="K105" s="6"/>
      <c r="M105" s="6"/>
    </row>
    <row r="106" spans="1:13" ht="21.75" hidden="1" customHeight="1" x14ac:dyDescent="0.2">
      <c r="A106" s="85"/>
      <c r="C106" s="6"/>
      <c r="E106" s="6"/>
      <c r="G106" s="6"/>
      <c r="I106" s="6"/>
      <c r="K106" s="6"/>
      <c r="M106" s="6"/>
    </row>
    <row r="107" spans="1:13" ht="21.75" hidden="1" customHeight="1" x14ac:dyDescent="0.2">
      <c r="A107" s="85"/>
      <c r="C107" s="6"/>
      <c r="E107" s="6"/>
      <c r="G107" s="6"/>
      <c r="I107" s="6"/>
      <c r="K107" s="6"/>
      <c r="M107" s="6"/>
    </row>
    <row r="108" spans="1:13" ht="21.75" hidden="1" customHeight="1" x14ac:dyDescent="0.2">
      <c r="A108" s="85"/>
      <c r="C108" s="6"/>
      <c r="E108" s="6"/>
      <c r="G108" s="6"/>
      <c r="I108" s="6"/>
      <c r="K108" s="6"/>
      <c r="M108" s="6"/>
    </row>
    <row r="109" spans="1:13" ht="21.75" hidden="1" customHeight="1" x14ac:dyDescent="0.2">
      <c r="A109" s="85"/>
      <c r="C109" s="6"/>
      <c r="E109" s="6"/>
      <c r="G109" s="6"/>
      <c r="I109" s="6"/>
      <c r="K109" s="6"/>
      <c r="M109" s="6"/>
    </row>
    <row r="110" spans="1:13" ht="21.75" hidden="1" customHeight="1" x14ac:dyDescent="0.2">
      <c r="A110" s="85"/>
      <c r="C110" s="6"/>
      <c r="E110" s="6"/>
      <c r="G110" s="6"/>
      <c r="I110" s="6"/>
      <c r="K110" s="6"/>
      <c r="M110" s="6"/>
    </row>
    <row r="111" spans="1:13" ht="21.75" hidden="1" customHeight="1" x14ac:dyDescent="0.2">
      <c r="A111" s="85"/>
      <c r="C111" s="6"/>
      <c r="E111" s="6"/>
      <c r="G111" s="6"/>
      <c r="I111" s="6"/>
      <c r="K111" s="6"/>
      <c r="M111" s="6"/>
    </row>
    <row r="112" spans="1:13" ht="21.75" hidden="1" customHeight="1" x14ac:dyDescent="0.2">
      <c r="A112" s="85"/>
      <c r="C112" s="6"/>
      <c r="E112" s="6"/>
      <c r="G112" s="6"/>
      <c r="I112" s="6"/>
      <c r="K112" s="6"/>
      <c r="M112" s="6"/>
    </row>
    <row r="113" spans="1:13" ht="21.75" hidden="1" customHeight="1" x14ac:dyDescent="0.2">
      <c r="A113" s="85"/>
      <c r="C113" s="6"/>
      <c r="E113" s="6"/>
      <c r="G113" s="6"/>
      <c r="I113" s="6"/>
      <c r="K113" s="6"/>
      <c r="M113" s="6"/>
    </row>
    <row r="114" spans="1:13" ht="21.75" hidden="1" customHeight="1" x14ac:dyDescent="0.2">
      <c r="A114" s="85"/>
      <c r="C114" s="6"/>
      <c r="E114" s="6"/>
      <c r="G114" s="6"/>
      <c r="I114" s="6"/>
      <c r="K114" s="6"/>
      <c r="M114" s="6"/>
    </row>
    <row r="115" spans="1:13" ht="21.75" hidden="1" customHeight="1" x14ac:dyDescent="0.2">
      <c r="A115" s="85"/>
      <c r="C115" s="6"/>
      <c r="E115" s="6"/>
      <c r="G115" s="6"/>
      <c r="I115" s="6"/>
      <c r="K115" s="6"/>
      <c r="M115" s="6"/>
    </row>
    <row r="116" spans="1:13" ht="21.75" hidden="1" customHeight="1" x14ac:dyDescent="0.2">
      <c r="A116" s="85"/>
      <c r="C116" s="6"/>
      <c r="E116" s="6"/>
      <c r="G116" s="6"/>
      <c r="I116" s="6"/>
      <c r="K116" s="6"/>
      <c r="M116" s="6"/>
    </row>
    <row r="117" spans="1:13" ht="21.75" hidden="1" customHeight="1" x14ac:dyDescent="0.2">
      <c r="A117" s="85"/>
      <c r="C117" s="6"/>
      <c r="E117" s="6"/>
      <c r="G117" s="6"/>
      <c r="I117" s="6"/>
      <c r="K117" s="6"/>
      <c r="M117" s="6"/>
    </row>
    <row r="118" spans="1:13" ht="21.75" hidden="1" customHeight="1" x14ac:dyDescent="0.2">
      <c r="A118" s="85"/>
      <c r="C118" s="6"/>
      <c r="E118" s="6"/>
      <c r="G118" s="6"/>
      <c r="I118" s="6"/>
      <c r="K118" s="6"/>
      <c r="M118" s="6"/>
    </row>
    <row r="119" spans="1:13" ht="21.75" hidden="1" customHeight="1" x14ac:dyDescent="0.2">
      <c r="A119" s="85"/>
      <c r="C119" s="6"/>
      <c r="E119" s="6"/>
      <c r="G119" s="6"/>
      <c r="I119" s="6"/>
      <c r="K119" s="6"/>
      <c r="M119" s="6"/>
    </row>
    <row r="120" spans="1:13" ht="21.75" hidden="1" customHeight="1" x14ac:dyDescent="0.2">
      <c r="A120" s="85"/>
      <c r="C120" s="6"/>
      <c r="E120" s="6"/>
      <c r="G120" s="6"/>
      <c r="I120" s="6"/>
      <c r="K120" s="6"/>
      <c r="M120" s="6"/>
    </row>
    <row r="121" spans="1:13" ht="21.75" hidden="1" customHeight="1" x14ac:dyDescent="0.2">
      <c r="A121" s="85"/>
      <c r="C121" s="6"/>
      <c r="E121" s="6"/>
      <c r="G121" s="6"/>
      <c r="I121" s="6"/>
      <c r="K121" s="6"/>
      <c r="M121" s="6"/>
    </row>
    <row r="122" spans="1:13" ht="21.75" hidden="1" customHeight="1" x14ac:dyDescent="0.2">
      <c r="A122" s="85"/>
      <c r="C122" s="6"/>
      <c r="E122" s="6"/>
      <c r="G122" s="6"/>
      <c r="I122" s="6"/>
      <c r="K122" s="6"/>
      <c r="M122" s="6"/>
    </row>
    <row r="123" spans="1:13" ht="21.75" hidden="1" customHeight="1" x14ac:dyDescent="0.2">
      <c r="A123" s="85"/>
      <c r="C123" s="6"/>
      <c r="E123" s="6"/>
      <c r="G123" s="6"/>
      <c r="I123" s="6"/>
      <c r="K123" s="6"/>
      <c r="M123" s="6"/>
    </row>
    <row r="124" spans="1:13" ht="21.75" hidden="1" customHeight="1" x14ac:dyDescent="0.2">
      <c r="A124" s="85"/>
      <c r="C124" s="6"/>
      <c r="E124" s="6"/>
      <c r="G124" s="6"/>
      <c r="I124" s="6"/>
      <c r="K124" s="6"/>
      <c r="M124" s="6"/>
    </row>
    <row r="125" spans="1:13" ht="21.75" hidden="1" customHeight="1" x14ac:dyDescent="0.2">
      <c r="A125" s="85"/>
      <c r="C125" s="6"/>
      <c r="E125" s="6"/>
      <c r="G125" s="6"/>
      <c r="I125" s="6"/>
      <c r="K125" s="6"/>
      <c r="M125" s="6"/>
    </row>
    <row r="126" spans="1:13" ht="21.75" hidden="1" customHeight="1" x14ac:dyDescent="0.2">
      <c r="A126" s="85"/>
      <c r="C126" s="6"/>
      <c r="E126" s="6"/>
      <c r="G126" s="6"/>
      <c r="I126" s="6"/>
      <c r="K126" s="6"/>
      <c r="M126" s="6"/>
    </row>
    <row r="127" spans="1:13" ht="21.75" hidden="1" customHeight="1" x14ac:dyDescent="0.2">
      <c r="A127" s="85"/>
      <c r="C127" s="6"/>
      <c r="E127" s="6"/>
      <c r="G127" s="6"/>
      <c r="I127" s="6"/>
      <c r="K127" s="6"/>
      <c r="M127" s="6"/>
    </row>
    <row r="128" spans="1:13" ht="21.75" hidden="1" customHeight="1" x14ac:dyDescent="0.2">
      <c r="A128" s="85"/>
      <c r="C128" s="6"/>
      <c r="E128" s="6"/>
      <c r="G128" s="6"/>
      <c r="I128" s="6"/>
      <c r="K128" s="6"/>
      <c r="M128" s="6"/>
    </row>
    <row r="129" spans="1:13" ht="21.75" hidden="1" customHeight="1" x14ac:dyDescent="0.2">
      <c r="A129" s="85"/>
      <c r="C129" s="6"/>
      <c r="E129" s="6"/>
      <c r="G129" s="6"/>
      <c r="I129" s="6"/>
      <c r="K129" s="6"/>
      <c r="M129" s="6"/>
    </row>
    <row r="130" spans="1:13" ht="21.75" hidden="1" customHeight="1" x14ac:dyDescent="0.2">
      <c r="A130" s="85"/>
      <c r="C130" s="6"/>
      <c r="E130" s="6"/>
      <c r="G130" s="6"/>
      <c r="I130" s="6"/>
      <c r="K130" s="6"/>
      <c r="M130" s="6"/>
    </row>
    <row r="131" spans="1:13" ht="21.75" hidden="1" customHeight="1" x14ac:dyDescent="0.2">
      <c r="A131" s="85"/>
      <c r="C131" s="6"/>
      <c r="E131" s="6"/>
      <c r="G131" s="6"/>
      <c r="I131" s="6"/>
      <c r="K131" s="6"/>
      <c r="M131" s="6"/>
    </row>
    <row r="132" spans="1:13" ht="21.75" hidden="1" customHeight="1" x14ac:dyDescent="0.2">
      <c r="A132" s="85"/>
      <c r="C132" s="6"/>
      <c r="E132" s="6"/>
      <c r="G132" s="6"/>
      <c r="I132" s="6"/>
      <c r="K132" s="6"/>
      <c r="M132" s="6"/>
    </row>
    <row r="133" spans="1:13" ht="21.75" hidden="1" customHeight="1" x14ac:dyDescent="0.2">
      <c r="A133" s="85"/>
      <c r="C133" s="6"/>
      <c r="E133" s="6"/>
      <c r="G133" s="6"/>
      <c r="I133" s="6"/>
      <c r="K133" s="6"/>
      <c r="M133" s="6"/>
    </row>
    <row r="134" spans="1:13" ht="21.75" hidden="1" customHeight="1" x14ac:dyDescent="0.2">
      <c r="A134" s="85"/>
      <c r="C134" s="6"/>
      <c r="E134" s="6"/>
      <c r="G134" s="6"/>
      <c r="I134" s="6"/>
      <c r="K134" s="6"/>
      <c r="M134" s="6"/>
    </row>
    <row r="135" spans="1:13" ht="21.75" hidden="1" customHeight="1" x14ac:dyDescent="0.2">
      <c r="A135" s="85"/>
      <c r="C135" s="6"/>
      <c r="E135" s="6"/>
      <c r="G135" s="6"/>
      <c r="I135" s="6"/>
      <c r="K135" s="6"/>
      <c r="M135" s="6"/>
    </row>
    <row r="136" spans="1:13" ht="21.75" hidden="1" customHeight="1" x14ac:dyDescent="0.2">
      <c r="A136" s="85"/>
      <c r="C136" s="6"/>
      <c r="E136" s="6"/>
      <c r="G136" s="6"/>
      <c r="I136" s="6"/>
      <c r="K136" s="6"/>
      <c r="M136" s="6"/>
    </row>
    <row r="137" spans="1:13" ht="21.75" hidden="1" customHeight="1" x14ac:dyDescent="0.2">
      <c r="A137" s="85"/>
      <c r="C137" s="6"/>
      <c r="E137" s="6"/>
      <c r="G137" s="6"/>
      <c r="I137" s="6"/>
      <c r="K137" s="6"/>
      <c r="M137" s="6"/>
    </row>
    <row r="138" spans="1:13" ht="21.75" hidden="1" customHeight="1" x14ac:dyDescent="0.2">
      <c r="A138" s="85"/>
      <c r="C138" s="6"/>
      <c r="E138" s="6"/>
      <c r="G138" s="6"/>
      <c r="I138" s="6"/>
      <c r="K138" s="6"/>
      <c r="M138" s="6"/>
    </row>
    <row r="139" spans="1:13" ht="21.75" hidden="1" customHeight="1" x14ac:dyDescent="0.2">
      <c r="A139" s="85"/>
      <c r="C139" s="6"/>
      <c r="E139" s="6"/>
      <c r="G139" s="6"/>
      <c r="I139" s="6"/>
      <c r="K139" s="6"/>
      <c r="M139" s="6"/>
    </row>
    <row r="140" spans="1:13" ht="21.75" hidden="1" customHeight="1" x14ac:dyDescent="0.2">
      <c r="A140" s="85"/>
      <c r="C140" s="6"/>
      <c r="E140" s="6"/>
      <c r="G140" s="6"/>
      <c r="I140" s="6"/>
      <c r="K140" s="6"/>
      <c r="M140" s="6"/>
    </row>
    <row r="141" spans="1:13" ht="21.75" hidden="1" customHeight="1" x14ac:dyDescent="0.2">
      <c r="A141" s="85"/>
      <c r="C141" s="6"/>
      <c r="E141" s="6"/>
      <c r="G141" s="6"/>
      <c r="I141" s="6"/>
      <c r="K141" s="6"/>
      <c r="M141" s="6"/>
    </row>
    <row r="142" spans="1:13" ht="21.75" hidden="1" customHeight="1" x14ac:dyDescent="0.2">
      <c r="A142" s="85"/>
      <c r="C142" s="6"/>
      <c r="E142" s="6"/>
      <c r="G142" s="6"/>
      <c r="I142" s="6"/>
      <c r="K142" s="6"/>
      <c r="M142" s="6"/>
    </row>
    <row r="143" spans="1:13" ht="21.75" hidden="1" customHeight="1" x14ac:dyDescent="0.2">
      <c r="A143" s="85"/>
      <c r="C143" s="6"/>
      <c r="E143" s="6"/>
      <c r="G143" s="6"/>
      <c r="I143" s="6"/>
      <c r="K143" s="6"/>
      <c r="M143" s="6"/>
    </row>
    <row r="144" spans="1:13" ht="21.75" hidden="1" customHeight="1" x14ac:dyDescent="0.2">
      <c r="A144" s="85"/>
      <c r="C144" s="6"/>
      <c r="E144" s="6"/>
      <c r="G144" s="6"/>
      <c r="I144" s="6"/>
      <c r="K144" s="6"/>
      <c r="M144" s="6"/>
    </row>
    <row r="145" spans="1:13" ht="21.75" hidden="1" customHeight="1" x14ac:dyDescent="0.2">
      <c r="A145" s="85"/>
      <c r="C145" s="6"/>
      <c r="E145" s="6"/>
      <c r="G145" s="6"/>
      <c r="I145" s="6"/>
      <c r="K145" s="6"/>
      <c r="M145" s="6"/>
    </row>
    <row r="146" spans="1:13" ht="21.75" hidden="1" customHeight="1" x14ac:dyDescent="0.2">
      <c r="A146" s="85"/>
      <c r="C146" s="6"/>
      <c r="E146" s="6"/>
      <c r="G146" s="6"/>
      <c r="I146" s="6"/>
      <c r="K146" s="6"/>
      <c r="M146" s="6"/>
    </row>
    <row r="147" spans="1:13" ht="21.75" hidden="1" customHeight="1" x14ac:dyDescent="0.2">
      <c r="A147" s="86"/>
      <c r="C147" s="9"/>
      <c r="E147" s="9"/>
      <c r="G147" s="9"/>
      <c r="I147" s="9"/>
      <c r="K147" s="9"/>
      <c r="M147" s="9"/>
    </row>
    <row r="148" spans="1:13" ht="21.75" hidden="1" customHeight="1" thickBot="1" x14ac:dyDescent="0.25">
      <c r="A148" s="79" t="s">
        <v>25</v>
      </c>
      <c r="C148" s="11">
        <v>1309140093223</v>
      </c>
      <c r="E148" s="11">
        <v>241567147</v>
      </c>
      <c r="G148" s="11">
        <v>1308898526076</v>
      </c>
      <c r="I148" s="11">
        <v>5865584756319</v>
      </c>
      <c r="K148" s="11">
        <v>2639198309</v>
      </c>
      <c r="M148" s="11">
        <v>5862945558010</v>
      </c>
    </row>
  </sheetData>
  <autoFilter ref="A7:M148" xr:uid="{19878E73-9095-4556-B5D7-F1A61F4E8F29}">
    <filterColumn colId="0">
      <filters>
        <filter val="سپرده کوتاه مدت بانک اقتصاد نوین مطهری(کوتاه مدت)"/>
        <filter val="سپرده کوتاه مدت بانک ملت پونک ( کوتاه مدت)"/>
      </filters>
    </filterColumn>
  </autoFilter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54"/>
  <sheetViews>
    <sheetView rightToLeft="1" view="pageBreakPreview" zoomScale="85" zoomScaleNormal="85" zoomScaleSheetLayoutView="85" workbookViewId="0">
      <selection activeCell="G37" sqref="G37"/>
    </sheetView>
  </sheetViews>
  <sheetFormatPr defaultRowHeight="15.75" x14ac:dyDescent="0.4"/>
  <cols>
    <col min="1" max="1" width="48" style="121" bestFit="1" customWidth="1"/>
    <col min="2" max="2" width="1.28515625" style="121" customWidth="1"/>
    <col min="3" max="3" width="20.85546875" style="121" bestFit="1" customWidth="1"/>
    <col min="4" max="4" width="1.28515625" style="121" customWidth="1"/>
    <col min="5" max="5" width="17.140625" style="121" bestFit="1" customWidth="1"/>
    <col min="6" max="6" width="1.28515625" style="121" customWidth="1"/>
    <col min="7" max="7" width="20.85546875" style="121" bestFit="1" customWidth="1"/>
    <col min="8" max="8" width="1.28515625" style="121" customWidth="1"/>
    <col min="9" max="9" width="22.85546875" style="121" bestFit="1" customWidth="1"/>
    <col min="10" max="10" width="1.28515625" style="121" customWidth="1"/>
    <col min="11" max="11" width="17.7109375" style="121" bestFit="1" customWidth="1"/>
    <col min="12" max="12" width="1.28515625" style="121" customWidth="1"/>
    <col min="13" max="13" width="22.85546875" style="121" bestFit="1" customWidth="1"/>
    <col min="14" max="14" width="0.28515625" style="121" customWidth="1"/>
    <col min="15" max="16384" width="9.140625" style="121"/>
  </cols>
  <sheetData>
    <row r="1" spans="1:20" ht="29.1" customHeight="1" x14ac:dyDescent="0.4">
      <c r="A1" s="294" t="s">
        <v>0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</row>
    <row r="2" spans="1:20" ht="21.75" customHeight="1" x14ac:dyDescent="0.4">
      <c r="A2" s="294" t="s">
        <v>165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</row>
    <row r="3" spans="1:20" ht="21.75" customHeight="1" x14ac:dyDescent="0.4">
      <c r="A3" s="294" t="s">
        <v>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</row>
    <row r="4" spans="1:20" ht="14.45" customHeight="1" x14ac:dyDescent="0.4"/>
    <row r="5" spans="1:20" ht="33.75" customHeight="1" x14ac:dyDescent="0.4">
      <c r="A5" s="295" t="s">
        <v>272</v>
      </c>
      <c r="B5" s="295"/>
      <c r="C5" s="295"/>
      <c r="D5" s="295"/>
      <c r="E5" s="295"/>
      <c r="F5" s="295"/>
      <c r="G5" s="295"/>
      <c r="H5" s="295"/>
      <c r="I5" s="295"/>
      <c r="J5" s="295"/>
      <c r="K5" s="295"/>
      <c r="L5" s="295"/>
      <c r="M5" s="295"/>
    </row>
    <row r="6" spans="1:20" ht="24" customHeight="1" x14ac:dyDescent="0.4">
      <c r="A6" s="296" t="s">
        <v>168</v>
      </c>
      <c r="C6" s="296" t="s">
        <v>184</v>
      </c>
      <c r="D6" s="296"/>
      <c r="E6" s="296"/>
      <c r="F6" s="296"/>
      <c r="G6" s="296"/>
      <c r="H6" s="124"/>
      <c r="I6" s="296" t="s">
        <v>185</v>
      </c>
      <c r="J6" s="296"/>
      <c r="K6" s="296"/>
      <c r="L6" s="296"/>
      <c r="M6" s="296"/>
      <c r="N6" s="124"/>
      <c r="O6" s="124"/>
      <c r="P6" s="124"/>
      <c r="Q6" s="124"/>
    </row>
    <row r="7" spans="1:20" ht="29.1" customHeight="1" x14ac:dyDescent="0.4">
      <c r="A7" s="296"/>
      <c r="C7" s="122" t="s">
        <v>268</v>
      </c>
      <c r="D7" s="125"/>
      <c r="E7" s="122" t="s">
        <v>256</v>
      </c>
      <c r="F7" s="125"/>
      <c r="G7" s="122" t="s">
        <v>269</v>
      </c>
      <c r="H7" s="124"/>
      <c r="I7" s="122" t="s">
        <v>268</v>
      </c>
      <c r="J7" s="125"/>
      <c r="K7" s="122" t="s">
        <v>256</v>
      </c>
      <c r="L7" s="125"/>
      <c r="M7" s="122" t="s">
        <v>269</v>
      </c>
      <c r="N7" s="124"/>
      <c r="O7" s="124"/>
      <c r="P7" s="124"/>
      <c r="Q7" s="124"/>
    </row>
    <row r="8" spans="1:20" ht="29.1" customHeight="1" x14ac:dyDescent="0.4">
      <c r="A8" s="128" t="s">
        <v>332</v>
      </c>
      <c r="C8" s="77">
        <v>415194807410</v>
      </c>
      <c r="D8" s="77">
        <v>0</v>
      </c>
      <c r="E8" s="77">
        <v>769113961</v>
      </c>
      <c r="F8" s="77">
        <v>0</v>
      </c>
      <c r="G8" s="77">
        <f>C8-E8</f>
        <v>414425693449</v>
      </c>
      <c r="H8" s="77">
        <v>0</v>
      </c>
      <c r="I8" s="77">
        <v>1363859563383</v>
      </c>
      <c r="J8" s="77">
        <v>0</v>
      </c>
      <c r="K8" s="77">
        <v>2148832681</v>
      </c>
      <c r="L8" s="77">
        <v>0</v>
      </c>
      <c r="M8" s="77">
        <f>I8-K8</f>
        <v>1361710730702</v>
      </c>
      <c r="N8" s="124"/>
      <c r="O8" s="124"/>
      <c r="P8" s="124"/>
      <c r="Q8" s="124"/>
    </row>
    <row r="9" spans="1:20" ht="29.1" customHeight="1" x14ac:dyDescent="0.4">
      <c r="A9" s="127" t="s">
        <v>324</v>
      </c>
      <c r="C9" s="77">
        <v>160242936364</v>
      </c>
      <c r="D9" s="77">
        <v>0</v>
      </c>
      <c r="E9" s="66">
        <v>-527546814</v>
      </c>
      <c r="F9" s="77">
        <v>0</v>
      </c>
      <c r="G9" s="77">
        <f>C9-E9</f>
        <v>160770483178</v>
      </c>
      <c r="H9" s="77">
        <v>0</v>
      </c>
      <c r="I9" s="77">
        <v>1683874503402</v>
      </c>
      <c r="J9" s="77">
        <v>0</v>
      </c>
      <c r="K9" s="77">
        <v>476158019</v>
      </c>
      <c r="L9" s="77">
        <v>0</v>
      </c>
      <c r="M9" s="77">
        <f>I9-K9</f>
        <v>1683398345383</v>
      </c>
      <c r="N9" s="124"/>
      <c r="O9" s="124"/>
      <c r="P9" s="124"/>
      <c r="Q9" s="124"/>
    </row>
    <row r="10" spans="1:20" s="123" customFormat="1" ht="29.1" customHeight="1" x14ac:dyDescent="0.4">
      <c r="A10" s="127" t="s">
        <v>325</v>
      </c>
      <c r="C10" s="77">
        <v>733702278743</v>
      </c>
      <c r="D10" s="77">
        <v>0</v>
      </c>
      <c r="E10" s="77">
        <v>0</v>
      </c>
      <c r="F10" s="77">
        <v>0</v>
      </c>
      <c r="G10" s="77">
        <f t="shared" ref="G10:G16" si="0">C10-E10</f>
        <v>733702278743</v>
      </c>
      <c r="H10" s="77">
        <v>0</v>
      </c>
      <c r="I10" s="77">
        <v>2654026641772</v>
      </c>
      <c r="J10" s="77">
        <v>0</v>
      </c>
      <c r="K10" s="77">
        <v>0</v>
      </c>
      <c r="L10" s="77">
        <v>0</v>
      </c>
      <c r="M10" s="77">
        <f t="shared" ref="M10:M16" si="1">I10-K10</f>
        <v>2654026641772</v>
      </c>
      <c r="N10" s="126"/>
      <c r="O10" s="126"/>
      <c r="P10" s="126"/>
      <c r="Q10" s="126"/>
    </row>
    <row r="11" spans="1:20" s="123" customFormat="1" ht="29.1" customHeight="1" x14ac:dyDescent="0.4">
      <c r="A11" s="127" t="s">
        <v>326</v>
      </c>
      <c r="C11" s="77">
        <v>0</v>
      </c>
      <c r="D11" s="77">
        <v>0</v>
      </c>
      <c r="E11" s="77">
        <v>0</v>
      </c>
      <c r="F11" s="77">
        <v>0</v>
      </c>
      <c r="G11" s="77">
        <f t="shared" si="0"/>
        <v>0</v>
      </c>
      <c r="H11" s="77">
        <v>0</v>
      </c>
      <c r="I11" s="77">
        <v>83502475703</v>
      </c>
      <c r="J11" s="77">
        <v>0</v>
      </c>
      <c r="K11" s="77">
        <v>0</v>
      </c>
      <c r="L11" s="77">
        <v>0</v>
      </c>
      <c r="M11" s="77">
        <f t="shared" si="1"/>
        <v>83502475703</v>
      </c>
      <c r="N11" s="126"/>
      <c r="O11" s="126"/>
      <c r="P11" s="126"/>
      <c r="Q11" s="126"/>
    </row>
    <row r="12" spans="1:20" s="123" customFormat="1" ht="29.1" customHeight="1" x14ac:dyDescent="0.4">
      <c r="A12" s="127" t="s">
        <v>327</v>
      </c>
      <c r="C12" s="77">
        <v>43742</v>
      </c>
      <c r="D12" s="77">
        <v>0</v>
      </c>
      <c r="E12" s="77">
        <v>0</v>
      </c>
      <c r="F12" s="77">
        <v>0</v>
      </c>
      <c r="G12" s="77">
        <f t="shared" si="0"/>
        <v>43742</v>
      </c>
      <c r="H12" s="77">
        <v>0</v>
      </c>
      <c r="I12" s="77">
        <v>80320429844</v>
      </c>
      <c r="J12" s="77">
        <v>0</v>
      </c>
      <c r="K12" s="77">
        <v>14207609</v>
      </c>
      <c r="L12" s="77">
        <v>0</v>
      </c>
      <c r="M12" s="77">
        <f t="shared" si="1"/>
        <v>80306222235</v>
      </c>
      <c r="N12" s="126">
        <v>0</v>
      </c>
      <c r="O12" s="126"/>
      <c r="P12" s="126"/>
      <c r="Q12" s="126"/>
    </row>
    <row r="13" spans="1:20" s="123" customFormat="1" ht="29.1" customHeight="1" x14ac:dyDescent="0.4">
      <c r="A13" s="127" t="s">
        <v>328</v>
      </c>
      <c r="C13" s="77">
        <v>3861</v>
      </c>
      <c r="D13" s="77"/>
      <c r="E13" s="159">
        <v>0</v>
      </c>
      <c r="F13" s="159"/>
      <c r="G13" s="159">
        <f t="shared" si="0"/>
        <v>3861</v>
      </c>
      <c r="H13" s="159"/>
      <c r="I13" s="159">
        <v>32722</v>
      </c>
      <c r="J13" s="159"/>
      <c r="K13" s="159">
        <v>0</v>
      </c>
      <c r="L13" s="159"/>
      <c r="M13" s="159">
        <f t="shared" si="1"/>
        <v>32722</v>
      </c>
      <c r="N13" s="232"/>
      <c r="O13" s="232"/>
      <c r="P13" s="232"/>
      <c r="Q13" s="232"/>
      <c r="R13" s="233"/>
      <c r="S13" s="233"/>
      <c r="T13" s="233"/>
    </row>
    <row r="14" spans="1:20" s="123" customFormat="1" ht="29.1" customHeight="1" x14ac:dyDescent="0.4">
      <c r="A14" s="127" t="s">
        <v>329</v>
      </c>
      <c r="C14" s="77">
        <v>23103</v>
      </c>
      <c r="D14" s="77"/>
      <c r="E14" s="159">
        <v>0</v>
      </c>
      <c r="F14" s="159"/>
      <c r="G14" s="159">
        <f t="shared" si="0"/>
        <v>23103</v>
      </c>
      <c r="H14" s="159"/>
      <c r="I14" s="159">
        <v>1099016</v>
      </c>
      <c r="J14" s="159"/>
      <c r="K14" s="159">
        <v>0</v>
      </c>
      <c r="L14" s="159"/>
      <c r="M14" s="159">
        <f t="shared" si="1"/>
        <v>1099016</v>
      </c>
      <c r="N14" s="232"/>
      <c r="O14" s="232"/>
      <c r="P14" s="232"/>
      <c r="Q14" s="232"/>
      <c r="R14" s="233"/>
      <c r="S14" s="233"/>
      <c r="T14" s="233"/>
    </row>
    <row r="15" spans="1:20" s="123" customFormat="1" ht="29.1" customHeight="1" x14ac:dyDescent="0.4">
      <c r="A15" s="127" t="s">
        <v>331</v>
      </c>
      <c r="C15" s="77">
        <v>0</v>
      </c>
      <c r="D15" s="77"/>
      <c r="E15" s="159">
        <v>0</v>
      </c>
      <c r="F15" s="159"/>
      <c r="G15" s="159">
        <f t="shared" si="0"/>
        <v>0</v>
      </c>
      <c r="H15" s="159"/>
      <c r="I15" s="159">
        <v>2272</v>
      </c>
      <c r="J15" s="159"/>
      <c r="K15" s="159">
        <v>0</v>
      </c>
      <c r="L15" s="159"/>
      <c r="M15" s="159">
        <f t="shared" si="1"/>
        <v>2272</v>
      </c>
      <c r="N15" s="232"/>
      <c r="O15" s="232"/>
      <c r="P15" s="232"/>
      <c r="Q15" s="232"/>
      <c r="R15" s="233"/>
      <c r="S15" s="233"/>
      <c r="T15" s="233"/>
    </row>
    <row r="16" spans="1:20" s="123" customFormat="1" ht="29.1" customHeight="1" x14ac:dyDescent="0.4">
      <c r="A16" s="127" t="s">
        <v>330</v>
      </c>
      <c r="C16" s="77">
        <v>0</v>
      </c>
      <c r="D16" s="77"/>
      <c r="E16" s="159">
        <v>0</v>
      </c>
      <c r="F16" s="159"/>
      <c r="G16" s="159">
        <f t="shared" si="0"/>
        <v>0</v>
      </c>
      <c r="H16" s="159"/>
      <c r="I16" s="159">
        <v>8205</v>
      </c>
      <c r="J16" s="159"/>
      <c r="K16" s="159">
        <v>0</v>
      </c>
      <c r="L16" s="159"/>
      <c r="M16" s="159">
        <f t="shared" si="1"/>
        <v>8205</v>
      </c>
      <c r="N16" s="232"/>
      <c r="O16" s="232"/>
      <c r="P16" s="232"/>
      <c r="Q16" s="232"/>
      <c r="R16" s="233"/>
      <c r="S16" s="233"/>
      <c r="T16" s="233"/>
    </row>
    <row r="17" spans="1:20" s="123" customFormat="1" ht="29.1" customHeight="1" thickBot="1" x14ac:dyDescent="0.45">
      <c r="A17" s="129" t="s">
        <v>25</v>
      </c>
      <c r="C17" s="93">
        <f>SUM(C8:C16)</f>
        <v>1309140093223</v>
      </c>
      <c r="D17" s="116">
        <f t="shared" ref="D17:L17" si="2">SUM(D8:D16)</f>
        <v>0</v>
      </c>
      <c r="E17" s="132">
        <f>SUM(E8:E16)</f>
        <v>241567147</v>
      </c>
      <c r="F17" s="116">
        <f t="shared" si="2"/>
        <v>0</v>
      </c>
      <c r="G17" s="132">
        <f>SUM(G8:G16)</f>
        <v>1308898526076</v>
      </c>
      <c r="H17" s="116">
        <f t="shared" si="2"/>
        <v>0</v>
      </c>
      <c r="I17" s="132">
        <f>SUM(I8:I16)</f>
        <v>5865584756319</v>
      </c>
      <c r="J17" s="116">
        <f t="shared" si="2"/>
        <v>0</v>
      </c>
      <c r="K17" s="132">
        <f>SUM(K8:K16)</f>
        <v>2639198309</v>
      </c>
      <c r="L17" s="160">
        <f t="shared" si="2"/>
        <v>0</v>
      </c>
      <c r="M17" s="132">
        <f>SUM(M8:M16)</f>
        <v>5862945558010</v>
      </c>
      <c r="N17" s="232"/>
      <c r="O17" s="232"/>
      <c r="P17" s="232"/>
      <c r="Q17" s="232"/>
      <c r="R17" s="233"/>
      <c r="S17" s="233"/>
      <c r="T17" s="233"/>
    </row>
    <row r="18" spans="1:20" ht="16.5" thickTop="1" x14ac:dyDescent="0.4">
      <c r="C18" s="124"/>
      <c r="D18" s="124"/>
      <c r="E18" s="234"/>
      <c r="F18" s="234"/>
      <c r="G18" s="234"/>
      <c r="H18" s="234"/>
      <c r="I18" s="234"/>
      <c r="J18" s="234"/>
      <c r="K18" s="234"/>
      <c r="L18" s="232"/>
      <c r="M18" s="234"/>
      <c r="N18" s="234"/>
      <c r="O18" s="234"/>
      <c r="P18" s="234"/>
      <c r="Q18" s="234"/>
      <c r="R18" s="235"/>
      <c r="S18" s="235"/>
      <c r="T18" s="235"/>
    </row>
    <row r="19" spans="1:20" ht="21" x14ac:dyDescent="0.4">
      <c r="C19" s="116"/>
      <c r="D19" s="124"/>
      <c r="E19" s="116"/>
      <c r="F19" s="234"/>
      <c r="G19" s="234"/>
      <c r="H19" s="234"/>
      <c r="I19" s="116"/>
      <c r="J19" s="234"/>
      <c r="K19" s="116"/>
      <c r="L19" s="234"/>
      <c r="M19" s="234"/>
      <c r="N19" s="234"/>
      <c r="O19" s="234"/>
      <c r="P19" s="234"/>
      <c r="Q19" s="234"/>
      <c r="R19" s="235"/>
      <c r="S19" s="235"/>
      <c r="T19" s="235"/>
    </row>
    <row r="20" spans="1:20" ht="21" x14ac:dyDescent="0.4">
      <c r="C20" s="77"/>
      <c r="D20" s="77"/>
      <c r="E20" s="159"/>
      <c r="F20" s="234"/>
      <c r="G20" s="234"/>
      <c r="H20" s="234"/>
      <c r="I20" s="159"/>
      <c r="J20" s="159"/>
      <c r="K20" s="159"/>
      <c r="L20" s="234"/>
      <c r="M20" s="234"/>
      <c r="N20" s="234"/>
      <c r="O20" s="234"/>
      <c r="P20" s="234"/>
      <c r="Q20" s="234"/>
      <c r="R20" s="235"/>
      <c r="S20" s="235"/>
      <c r="T20" s="235"/>
    </row>
    <row r="21" spans="1:20" ht="21" x14ac:dyDescent="0.4">
      <c r="C21" s="130"/>
      <c r="D21" s="124"/>
      <c r="E21" s="236"/>
      <c r="F21" s="234"/>
      <c r="G21" s="234"/>
      <c r="H21" s="234"/>
      <c r="I21" s="236"/>
      <c r="J21" s="234"/>
      <c r="K21" s="236"/>
      <c r="L21" s="234"/>
      <c r="M21" s="234"/>
      <c r="N21" s="234"/>
      <c r="O21" s="234"/>
      <c r="P21" s="234"/>
      <c r="Q21" s="234"/>
      <c r="R21" s="235"/>
      <c r="S21" s="235"/>
      <c r="T21" s="235"/>
    </row>
    <row r="22" spans="1:20" x14ac:dyDescent="0.4">
      <c r="C22" s="124"/>
      <c r="D22" s="124"/>
      <c r="E22" s="234"/>
      <c r="F22" s="234"/>
      <c r="G22" s="234"/>
      <c r="H22" s="234"/>
      <c r="I22" s="234"/>
      <c r="J22" s="234"/>
      <c r="K22" s="234"/>
      <c r="L22" s="234"/>
      <c r="M22" s="234"/>
      <c r="N22" s="234"/>
      <c r="O22" s="234"/>
      <c r="P22" s="234"/>
      <c r="Q22" s="234"/>
      <c r="R22" s="235"/>
      <c r="S22" s="235"/>
      <c r="T22" s="235"/>
    </row>
    <row r="23" spans="1:20" ht="21" x14ac:dyDescent="0.4">
      <c r="C23" s="116"/>
      <c r="D23" s="124"/>
      <c r="E23" s="159"/>
      <c r="F23" s="234"/>
      <c r="G23" s="234"/>
      <c r="H23" s="234"/>
      <c r="I23" s="234"/>
      <c r="J23" s="234"/>
      <c r="K23" s="234"/>
      <c r="L23" s="234"/>
      <c r="M23" s="234"/>
      <c r="N23" s="234"/>
      <c r="O23" s="234"/>
      <c r="P23" s="234"/>
      <c r="Q23" s="234"/>
      <c r="R23" s="235"/>
      <c r="S23" s="235"/>
      <c r="T23" s="235"/>
    </row>
    <row r="24" spans="1:20" ht="21" x14ac:dyDescent="0.4">
      <c r="C24" s="116"/>
      <c r="D24" s="124"/>
      <c r="E24" s="159"/>
      <c r="F24" s="234"/>
      <c r="G24" s="234"/>
      <c r="H24" s="234"/>
      <c r="I24" s="234"/>
      <c r="J24" s="234"/>
      <c r="K24" s="234"/>
      <c r="L24" s="234"/>
      <c r="M24" s="234"/>
      <c r="N24" s="234"/>
      <c r="O24" s="234"/>
      <c r="P24" s="234"/>
      <c r="Q24" s="234"/>
      <c r="R24" s="235"/>
      <c r="S24" s="235"/>
      <c r="T24" s="235"/>
    </row>
    <row r="25" spans="1:20" ht="21" x14ac:dyDescent="0.4">
      <c r="C25" s="124"/>
      <c r="D25" s="124"/>
      <c r="E25" s="159"/>
      <c r="F25" s="234"/>
      <c r="G25" s="234"/>
      <c r="H25" s="234"/>
      <c r="I25" s="234"/>
      <c r="J25" s="234"/>
      <c r="K25" s="234"/>
      <c r="L25" s="234"/>
      <c r="M25" s="234"/>
      <c r="N25" s="234"/>
      <c r="O25" s="234"/>
      <c r="P25" s="234"/>
      <c r="Q25" s="234"/>
      <c r="R25" s="235"/>
      <c r="S25" s="235"/>
      <c r="T25" s="235"/>
    </row>
    <row r="26" spans="1:20" x14ac:dyDescent="0.4">
      <c r="C26" s="124"/>
      <c r="D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</row>
    <row r="27" spans="1:20" x14ac:dyDescent="0.4">
      <c r="C27" s="124"/>
      <c r="D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1:20" x14ac:dyDescent="0.4">
      <c r="C28" s="124"/>
      <c r="D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</row>
    <row r="29" spans="1:20" x14ac:dyDescent="0.4">
      <c r="C29" s="124"/>
      <c r="D29" s="124"/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</row>
    <row r="30" spans="1:20" x14ac:dyDescent="0.4">
      <c r="C30" s="124"/>
      <c r="D30" s="124"/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</row>
    <row r="31" spans="1:20" x14ac:dyDescent="0.4"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</row>
    <row r="32" spans="1:20" x14ac:dyDescent="0.4">
      <c r="C32" s="124"/>
      <c r="D32" s="124"/>
      <c r="E32" s="124"/>
      <c r="F32" s="124"/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</row>
    <row r="33" spans="3:17" x14ac:dyDescent="0.4">
      <c r="C33" s="124"/>
      <c r="D33" s="124"/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</row>
    <row r="34" spans="3:17" x14ac:dyDescent="0.4">
      <c r="C34" s="124"/>
      <c r="D34" s="124"/>
      <c r="E34" s="124"/>
      <c r="F34" s="124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</row>
    <row r="35" spans="3:17" x14ac:dyDescent="0.4">
      <c r="C35" s="124"/>
      <c r="D35" s="124"/>
      <c r="E35" s="124"/>
      <c r="F35" s="124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</row>
    <row r="36" spans="3:17" x14ac:dyDescent="0.4"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</row>
    <row r="37" spans="3:17" x14ac:dyDescent="0.4">
      <c r="C37" s="124"/>
      <c r="D37" s="124"/>
      <c r="E37" s="124"/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</row>
    <row r="38" spans="3:17" x14ac:dyDescent="0.4">
      <c r="C38" s="124"/>
      <c r="D38" s="124"/>
      <c r="E38" s="124"/>
      <c r="F38" s="124"/>
      <c r="G38" s="124"/>
      <c r="H38" s="124"/>
      <c r="I38" s="124"/>
      <c r="J38" s="124"/>
      <c r="K38" s="124"/>
      <c r="L38" s="124"/>
      <c r="M38" s="124"/>
      <c r="N38" s="124"/>
      <c r="O38" s="124"/>
      <c r="P38" s="124"/>
      <c r="Q38" s="124"/>
    </row>
    <row r="39" spans="3:17" x14ac:dyDescent="0.4">
      <c r="C39" s="124"/>
      <c r="D39" s="124"/>
      <c r="E39" s="124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</row>
    <row r="40" spans="3:17" x14ac:dyDescent="0.4">
      <c r="C40" s="124"/>
      <c r="D40" s="124"/>
      <c r="E40" s="124"/>
      <c r="F40" s="124"/>
      <c r="G40" s="124"/>
      <c r="H40" s="124"/>
      <c r="I40" s="124"/>
      <c r="J40" s="124"/>
      <c r="K40" s="124"/>
      <c r="L40" s="124"/>
      <c r="M40" s="124"/>
      <c r="N40" s="124"/>
      <c r="O40" s="124"/>
      <c r="P40" s="124"/>
      <c r="Q40" s="124"/>
    </row>
    <row r="41" spans="3:17" x14ac:dyDescent="0.4">
      <c r="C41" s="124"/>
      <c r="D41" s="124"/>
      <c r="E41" s="124"/>
      <c r="F41" s="124"/>
      <c r="G41" s="124"/>
      <c r="H41" s="124"/>
      <c r="I41" s="124"/>
      <c r="J41" s="124"/>
      <c r="K41" s="124"/>
      <c r="L41" s="124"/>
      <c r="M41" s="124"/>
      <c r="N41" s="124"/>
      <c r="O41" s="124"/>
      <c r="P41" s="124"/>
      <c r="Q41" s="124"/>
    </row>
    <row r="42" spans="3:17" x14ac:dyDescent="0.4">
      <c r="C42" s="124"/>
      <c r="D42" s="124"/>
      <c r="E42" s="124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</row>
    <row r="43" spans="3:17" x14ac:dyDescent="0.4">
      <c r="C43" s="124"/>
      <c r="D43" s="124"/>
      <c r="E43" s="124"/>
      <c r="F43" s="124"/>
      <c r="G43" s="124"/>
      <c r="H43" s="124"/>
      <c r="I43" s="124"/>
      <c r="J43" s="124"/>
      <c r="K43" s="124"/>
      <c r="L43" s="124"/>
      <c r="M43" s="124"/>
      <c r="N43" s="124"/>
      <c r="O43" s="124"/>
      <c r="P43" s="124"/>
      <c r="Q43" s="124"/>
    </row>
    <row r="44" spans="3:17" x14ac:dyDescent="0.4"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</row>
    <row r="45" spans="3:17" x14ac:dyDescent="0.4">
      <c r="C45" s="124"/>
      <c r="D45" s="124"/>
      <c r="E45" s="124"/>
      <c r="F45" s="124"/>
      <c r="G45" s="124"/>
      <c r="H45" s="124"/>
      <c r="I45" s="124"/>
      <c r="J45" s="124"/>
      <c r="K45" s="124"/>
      <c r="L45" s="124"/>
      <c r="M45" s="124"/>
      <c r="N45" s="124"/>
      <c r="O45" s="124"/>
      <c r="P45" s="124"/>
      <c r="Q45" s="124"/>
    </row>
    <row r="46" spans="3:17" x14ac:dyDescent="0.4">
      <c r="C46" s="124"/>
      <c r="D46" s="124"/>
      <c r="E46" s="124"/>
      <c r="F46" s="124"/>
      <c r="G46" s="124"/>
      <c r="H46" s="124"/>
      <c r="I46" s="124"/>
      <c r="J46" s="124"/>
      <c r="K46" s="124"/>
      <c r="L46" s="124"/>
      <c r="M46" s="124"/>
      <c r="N46" s="124"/>
      <c r="O46" s="124"/>
      <c r="P46" s="124"/>
      <c r="Q46" s="124"/>
    </row>
    <row r="47" spans="3:17" x14ac:dyDescent="0.4">
      <c r="C47" s="124"/>
      <c r="D47" s="124"/>
      <c r="E47" s="124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</row>
    <row r="48" spans="3:17" x14ac:dyDescent="0.4"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  <c r="P48" s="124"/>
      <c r="Q48" s="124"/>
    </row>
    <row r="49" spans="3:17" x14ac:dyDescent="0.4"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4"/>
      <c r="O49" s="124"/>
      <c r="P49" s="124"/>
      <c r="Q49" s="124"/>
    </row>
    <row r="50" spans="3:17" x14ac:dyDescent="0.4">
      <c r="C50" s="124"/>
      <c r="D50" s="124"/>
      <c r="E50" s="124"/>
      <c r="F50" s="124"/>
      <c r="G50" s="124"/>
      <c r="H50" s="124"/>
      <c r="I50" s="124"/>
      <c r="J50" s="124"/>
      <c r="K50" s="124"/>
      <c r="L50" s="124"/>
      <c r="M50" s="124"/>
      <c r="N50" s="124"/>
      <c r="O50" s="124"/>
      <c r="P50" s="124"/>
      <c r="Q50" s="124"/>
    </row>
    <row r="51" spans="3:17" x14ac:dyDescent="0.4">
      <c r="C51" s="124"/>
      <c r="D51" s="124"/>
      <c r="E51" s="124"/>
      <c r="F51" s="124"/>
      <c r="G51" s="124"/>
      <c r="H51" s="124"/>
      <c r="I51" s="124"/>
      <c r="J51" s="124"/>
      <c r="K51" s="124"/>
      <c r="L51" s="124"/>
      <c r="M51" s="124"/>
      <c r="N51" s="124"/>
      <c r="O51" s="124"/>
      <c r="P51" s="124"/>
      <c r="Q51" s="124"/>
    </row>
    <row r="52" spans="3:17" x14ac:dyDescent="0.4">
      <c r="C52" s="124"/>
      <c r="D52" s="124"/>
      <c r="E52" s="124"/>
      <c r="F52" s="124"/>
      <c r="G52" s="124"/>
      <c r="H52" s="124"/>
      <c r="I52" s="124"/>
      <c r="J52" s="124"/>
      <c r="K52" s="124"/>
      <c r="L52" s="124"/>
      <c r="M52" s="124"/>
      <c r="N52" s="124"/>
      <c r="O52" s="124"/>
      <c r="P52" s="124"/>
      <c r="Q52" s="124"/>
    </row>
    <row r="53" spans="3:17" x14ac:dyDescent="0.4">
      <c r="C53" s="124"/>
      <c r="D53" s="124"/>
      <c r="E53" s="124"/>
      <c r="F53" s="124"/>
      <c r="G53" s="124"/>
      <c r="H53" s="124"/>
      <c r="I53" s="124"/>
      <c r="J53" s="124"/>
      <c r="K53" s="124"/>
      <c r="L53" s="124"/>
      <c r="M53" s="124"/>
      <c r="N53" s="124"/>
      <c r="O53" s="124"/>
      <c r="P53" s="124"/>
      <c r="Q53" s="124"/>
    </row>
    <row r="54" spans="3:17" x14ac:dyDescent="0.4">
      <c r="C54" s="124"/>
      <c r="D54" s="124"/>
      <c r="E54" s="124"/>
      <c r="F54" s="124"/>
      <c r="G54" s="124"/>
      <c r="H54" s="124"/>
      <c r="I54" s="124"/>
      <c r="J54" s="124"/>
      <c r="K54" s="124"/>
      <c r="L54" s="124"/>
      <c r="M54" s="124"/>
      <c r="N54" s="124"/>
      <c r="O54" s="124"/>
      <c r="P54" s="124"/>
      <c r="Q54" s="124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9" scale="79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10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</row>
    <row r="2" spans="1:25" ht="21.75" customHeight="1" x14ac:dyDescent="0.2">
      <c r="A2" s="249" t="s">
        <v>165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</row>
    <row r="3" spans="1:25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</row>
    <row r="4" spans="1:25" ht="7.35" customHeight="1" x14ac:dyDescent="0.2"/>
    <row r="5" spans="1:25" ht="14.45" customHeight="1" x14ac:dyDescent="0.2">
      <c r="A5" s="251" t="s">
        <v>277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</row>
    <row r="6" spans="1:25" ht="7.35" customHeight="1" x14ac:dyDescent="0.2"/>
    <row r="7" spans="1:25" ht="14.45" customHeight="1" x14ac:dyDescent="0.2">
      <c r="E7" s="252" t="s">
        <v>184</v>
      </c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Y7" s="2" t="s">
        <v>185</v>
      </c>
    </row>
    <row r="8" spans="1:25" ht="29.1" customHeight="1" x14ac:dyDescent="0.2">
      <c r="A8" s="2" t="s">
        <v>278</v>
      </c>
      <c r="C8" s="2" t="s">
        <v>279</v>
      </c>
      <c r="E8" s="13" t="s">
        <v>30</v>
      </c>
      <c r="F8" s="3"/>
      <c r="G8" s="13" t="s">
        <v>13</v>
      </c>
      <c r="H8" s="3"/>
      <c r="I8" s="13" t="s">
        <v>29</v>
      </c>
      <c r="J8" s="3"/>
      <c r="K8" s="13" t="s">
        <v>280</v>
      </c>
      <c r="L8" s="3"/>
      <c r="M8" s="13" t="s">
        <v>281</v>
      </c>
      <c r="N8" s="3"/>
      <c r="O8" s="13" t="s">
        <v>282</v>
      </c>
      <c r="P8" s="3"/>
      <c r="Q8" s="13" t="s">
        <v>283</v>
      </c>
      <c r="R8" s="3"/>
      <c r="S8" s="13" t="s">
        <v>284</v>
      </c>
      <c r="T8" s="3"/>
      <c r="U8" s="13" t="s">
        <v>285</v>
      </c>
      <c r="V8" s="3"/>
      <c r="W8" s="13" t="s">
        <v>286</v>
      </c>
      <c r="Y8" s="13" t="s">
        <v>286</v>
      </c>
    </row>
    <row r="9" spans="1:25" ht="21.75" customHeight="1" x14ac:dyDescent="0.2">
      <c r="A9" s="14" t="s">
        <v>287</v>
      </c>
      <c r="B9" s="8"/>
      <c r="C9" s="14" t="s">
        <v>288</v>
      </c>
      <c r="E9" s="15"/>
      <c r="G9" s="16">
        <v>0</v>
      </c>
      <c r="I9" s="16">
        <v>0</v>
      </c>
      <c r="K9" s="16">
        <v>0</v>
      </c>
      <c r="M9" s="16">
        <v>0</v>
      </c>
      <c r="O9" s="16">
        <v>0</v>
      </c>
      <c r="Q9" s="16">
        <v>0</v>
      </c>
      <c r="S9" s="16">
        <v>0</v>
      </c>
      <c r="U9" s="16">
        <v>0</v>
      </c>
      <c r="W9" s="16">
        <v>0</v>
      </c>
      <c r="Y9" s="16">
        <v>1</v>
      </c>
    </row>
    <row r="10" spans="1:25" ht="21.75" customHeight="1" x14ac:dyDescent="0.2">
      <c r="A10" s="260" t="s">
        <v>25</v>
      </c>
      <c r="B10" s="260"/>
      <c r="C10" s="260"/>
      <c r="E10" s="11"/>
      <c r="G10" s="11"/>
      <c r="I10" s="11"/>
      <c r="K10" s="11">
        <v>0</v>
      </c>
      <c r="M10" s="11">
        <v>0</v>
      </c>
      <c r="O10" s="11">
        <v>0</v>
      </c>
      <c r="Q10" s="11">
        <v>0</v>
      </c>
      <c r="S10" s="11">
        <v>0</v>
      </c>
      <c r="U10" s="11">
        <v>0</v>
      </c>
      <c r="W10" s="11">
        <v>0</v>
      </c>
      <c r="Y10" s="11">
        <v>1</v>
      </c>
    </row>
  </sheetData>
  <mergeCells count="6">
    <mergeCell ref="A10:C10"/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S248"/>
  <sheetViews>
    <sheetView rightToLeft="1" view="pageBreakPreview" zoomScale="70" zoomScaleNormal="40" zoomScaleSheetLayoutView="70" workbookViewId="0">
      <selection activeCell="A4" sqref="A4"/>
    </sheetView>
  </sheetViews>
  <sheetFormatPr defaultRowHeight="12.75" x14ac:dyDescent="0.2"/>
  <cols>
    <col min="1" max="1" width="40.28515625" style="35" customWidth="1"/>
    <col min="2" max="2" width="14.42578125" style="35" customWidth="1"/>
    <col min="3" max="3" width="33.140625" style="35" bestFit="1" customWidth="1"/>
    <col min="4" max="4" width="1.28515625" style="35" customWidth="1"/>
    <col min="5" max="5" width="25.140625" style="35" bestFit="1" customWidth="1"/>
    <col min="6" max="6" width="4.7109375" style="35" customWidth="1"/>
    <col min="7" max="7" width="17" style="35" bestFit="1" customWidth="1"/>
    <col min="8" max="8" width="1.28515625" style="35" customWidth="1"/>
    <col min="9" max="9" width="22.28515625" style="35" bestFit="1" customWidth="1"/>
    <col min="10" max="10" width="1.28515625" style="35" customWidth="1"/>
    <col min="11" max="11" width="14.42578125" style="35" bestFit="1" customWidth="1"/>
    <col min="12" max="12" width="1.28515625" style="35" customWidth="1"/>
    <col min="13" max="13" width="20.28515625" style="35" bestFit="1" customWidth="1"/>
    <col min="14" max="14" width="1.28515625" style="35" customWidth="1"/>
    <col min="15" max="15" width="20.140625" style="35" bestFit="1" customWidth="1"/>
    <col min="16" max="16" width="1.28515625" style="35" customWidth="1"/>
    <col min="17" max="17" width="25.85546875" style="36" customWidth="1"/>
    <col min="18" max="18" width="18.28515625" style="35" customWidth="1"/>
    <col min="19" max="16384" width="9.140625" style="35"/>
  </cols>
  <sheetData>
    <row r="1" spans="1:19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</row>
    <row r="2" spans="1:19" ht="21.75" customHeight="1" x14ac:dyDescent="0.2">
      <c r="A2" s="249" t="s">
        <v>165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9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</row>
    <row r="4" spans="1:19" ht="14.45" customHeight="1" x14ac:dyDescent="0.2"/>
    <row r="5" spans="1:19" ht="24" customHeight="1" x14ac:dyDescent="0.2">
      <c r="A5" s="251" t="s">
        <v>273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</row>
    <row r="6" spans="1:19" ht="27" customHeight="1" x14ac:dyDescent="0.2">
      <c r="A6" s="272" t="s">
        <v>168</v>
      </c>
      <c r="B6" s="101"/>
      <c r="C6" s="264" t="s">
        <v>184</v>
      </c>
      <c r="D6" s="264"/>
      <c r="E6" s="264"/>
      <c r="F6" s="264"/>
      <c r="G6" s="264"/>
      <c r="H6" s="264"/>
      <c r="I6" s="264"/>
      <c r="J6" s="101"/>
      <c r="K6" s="264" t="s">
        <v>185</v>
      </c>
      <c r="L6" s="264"/>
      <c r="M6" s="264"/>
      <c r="N6" s="264"/>
      <c r="O6" s="264"/>
      <c r="P6" s="264"/>
      <c r="Q6" s="264"/>
      <c r="R6" s="100"/>
      <c r="S6" s="100"/>
    </row>
    <row r="7" spans="1:19" ht="29.1" customHeight="1" x14ac:dyDescent="0.2">
      <c r="A7" s="264"/>
      <c r="B7" s="101"/>
      <c r="C7" s="170" t="s">
        <v>13</v>
      </c>
      <c r="D7" s="199"/>
      <c r="E7" s="170" t="s">
        <v>274</v>
      </c>
      <c r="F7" s="199"/>
      <c r="G7" s="170" t="s">
        <v>275</v>
      </c>
      <c r="H7" s="199"/>
      <c r="I7" s="170" t="s">
        <v>276</v>
      </c>
      <c r="J7" s="101"/>
      <c r="K7" s="170" t="s">
        <v>13</v>
      </c>
      <c r="L7" s="199"/>
      <c r="M7" s="170" t="s">
        <v>274</v>
      </c>
      <c r="N7" s="199"/>
      <c r="O7" s="170" t="s">
        <v>275</v>
      </c>
      <c r="P7" s="199"/>
      <c r="Q7" s="240" t="s">
        <v>276</v>
      </c>
      <c r="R7" s="100"/>
      <c r="S7" s="100"/>
    </row>
    <row r="8" spans="1:19" ht="21.75" customHeight="1" x14ac:dyDescent="0.2">
      <c r="A8" s="169" t="s">
        <v>56</v>
      </c>
      <c r="B8" s="101"/>
      <c r="C8" s="161">
        <v>20000000</v>
      </c>
      <c r="D8" s="101"/>
      <c r="E8" s="161">
        <v>376347841000</v>
      </c>
      <c r="F8" s="101"/>
      <c r="G8" s="161">
        <f>E8-I8</f>
        <v>284056540200</v>
      </c>
      <c r="H8" s="101"/>
      <c r="I8" s="159">
        <v>92291300800</v>
      </c>
      <c r="J8" s="101"/>
      <c r="K8" s="161">
        <v>66796113</v>
      </c>
      <c r="L8" s="101"/>
      <c r="M8" s="161">
        <v>1044054029791</v>
      </c>
      <c r="N8" s="101"/>
      <c r="O8" s="161">
        <v>884409914250</v>
      </c>
      <c r="P8" s="101"/>
      <c r="Q8" s="159">
        <f>M8-O8</f>
        <v>159644115541</v>
      </c>
      <c r="R8" s="100"/>
      <c r="S8" s="100"/>
    </row>
    <row r="9" spans="1:19" ht="21.75" customHeight="1" x14ac:dyDescent="0.2">
      <c r="A9" s="171" t="s">
        <v>58</v>
      </c>
      <c r="B9" s="101"/>
      <c r="C9" s="159">
        <v>18535242</v>
      </c>
      <c r="D9" s="101"/>
      <c r="E9" s="159">
        <v>275847148957</v>
      </c>
      <c r="F9" s="101"/>
      <c r="G9" s="160">
        <f t="shared" ref="G9:G17" si="0">E9-I9</f>
        <v>236413964979</v>
      </c>
      <c r="H9" s="101"/>
      <c r="I9" s="160">
        <v>39433183978</v>
      </c>
      <c r="J9" s="101"/>
      <c r="K9" s="159">
        <v>18535242</v>
      </c>
      <c r="L9" s="101"/>
      <c r="M9" s="159">
        <v>275847148957</v>
      </c>
      <c r="N9" s="101"/>
      <c r="O9" s="159">
        <v>236413964979</v>
      </c>
      <c r="P9" s="101"/>
      <c r="Q9" s="160">
        <f>M9-O9</f>
        <v>39433183978</v>
      </c>
      <c r="R9" s="100"/>
      <c r="S9" s="100"/>
    </row>
    <row r="10" spans="1:19" ht="21.75" customHeight="1" x14ac:dyDescent="0.2">
      <c r="A10" s="171" t="s">
        <v>50</v>
      </c>
      <c r="B10" s="101"/>
      <c r="C10" s="159">
        <v>2000000</v>
      </c>
      <c r="D10" s="101"/>
      <c r="E10" s="159">
        <v>20395751250</v>
      </c>
      <c r="F10" s="101"/>
      <c r="G10" s="160">
        <f t="shared" si="0"/>
        <v>20023200000</v>
      </c>
      <c r="H10" s="101"/>
      <c r="I10" s="160">
        <v>372551250</v>
      </c>
      <c r="J10" s="101"/>
      <c r="K10" s="159">
        <v>2000000</v>
      </c>
      <c r="L10" s="101"/>
      <c r="M10" s="159">
        <v>20395751250</v>
      </c>
      <c r="N10" s="101"/>
      <c r="O10" s="159">
        <v>20023200000</v>
      </c>
      <c r="P10" s="101"/>
      <c r="Q10" s="160">
        <f t="shared" ref="Q10:Q40" si="1">M10-O10</f>
        <v>372551250</v>
      </c>
      <c r="R10" s="100"/>
      <c r="S10" s="100"/>
    </row>
    <row r="11" spans="1:19" ht="21.75" customHeight="1" x14ac:dyDescent="0.2">
      <c r="A11" s="171" t="s">
        <v>48</v>
      </c>
      <c r="B11" s="101"/>
      <c r="C11" s="159">
        <v>7000000</v>
      </c>
      <c r="D11" s="101"/>
      <c r="E11" s="159">
        <v>138587582008</v>
      </c>
      <c r="F11" s="101"/>
      <c r="G11" s="160">
        <f t="shared" si="0"/>
        <v>116621347420</v>
      </c>
      <c r="H11" s="101"/>
      <c r="I11" s="160">
        <v>21966234588</v>
      </c>
      <c r="J11" s="101"/>
      <c r="K11" s="159">
        <v>9545620</v>
      </c>
      <c r="L11" s="101"/>
      <c r="M11" s="159">
        <v>181888010372</v>
      </c>
      <c r="N11" s="101"/>
      <c r="O11" s="159">
        <v>159031866731</v>
      </c>
      <c r="P11" s="101"/>
      <c r="Q11" s="160">
        <f t="shared" si="1"/>
        <v>22856143641</v>
      </c>
      <c r="R11" s="100"/>
      <c r="S11" s="100"/>
    </row>
    <row r="12" spans="1:19" ht="21.75" customHeight="1" x14ac:dyDescent="0.2">
      <c r="A12" s="171" t="s">
        <v>22</v>
      </c>
      <c r="B12" s="101"/>
      <c r="C12" s="159">
        <v>2000000</v>
      </c>
      <c r="D12" s="101"/>
      <c r="E12" s="159">
        <v>15427656050</v>
      </c>
      <c r="F12" s="101"/>
      <c r="G12" s="160">
        <f t="shared" si="0"/>
        <v>14358058194</v>
      </c>
      <c r="H12" s="101"/>
      <c r="I12" s="160">
        <v>1069597856</v>
      </c>
      <c r="J12" s="101"/>
      <c r="K12" s="159">
        <v>20000000</v>
      </c>
      <c r="L12" s="101"/>
      <c r="M12" s="159">
        <v>145804515473</v>
      </c>
      <c r="N12" s="101"/>
      <c r="O12" s="159">
        <v>143580582000</v>
      </c>
      <c r="P12" s="101"/>
      <c r="Q12" s="160">
        <f t="shared" si="1"/>
        <v>2223933473</v>
      </c>
      <c r="R12" s="100"/>
      <c r="S12" s="100"/>
    </row>
    <row r="13" spans="1:19" ht="21.75" customHeight="1" x14ac:dyDescent="0.2">
      <c r="A13" s="171" t="s">
        <v>51</v>
      </c>
      <c r="B13" s="101"/>
      <c r="C13" s="159">
        <v>2265350</v>
      </c>
      <c r="D13" s="101"/>
      <c r="E13" s="159">
        <v>21354984136</v>
      </c>
      <c r="F13" s="101"/>
      <c r="G13" s="160">
        <f t="shared" si="0"/>
        <v>18207325786</v>
      </c>
      <c r="H13" s="101"/>
      <c r="I13" s="160">
        <v>3147658350</v>
      </c>
      <c r="J13" s="101"/>
      <c r="K13" s="159">
        <v>6265350</v>
      </c>
      <c r="L13" s="101"/>
      <c r="M13" s="159">
        <v>65962449872</v>
      </c>
      <c r="N13" s="101"/>
      <c r="O13" s="159">
        <v>56713545286</v>
      </c>
      <c r="P13" s="101"/>
      <c r="Q13" s="160">
        <f t="shared" si="1"/>
        <v>9248904586</v>
      </c>
      <c r="R13" s="100"/>
      <c r="S13" s="100"/>
    </row>
    <row r="14" spans="1:19" ht="21.75" customHeight="1" x14ac:dyDescent="0.2">
      <c r="A14" s="171" t="s">
        <v>49</v>
      </c>
      <c r="B14" s="101"/>
      <c r="C14" s="159">
        <v>149000</v>
      </c>
      <c r="D14" s="101"/>
      <c r="E14" s="159">
        <v>1384633794</v>
      </c>
      <c r="F14" s="101"/>
      <c r="G14" s="160">
        <f t="shared" si="0"/>
        <v>1488230625</v>
      </c>
      <c r="H14" s="101"/>
      <c r="I14" s="99">
        <v>-103596831</v>
      </c>
      <c r="J14" s="101"/>
      <c r="K14" s="159">
        <v>149000</v>
      </c>
      <c r="L14" s="101"/>
      <c r="M14" s="159">
        <v>1384633794</v>
      </c>
      <c r="N14" s="101"/>
      <c r="O14" s="159">
        <v>1488230625</v>
      </c>
      <c r="P14" s="101"/>
      <c r="Q14" s="99">
        <f t="shared" si="1"/>
        <v>-103596831</v>
      </c>
      <c r="R14" s="100"/>
      <c r="S14" s="100"/>
    </row>
    <row r="15" spans="1:19" ht="21.75" customHeight="1" x14ac:dyDescent="0.2">
      <c r="A15" s="171" t="s">
        <v>19</v>
      </c>
      <c r="B15" s="101"/>
      <c r="C15" s="159">
        <v>67180</v>
      </c>
      <c r="D15" s="101"/>
      <c r="E15" s="159">
        <v>19406349106</v>
      </c>
      <c r="F15" s="101"/>
      <c r="G15" s="160">
        <f t="shared" si="0"/>
        <v>18161484394</v>
      </c>
      <c r="H15" s="101"/>
      <c r="I15" s="160">
        <v>1244864712</v>
      </c>
      <c r="J15" s="101"/>
      <c r="K15" s="159">
        <v>67180</v>
      </c>
      <c r="L15" s="101"/>
      <c r="M15" s="159">
        <v>19406349106</v>
      </c>
      <c r="N15" s="101"/>
      <c r="O15" s="159">
        <v>18161484394</v>
      </c>
      <c r="P15" s="101"/>
      <c r="Q15" s="160">
        <f t="shared" si="1"/>
        <v>1244864712</v>
      </c>
      <c r="R15" s="100"/>
      <c r="S15" s="100"/>
    </row>
    <row r="16" spans="1:19" ht="21.75" customHeight="1" x14ac:dyDescent="0.2">
      <c r="A16" s="171" t="s">
        <v>24</v>
      </c>
      <c r="B16" s="101"/>
      <c r="C16" s="159">
        <v>316612</v>
      </c>
      <c r="D16" s="101"/>
      <c r="E16" s="159">
        <v>2215667368</v>
      </c>
      <c r="F16" s="101"/>
      <c r="G16" s="160">
        <f t="shared" si="0"/>
        <v>3185887567</v>
      </c>
      <c r="H16" s="101"/>
      <c r="I16" s="99">
        <v>-970220199</v>
      </c>
      <c r="J16" s="101"/>
      <c r="K16" s="159">
        <v>716612</v>
      </c>
      <c r="L16" s="101"/>
      <c r="M16" s="159">
        <v>6271391394</v>
      </c>
      <c r="N16" s="101"/>
      <c r="O16" s="159">
        <v>6832062980</v>
      </c>
      <c r="P16" s="101"/>
      <c r="Q16" s="99">
        <f t="shared" si="1"/>
        <v>-560671586</v>
      </c>
      <c r="R16" s="100"/>
      <c r="S16" s="100"/>
    </row>
    <row r="17" spans="1:19" ht="21.75" customHeight="1" x14ac:dyDescent="0.2">
      <c r="A17" s="171" t="s">
        <v>57</v>
      </c>
      <c r="B17" s="101"/>
      <c r="C17" s="159">
        <v>6000000</v>
      </c>
      <c r="D17" s="101"/>
      <c r="E17" s="159">
        <v>117043845189</v>
      </c>
      <c r="F17" s="101"/>
      <c r="G17" s="160">
        <f t="shared" si="0"/>
        <v>100496440800</v>
      </c>
      <c r="H17" s="101"/>
      <c r="I17" s="160">
        <v>16547404389</v>
      </c>
      <c r="J17" s="101"/>
      <c r="K17" s="159">
        <v>11141705</v>
      </c>
      <c r="L17" s="101"/>
      <c r="M17" s="159">
        <v>211859860400</v>
      </c>
      <c r="N17" s="101"/>
      <c r="O17" s="159">
        <v>183128232335</v>
      </c>
      <c r="P17" s="101"/>
      <c r="Q17" s="160">
        <f t="shared" si="1"/>
        <v>28731628065</v>
      </c>
      <c r="R17" s="100"/>
      <c r="S17" s="100"/>
    </row>
    <row r="18" spans="1:19" ht="21.75" customHeight="1" x14ac:dyDescent="0.2">
      <c r="A18" s="171" t="s">
        <v>190</v>
      </c>
      <c r="B18" s="101"/>
      <c r="C18" s="159">
        <v>0</v>
      </c>
      <c r="D18" s="101"/>
      <c r="E18" s="159">
        <v>0</v>
      </c>
      <c r="F18" s="101"/>
      <c r="G18" s="159">
        <v>0</v>
      </c>
      <c r="H18" s="101"/>
      <c r="I18" s="160">
        <f t="shared" ref="I18:I39" si="2">E18-G18</f>
        <v>0</v>
      </c>
      <c r="J18" s="101"/>
      <c r="K18" s="159">
        <v>128068177</v>
      </c>
      <c r="L18" s="101"/>
      <c r="M18" s="159">
        <v>83385544289</v>
      </c>
      <c r="N18" s="101"/>
      <c r="O18" s="159">
        <v>67599575404</v>
      </c>
      <c r="P18" s="101"/>
      <c r="Q18" s="160">
        <f t="shared" si="1"/>
        <v>15785968885</v>
      </c>
      <c r="R18" s="100"/>
      <c r="S18" s="100"/>
    </row>
    <row r="19" spans="1:19" ht="21.75" customHeight="1" x14ac:dyDescent="0.2">
      <c r="A19" s="171" t="s">
        <v>204</v>
      </c>
      <c r="B19" s="101"/>
      <c r="C19" s="159">
        <v>0</v>
      </c>
      <c r="D19" s="101"/>
      <c r="E19" s="159">
        <v>0</v>
      </c>
      <c r="F19" s="101"/>
      <c r="G19" s="159">
        <v>0</v>
      </c>
      <c r="H19" s="101"/>
      <c r="I19" s="160">
        <f t="shared" si="2"/>
        <v>0</v>
      </c>
      <c r="J19" s="101"/>
      <c r="K19" s="159">
        <v>38305370</v>
      </c>
      <c r="L19" s="101"/>
      <c r="M19" s="159">
        <v>634757903216</v>
      </c>
      <c r="N19" s="101"/>
      <c r="O19" s="159">
        <v>624840642923</v>
      </c>
      <c r="P19" s="101"/>
      <c r="Q19" s="160">
        <f t="shared" si="1"/>
        <v>9917260293</v>
      </c>
      <c r="R19" s="100"/>
      <c r="S19" s="100"/>
    </row>
    <row r="20" spans="1:19" ht="21.75" customHeight="1" x14ac:dyDescent="0.2">
      <c r="A20" s="171" t="s">
        <v>205</v>
      </c>
      <c r="B20" s="101"/>
      <c r="C20" s="159">
        <v>0</v>
      </c>
      <c r="D20" s="101"/>
      <c r="E20" s="159">
        <v>0</v>
      </c>
      <c r="F20" s="101"/>
      <c r="G20" s="159">
        <v>0</v>
      </c>
      <c r="H20" s="101"/>
      <c r="I20" s="160">
        <f t="shared" si="2"/>
        <v>0</v>
      </c>
      <c r="J20" s="101"/>
      <c r="K20" s="159">
        <v>138434563</v>
      </c>
      <c r="L20" s="101"/>
      <c r="M20" s="159">
        <v>1820844878150</v>
      </c>
      <c r="N20" s="101"/>
      <c r="O20" s="159">
        <v>1730440343573</v>
      </c>
      <c r="P20" s="101"/>
      <c r="Q20" s="160">
        <f t="shared" si="1"/>
        <v>90404534577</v>
      </c>
      <c r="R20" s="100"/>
      <c r="S20" s="100"/>
    </row>
    <row r="21" spans="1:19" ht="21.75" customHeight="1" x14ac:dyDescent="0.2">
      <c r="A21" s="171" t="s">
        <v>206</v>
      </c>
      <c r="B21" s="101"/>
      <c r="C21" s="159">
        <v>0</v>
      </c>
      <c r="D21" s="101"/>
      <c r="E21" s="159">
        <v>0</v>
      </c>
      <c r="F21" s="101"/>
      <c r="G21" s="159">
        <v>0</v>
      </c>
      <c r="H21" s="101"/>
      <c r="I21" s="160">
        <f t="shared" si="2"/>
        <v>0</v>
      </c>
      <c r="J21" s="101"/>
      <c r="K21" s="159">
        <v>5945462</v>
      </c>
      <c r="L21" s="101"/>
      <c r="M21" s="159">
        <v>106861428219</v>
      </c>
      <c r="N21" s="101"/>
      <c r="O21" s="159">
        <v>96380260627</v>
      </c>
      <c r="P21" s="101"/>
      <c r="Q21" s="160">
        <f t="shared" si="1"/>
        <v>10481167592</v>
      </c>
      <c r="R21" s="100"/>
      <c r="S21" s="100"/>
    </row>
    <row r="22" spans="1:19" ht="21.75" customHeight="1" x14ac:dyDescent="0.2">
      <c r="A22" s="171" t="s">
        <v>191</v>
      </c>
      <c r="B22" s="101"/>
      <c r="C22" s="159">
        <v>0</v>
      </c>
      <c r="D22" s="101"/>
      <c r="E22" s="159">
        <v>0</v>
      </c>
      <c r="F22" s="101"/>
      <c r="G22" s="159">
        <v>0</v>
      </c>
      <c r="H22" s="101"/>
      <c r="I22" s="160">
        <f t="shared" si="2"/>
        <v>0</v>
      </c>
      <c r="J22" s="101"/>
      <c r="K22" s="159">
        <v>52256000</v>
      </c>
      <c r="L22" s="101"/>
      <c r="M22" s="159">
        <v>190866908372</v>
      </c>
      <c r="N22" s="101"/>
      <c r="O22" s="159">
        <v>179989691112</v>
      </c>
      <c r="P22" s="101"/>
      <c r="Q22" s="160">
        <f t="shared" si="1"/>
        <v>10877217260</v>
      </c>
      <c r="R22" s="100"/>
      <c r="S22" s="100"/>
    </row>
    <row r="23" spans="1:19" ht="21.75" customHeight="1" x14ac:dyDescent="0.2">
      <c r="A23" s="171" t="s">
        <v>334</v>
      </c>
      <c r="B23" s="101"/>
      <c r="C23" s="159">
        <v>0</v>
      </c>
      <c r="D23" s="101"/>
      <c r="E23" s="159">
        <v>0</v>
      </c>
      <c r="F23" s="101"/>
      <c r="G23" s="159">
        <v>0</v>
      </c>
      <c r="H23" s="101"/>
      <c r="I23" s="160">
        <f t="shared" si="2"/>
        <v>0</v>
      </c>
      <c r="J23" s="101"/>
      <c r="K23" s="159">
        <v>16000000</v>
      </c>
      <c r="L23" s="101"/>
      <c r="M23" s="159">
        <v>158654398049</v>
      </c>
      <c r="N23" s="101"/>
      <c r="O23" s="159">
        <v>148073688000</v>
      </c>
      <c r="P23" s="101"/>
      <c r="Q23" s="160">
        <f t="shared" si="1"/>
        <v>10580710049</v>
      </c>
      <c r="R23" s="100"/>
      <c r="S23" s="100"/>
    </row>
    <row r="24" spans="1:19" ht="21.75" customHeight="1" x14ac:dyDescent="0.2">
      <c r="A24" s="171" t="s">
        <v>309</v>
      </c>
      <c r="B24" s="101"/>
      <c r="C24" s="159">
        <v>0</v>
      </c>
      <c r="D24" s="101"/>
      <c r="E24" s="159">
        <v>0</v>
      </c>
      <c r="F24" s="101"/>
      <c r="G24" s="159">
        <v>0</v>
      </c>
      <c r="H24" s="101"/>
      <c r="I24" s="160">
        <f t="shared" si="2"/>
        <v>0</v>
      </c>
      <c r="J24" s="101"/>
      <c r="K24" s="159">
        <v>91810</v>
      </c>
      <c r="L24" s="101"/>
      <c r="M24" s="159">
        <v>924089212900</v>
      </c>
      <c r="N24" s="101"/>
      <c r="O24" s="159">
        <v>912033436546</v>
      </c>
      <c r="P24" s="101"/>
      <c r="Q24" s="160">
        <f t="shared" si="1"/>
        <v>12055776354</v>
      </c>
      <c r="R24" s="100"/>
      <c r="S24" s="100"/>
    </row>
    <row r="25" spans="1:19" ht="21.75" customHeight="1" x14ac:dyDescent="0.2">
      <c r="A25" s="171" t="s">
        <v>207</v>
      </c>
      <c r="B25" s="101"/>
      <c r="C25" s="159">
        <v>0</v>
      </c>
      <c r="D25" s="101"/>
      <c r="E25" s="159">
        <v>0</v>
      </c>
      <c r="F25" s="101"/>
      <c r="G25" s="159">
        <v>0</v>
      </c>
      <c r="H25" s="101"/>
      <c r="I25" s="160">
        <f t="shared" si="2"/>
        <v>0</v>
      </c>
      <c r="J25" s="101"/>
      <c r="K25" s="159">
        <v>66757635</v>
      </c>
      <c r="L25" s="101"/>
      <c r="M25" s="159">
        <v>1087788291695</v>
      </c>
      <c r="N25" s="101"/>
      <c r="O25" s="159">
        <v>1071411308676</v>
      </c>
      <c r="P25" s="101"/>
      <c r="Q25" s="160">
        <f t="shared" si="1"/>
        <v>16376983019</v>
      </c>
      <c r="R25" s="100"/>
      <c r="S25" s="100"/>
    </row>
    <row r="26" spans="1:19" ht="21.75" customHeight="1" x14ac:dyDescent="0.2">
      <c r="A26" s="171" t="s">
        <v>193</v>
      </c>
      <c r="B26" s="101"/>
      <c r="C26" s="159">
        <v>0</v>
      </c>
      <c r="D26" s="101"/>
      <c r="E26" s="159">
        <v>0</v>
      </c>
      <c r="F26" s="101"/>
      <c r="G26" s="159">
        <v>0</v>
      </c>
      <c r="H26" s="101"/>
      <c r="I26" s="160">
        <f t="shared" si="2"/>
        <v>0</v>
      </c>
      <c r="J26" s="101"/>
      <c r="K26" s="159">
        <v>21126761</v>
      </c>
      <c r="L26" s="101"/>
      <c r="M26" s="159">
        <v>47772596084</v>
      </c>
      <c r="N26" s="101"/>
      <c r="O26" s="159">
        <v>45425285797</v>
      </c>
      <c r="P26" s="101"/>
      <c r="Q26" s="160">
        <f t="shared" si="1"/>
        <v>2347310287</v>
      </c>
      <c r="R26" s="100"/>
      <c r="S26" s="100"/>
    </row>
    <row r="27" spans="1:19" ht="21.75" customHeight="1" x14ac:dyDescent="0.2">
      <c r="A27" s="171" t="s">
        <v>194</v>
      </c>
      <c r="B27" s="101"/>
      <c r="C27" s="159">
        <v>0</v>
      </c>
      <c r="D27" s="101"/>
      <c r="E27" s="159">
        <v>0</v>
      </c>
      <c r="F27" s="101"/>
      <c r="G27" s="159">
        <v>0</v>
      </c>
      <c r="H27" s="101"/>
      <c r="I27" s="160">
        <f t="shared" si="2"/>
        <v>0</v>
      </c>
      <c r="J27" s="101"/>
      <c r="K27" s="159">
        <v>258366694</v>
      </c>
      <c r="L27" s="101"/>
      <c r="M27" s="159">
        <v>172349568993</v>
      </c>
      <c r="N27" s="101"/>
      <c r="O27" s="159">
        <v>116706241440</v>
      </c>
      <c r="P27" s="101"/>
      <c r="Q27" s="160">
        <f t="shared" si="1"/>
        <v>55643327553</v>
      </c>
      <c r="R27" s="100"/>
      <c r="S27" s="100"/>
    </row>
    <row r="28" spans="1:19" ht="21.75" customHeight="1" x14ac:dyDescent="0.2">
      <c r="A28" s="171" t="s">
        <v>47</v>
      </c>
      <c r="B28" s="101"/>
      <c r="C28" s="159">
        <v>0</v>
      </c>
      <c r="D28" s="101"/>
      <c r="E28" s="159">
        <v>0</v>
      </c>
      <c r="F28" s="101"/>
      <c r="G28" s="159">
        <v>0</v>
      </c>
      <c r="H28" s="101"/>
      <c r="I28" s="160">
        <f t="shared" si="2"/>
        <v>0</v>
      </c>
      <c r="J28" s="101"/>
      <c r="K28" s="159">
        <v>7990000</v>
      </c>
      <c r="L28" s="101"/>
      <c r="M28" s="159">
        <v>242176454903</v>
      </c>
      <c r="N28" s="101"/>
      <c r="O28" s="159">
        <v>212952392046</v>
      </c>
      <c r="P28" s="101"/>
      <c r="Q28" s="160">
        <f t="shared" si="1"/>
        <v>29224062857</v>
      </c>
      <c r="R28" s="100"/>
      <c r="S28" s="100"/>
    </row>
    <row r="29" spans="1:19" ht="21.75" customHeight="1" x14ac:dyDescent="0.2">
      <c r="A29" s="171" t="s">
        <v>195</v>
      </c>
      <c r="B29" s="101"/>
      <c r="C29" s="159">
        <v>0</v>
      </c>
      <c r="D29" s="101"/>
      <c r="E29" s="159">
        <v>0</v>
      </c>
      <c r="F29" s="101"/>
      <c r="G29" s="159">
        <v>0</v>
      </c>
      <c r="H29" s="101"/>
      <c r="I29" s="160">
        <f t="shared" si="2"/>
        <v>0</v>
      </c>
      <c r="J29" s="101"/>
      <c r="K29" s="159">
        <v>32222222</v>
      </c>
      <c r="L29" s="101"/>
      <c r="M29" s="159">
        <v>100574755397</v>
      </c>
      <c r="N29" s="101"/>
      <c r="O29" s="159">
        <v>126520474127</v>
      </c>
      <c r="P29" s="101"/>
      <c r="Q29" s="99">
        <f t="shared" si="1"/>
        <v>-25945718730</v>
      </c>
      <c r="R29" s="100"/>
      <c r="S29" s="100"/>
    </row>
    <row r="30" spans="1:19" ht="21.75" customHeight="1" x14ac:dyDescent="0.2">
      <c r="A30" s="171" t="s">
        <v>196</v>
      </c>
      <c r="B30" s="101"/>
      <c r="C30" s="159">
        <v>0</v>
      </c>
      <c r="D30" s="101"/>
      <c r="E30" s="159">
        <v>0</v>
      </c>
      <c r="F30" s="101"/>
      <c r="G30" s="159">
        <v>0</v>
      </c>
      <c r="H30" s="101"/>
      <c r="I30" s="160">
        <f t="shared" si="2"/>
        <v>0</v>
      </c>
      <c r="J30" s="101"/>
      <c r="K30" s="159">
        <v>8500000</v>
      </c>
      <c r="L30" s="101"/>
      <c r="M30" s="159">
        <v>128831862650</v>
      </c>
      <c r="N30" s="101"/>
      <c r="O30" s="159">
        <v>148456397250</v>
      </c>
      <c r="P30" s="101"/>
      <c r="Q30" s="99">
        <f t="shared" si="1"/>
        <v>-19624534600</v>
      </c>
      <c r="R30" s="100"/>
      <c r="S30" s="100"/>
    </row>
    <row r="31" spans="1:19" ht="21.75" customHeight="1" x14ac:dyDescent="0.2">
      <c r="A31" s="171" t="s">
        <v>197</v>
      </c>
      <c r="B31" s="101"/>
      <c r="C31" s="159">
        <v>0</v>
      </c>
      <c r="D31" s="101"/>
      <c r="E31" s="159">
        <v>0</v>
      </c>
      <c r="F31" s="101"/>
      <c r="G31" s="159">
        <v>0</v>
      </c>
      <c r="H31" s="101"/>
      <c r="I31" s="160">
        <f t="shared" si="2"/>
        <v>0</v>
      </c>
      <c r="J31" s="101"/>
      <c r="K31" s="159">
        <v>15000000</v>
      </c>
      <c r="L31" s="101"/>
      <c r="M31" s="159">
        <v>156926519787</v>
      </c>
      <c r="N31" s="101"/>
      <c r="O31" s="159">
        <v>190857600000</v>
      </c>
      <c r="P31" s="101"/>
      <c r="Q31" s="99">
        <f t="shared" si="1"/>
        <v>-33931080213</v>
      </c>
      <c r="R31" s="100"/>
      <c r="S31" s="100"/>
    </row>
    <row r="32" spans="1:19" ht="21.75" customHeight="1" x14ac:dyDescent="0.2">
      <c r="A32" s="171" t="s">
        <v>198</v>
      </c>
      <c r="B32" s="101"/>
      <c r="C32" s="159">
        <v>0</v>
      </c>
      <c r="D32" s="101"/>
      <c r="E32" s="159">
        <v>0</v>
      </c>
      <c r="F32" s="101"/>
      <c r="G32" s="159">
        <v>0</v>
      </c>
      <c r="H32" s="101"/>
      <c r="I32" s="160">
        <f t="shared" si="2"/>
        <v>0</v>
      </c>
      <c r="J32" s="101"/>
      <c r="K32" s="159">
        <v>83553333</v>
      </c>
      <c r="L32" s="101"/>
      <c r="M32" s="159">
        <v>193822425536</v>
      </c>
      <c r="N32" s="101"/>
      <c r="O32" s="159">
        <v>198919576651</v>
      </c>
      <c r="P32" s="101"/>
      <c r="Q32" s="99">
        <f t="shared" si="1"/>
        <v>-5097151115</v>
      </c>
      <c r="R32" s="100"/>
      <c r="S32" s="100"/>
    </row>
    <row r="33" spans="1:19" ht="21.75" customHeight="1" x14ac:dyDescent="0.2">
      <c r="A33" s="171" t="s">
        <v>199</v>
      </c>
      <c r="B33" s="101"/>
      <c r="C33" s="159">
        <v>0</v>
      </c>
      <c r="D33" s="101"/>
      <c r="E33" s="159">
        <v>0</v>
      </c>
      <c r="F33" s="101"/>
      <c r="G33" s="159">
        <v>0</v>
      </c>
      <c r="H33" s="101"/>
      <c r="I33" s="160">
        <f t="shared" si="2"/>
        <v>0</v>
      </c>
      <c r="J33" s="101"/>
      <c r="K33" s="159">
        <v>62400000</v>
      </c>
      <c r="L33" s="101"/>
      <c r="M33" s="159">
        <v>189931941771</v>
      </c>
      <c r="N33" s="101"/>
      <c r="O33" s="159">
        <v>175851421200</v>
      </c>
      <c r="P33" s="101"/>
      <c r="Q33" s="160">
        <f t="shared" si="1"/>
        <v>14080520571</v>
      </c>
      <c r="R33" s="100"/>
      <c r="S33" s="100"/>
    </row>
    <row r="34" spans="1:19" ht="21.75" customHeight="1" x14ac:dyDescent="0.2">
      <c r="A34" s="171" t="s">
        <v>200</v>
      </c>
      <c r="B34" s="101"/>
      <c r="C34" s="159">
        <v>0</v>
      </c>
      <c r="D34" s="101"/>
      <c r="E34" s="159">
        <v>0</v>
      </c>
      <c r="F34" s="101"/>
      <c r="G34" s="159">
        <v>0</v>
      </c>
      <c r="H34" s="101"/>
      <c r="I34" s="160">
        <f t="shared" si="2"/>
        <v>0</v>
      </c>
      <c r="J34" s="101"/>
      <c r="K34" s="159">
        <v>5000000</v>
      </c>
      <c r="L34" s="101"/>
      <c r="M34" s="159">
        <v>54772155318</v>
      </c>
      <c r="N34" s="101"/>
      <c r="O34" s="159">
        <v>46123920000</v>
      </c>
      <c r="P34" s="101"/>
      <c r="Q34" s="160">
        <f t="shared" si="1"/>
        <v>8648235318</v>
      </c>
      <c r="R34" s="100"/>
      <c r="S34" s="100"/>
    </row>
    <row r="35" spans="1:19" ht="21.75" customHeight="1" x14ac:dyDescent="0.2">
      <c r="A35" s="171" t="s">
        <v>212</v>
      </c>
      <c r="B35" s="101"/>
      <c r="C35" s="159">
        <v>0</v>
      </c>
      <c r="D35" s="101"/>
      <c r="E35" s="159">
        <v>0</v>
      </c>
      <c r="F35" s="101"/>
      <c r="G35" s="159">
        <v>0</v>
      </c>
      <c r="H35" s="101"/>
      <c r="I35" s="160">
        <f t="shared" si="2"/>
        <v>0</v>
      </c>
      <c r="J35" s="101"/>
      <c r="K35" s="159">
        <v>550000</v>
      </c>
      <c r="L35" s="101"/>
      <c r="M35" s="159">
        <v>550000000000</v>
      </c>
      <c r="N35" s="101"/>
      <c r="O35" s="159">
        <v>511759226825</v>
      </c>
      <c r="P35" s="101"/>
      <c r="Q35" s="160">
        <f t="shared" si="1"/>
        <v>38240773175</v>
      </c>
      <c r="R35" s="100"/>
      <c r="S35" s="100"/>
    </row>
    <row r="36" spans="1:19" ht="21.75" customHeight="1" x14ac:dyDescent="0.2">
      <c r="A36" s="171" t="s">
        <v>213</v>
      </c>
      <c r="B36" s="101"/>
      <c r="C36" s="159">
        <v>0</v>
      </c>
      <c r="D36" s="101"/>
      <c r="E36" s="159">
        <v>0</v>
      </c>
      <c r="F36" s="101"/>
      <c r="G36" s="159">
        <v>0</v>
      </c>
      <c r="H36" s="101"/>
      <c r="I36" s="160">
        <f t="shared" si="2"/>
        <v>0</v>
      </c>
      <c r="J36" s="101"/>
      <c r="K36" s="159">
        <v>3200000</v>
      </c>
      <c r="L36" s="101"/>
      <c r="M36" s="159">
        <v>2730501600338</v>
      </c>
      <c r="N36" s="101"/>
      <c r="O36" s="159">
        <v>2973348982800</v>
      </c>
      <c r="P36" s="101"/>
      <c r="Q36" s="99">
        <f t="shared" si="1"/>
        <v>-242847382462</v>
      </c>
      <c r="R36" s="100"/>
      <c r="S36" s="100"/>
    </row>
    <row r="37" spans="1:19" ht="21.75" customHeight="1" x14ac:dyDescent="0.2">
      <c r="A37" s="171" t="s">
        <v>214</v>
      </c>
      <c r="B37" s="101"/>
      <c r="C37" s="159">
        <v>0</v>
      </c>
      <c r="D37" s="101"/>
      <c r="E37" s="159">
        <v>0</v>
      </c>
      <c r="F37" s="101"/>
      <c r="G37" s="159">
        <v>0</v>
      </c>
      <c r="H37" s="101"/>
      <c r="I37" s="160">
        <f t="shared" si="2"/>
        <v>0</v>
      </c>
      <c r="J37" s="101"/>
      <c r="K37" s="159">
        <v>3091657</v>
      </c>
      <c r="L37" s="101"/>
      <c r="M37" s="159">
        <v>2649786365553</v>
      </c>
      <c r="N37" s="101"/>
      <c r="O37" s="159">
        <v>2905630838938</v>
      </c>
      <c r="P37" s="101"/>
      <c r="Q37" s="99">
        <f t="shared" si="1"/>
        <v>-255844473385</v>
      </c>
      <c r="R37" s="100"/>
      <c r="S37" s="100"/>
    </row>
    <row r="38" spans="1:19" ht="21.75" customHeight="1" x14ac:dyDescent="0.2">
      <c r="A38" s="171" t="s">
        <v>69</v>
      </c>
      <c r="B38" s="101"/>
      <c r="C38" s="159">
        <v>0</v>
      </c>
      <c r="D38" s="101"/>
      <c r="E38" s="159">
        <v>0</v>
      </c>
      <c r="F38" s="101"/>
      <c r="G38" s="159">
        <v>0</v>
      </c>
      <c r="H38" s="101"/>
      <c r="I38" s="160">
        <f t="shared" si="2"/>
        <v>0</v>
      </c>
      <c r="J38" s="101"/>
      <c r="K38" s="159">
        <v>319366</v>
      </c>
      <c r="L38" s="101"/>
      <c r="M38" s="159">
        <v>2180325473138</v>
      </c>
      <c r="N38" s="101"/>
      <c r="O38" s="159">
        <v>2173951110704</v>
      </c>
      <c r="P38" s="101"/>
      <c r="Q38" s="160">
        <f t="shared" si="1"/>
        <v>6374362434</v>
      </c>
      <c r="R38" s="100"/>
      <c r="S38" s="100"/>
    </row>
    <row r="39" spans="1:19" ht="21.75" customHeight="1" x14ac:dyDescent="0.2">
      <c r="A39" s="166" t="s">
        <v>87</v>
      </c>
      <c r="B39" s="103"/>
      <c r="C39" s="160">
        <v>0</v>
      </c>
      <c r="D39" s="103"/>
      <c r="E39" s="160">
        <v>0</v>
      </c>
      <c r="F39" s="103"/>
      <c r="G39" s="160">
        <v>0</v>
      </c>
      <c r="H39" s="103"/>
      <c r="I39" s="160">
        <f t="shared" si="2"/>
        <v>0</v>
      </c>
      <c r="J39" s="103"/>
      <c r="K39" s="160">
        <v>92</v>
      </c>
      <c r="L39" s="103"/>
      <c r="M39" s="160">
        <v>93822993</v>
      </c>
      <c r="N39" s="103"/>
      <c r="O39" s="160">
        <v>92000000</v>
      </c>
      <c r="P39" s="103"/>
      <c r="Q39" s="160">
        <f t="shared" si="1"/>
        <v>1822993</v>
      </c>
      <c r="R39" s="100"/>
      <c r="S39" s="100"/>
    </row>
    <row r="40" spans="1:19" ht="21.75" customHeight="1" x14ac:dyDescent="0.2">
      <c r="A40" s="171" t="s">
        <v>320</v>
      </c>
      <c r="B40" s="101"/>
      <c r="C40" s="160">
        <v>0</v>
      </c>
      <c r="D40" s="103"/>
      <c r="E40" s="160">
        <v>0</v>
      </c>
      <c r="F40" s="103"/>
      <c r="G40" s="160">
        <v>0</v>
      </c>
      <c r="H40" s="103"/>
      <c r="I40" s="160">
        <f>E40-G40</f>
        <v>0</v>
      </c>
      <c r="J40" s="101"/>
      <c r="K40" s="160">
        <v>50000000</v>
      </c>
      <c r="L40" s="101"/>
      <c r="M40" s="160">
        <v>641452500000</v>
      </c>
      <c r="N40" s="101"/>
      <c r="O40" s="160">
        <v>601431330000</v>
      </c>
      <c r="P40" s="101"/>
      <c r="Q40" s="160">
        <f t="shared" si="1"/>
        <v>40021170000</v>
      </c>
      <c r="R40" s="100"/>
      <c r="S40" s="100"/>
    </row>
    <row r="41" spans="1:19" ht="21.75" customHeight="1" thickBot="1" x14ac:dyDescent="0.25">
      <c r="A41" s="129" t="s">
        <v>25</v>
      </c>
      <c r="B41" s="101"/>
      <c r="C41" s="160"/>
      <c r="D41" s="101"/>
      <c r="E41" s="132">
        <f>SUM(E8:E40)</f>
        <v>988011458858</v>
      </c>
      <c r="F41" s="101"/>
      <c r="G41" s="132">
        <f>SUM(G8:G40)</f>
        <v>813012479965</v>
      </c>
      <c r="H41" s="101"/>
      <c r="I41" s="132">
        <f>SUM(I8:I40)</f>
        <v>174998978893</v>
      </c>
      <c r="J41" s="101"/>
      <c r="K41" s="132">
        <f>SUM(K8:K40)</f>
        <v>1132395964</v>
      </c>
      <c r="L41" s="101"/>
      <c r="M41" s="132">
        <f>SUM(M8:M40)</f>
        <v>17019440747760</v>
      </c>
      <c r="N41" s="101"/>
      <c r="O41" s="132">
        <f>SUM(O8:O40)</f>
        <v>16968578828219</v>
      </c>
      <c r="P41" s="101"/>
      <c r="Q41" s="132">
        <f>SUM(Q8:Q40)</f>
        <v>50861919541</v>
      </c>
      <c r="R41" s="100"/>
      <c r="S41" s="100"/>
    </row>
    <row r="42" spans="1:19" ht="13.5" thickTop="1" x14ac:dyDescent="0.2">
      <c r="A42" s="101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0"/>
      <c r="S42" s="100"/>
    </row>
    <row r="43" spans="1:19" ht="21" customHeight="1" x14ac:dyDescent="0.2">
      <c r="A43" s="241"/>
      <c r="B43" s="102"/>
      <c r="C43" s="102"/>
      <c r="D43" s="102"/>
      <c r="E43" s="160"/>
      <c r="F43" s="102"/>
      <c r="G43" s="103"/>
      <c r="H43" s="103"/>
      <c r="I43" s="134"/>
      <c r="J43" s="103"/>
      <c r="K43" s="103"/>
      <c r="L43" s="103"/>
      <c r="M43" s="103"/>
      <c r="N43" s="103"/>
      <c r="O43" s="103"/>
      <c r="P43" s="103"/>
      <c r="Q43" s="160"/>
      <c r="R43" s="102"/>
      <c r="S43" s="100"/>
    </row>
    <row r="44" spans="1:19" ht="21" customHeight="1" x14ac:dyDescent="0.2">
      <c r="A44" s="241"/>
      <c r="B44" s="102"/>
      <c r="C44" s="102"/>
      <c r="D44" s="102"/>
      <c r="E44" s="236"/>
      <c r="F44" s="102"/>
      <c r="G44" s="103"/>
      <c r="H44" s="103"/>
      <c r="I44" s="236"/>
      <c r="J44" s="103"/>
      <c r="K44" s="103"/>
      <c r="L44" s="103"/>
      <c r="M44" s="103"/>
      <c r="N44" s="103"/>
      <c r="O44" s="103"/>
      <c r="P44" s="103"/>
      <c r="Q44" s="236"/>
      <c r="R44" s="102"/>
      <c r="S44" s="100"/>
    </row>
    <row r="45" spans="1:19" ht="19.5" customHeight="1" x14ac:dyDescent="0.2">
      <c r="A45" s="241"/>
      <c r="B45" s="102"/>
      <c r="C45" s="102"/>
      <c r="D45" s="102"/>
      <c r="E45" s="102"/>
      <c r="F45" s="102"/>
      <c r="G45" s="103"/>
      <c r="H45" s="103"/>
      <c r="I45" s="134"/>
      <c r="J45" s="103"/>
      <c r="K45" s="103"/>
      <c r="L45" s="103"/>
      <c r="M45" s="103"/>
      <c r="N45" s="103"/>
      <c r="O45" s="103"/>
      <c r="P45" s="103"/>
      <c r="Q45" s="103"/>
      <c r="R45" s="102"/>
      <c r="S45" s="100"/>
    </row>
    <row r="46" spans="1:19" ht="19.5" customHeight="1" x14ac:dyDescent="0.2">
      <c r="A46" s="241"/>
      <c r="B46" s="102"/>
      <c r="C46" s="102"/>
      <c r="D46" s="102"/>
      <c r="E46" s="102"/>
      <c r="F46" s="102"/>
      <c r="G46" s="103"/>
      <c r="H46" s="103"/>
      <c r="I46" s="134"/>
      <c r="J46" s="103"/>
      <c r="K46" s="103"/>
      <c r="L46" s="103"/>
      <c r="M46" s="103"/>
      <c r="N46" s="103"/>
      <c r="O46" s="103"/>
      <c r="P46" s="103"/>
      <c r="Q46" s="103"/>
      <c r="R46" s="134"/>
      <c r="S46" s="100"/>
    </row>
    <row r="47" spans="1:19" ht="34.5" customHeight="1" x14ac:dyDescent="0.2">
      <c r="A47" s="241"/>
      <c r="B47" s="102"/>
      <c r="C47" s="102"/>
      <c r="D47" s="102"/>
      <c r="E47" s="102"/>
      <c r="F47" s="102"/>
      <c r="G47" s="103"/>
      <c r="H47" s="103"/>
      <c r="I47" s="102"/>
      <c r="J47" s="103"/>
      <c r="K47" s="103"/>
      <c r="L47" s="103"/>
      <c r="M47" s="103"/>
      <c r="N47" s="103"/>
      <c r="O47" s="103"/>
      <c r="P47" s="103"/>
      <c r="Q47" s="103"/>
      <c r="R47" s="134"/>
      <c r="S47" s="100"/>
    </row>
    <row r="48" spans="1:19" ht="32.25" customHeight="1" x14ac:dyDescent="0.2">
      <c r="A48" s="241"/>
      <c r="B48" s="272"/>
      <c r="C48" s="272"/>
      <c r="D48" s="272"/>
      <c r="E48" s="272"/>
      <c r="F48" s="272"/>
      <c r="G48" s="103"/>
      <c r="H48" s="103"/>
      <c r="I48" s="272"/>
      <c r="J48" s="272"/>
      <c r="K48" s="272"/>
      <c r="L48" s="272"/>
      <c r="M48" s="272"/>
      <c r="N48" s="272"/>
      <c r="O48" s="272"/>
      <c r="P48" s="272"/>
      <c r="Q48" s="272"/>
      <c r="R48" s="134"/>
      <c r="S48" s="100"/>
    </row>
    <row r="49" spans="1:18" ht="12.75" customHeight="1" x14ac:dyDescent="0.2">
      <c r="A49" s="149"/>
      <c r="B49" s="64"/>
      <c r="C49" s="64"/>
      <c r="D49" s="64"/>
      <c r="E49" s="64"/>
      <c r="F49" s="64"/>
      <c r="G49" s="41"/>
      <c r="H49" s="41"/>
      <c r="I49" s="64"/>
      <c r="J49" s="41"/>
      <c r="K49" s="41"/>
      <c r="L49" s="41"/>
      <c r="M49" s="41"/>
      <c r="N49" s="41"/>
      <c r="O49" s="41"/>
      <c r="P49" s="41"/>
      <c r="Q49" s="41"/>
      <c r="R49" s="64"/>
    </row>
    <row r="50" spans="1:18" ht="29.25" customHeight="1" x14ac:dyDescent="0.2">
      <c r="A50" s="149"/>
      <c r="B50" s="298"/>
      <c r="C50" s="298"/>
      <c r="D50" s="298"/>
      <c r="E50" s="298"/>
      <c r="F50" s="298"/>
      <c r="G50" s="64"/>
      <c r="H50" s="41"/>
      <c r="I50" s="64"/>
      <c r="J50" s="41"/>
      <c r="K50" s="41"/>
      <c r="L50" s="41"/>
      <c r="M50" s="41"/>
      <c r="N50" s="41"/>
      <c r="O50" s="237"/>
      <c r="P50" s="41"/>
      <c r="Q50" s="237"/>
      <c r="R50" s="64"/>
    </row>
    <row r="51" spans="1:18" ht="29.25" customHeight="1" x14ac:dyDescent="0.2">
      <c r="A51" s="149"/>
      <c r="B51" s="297"/>
      <c r="C51" s="167"/>
      <c r="D51" s="167"/>
      <c r="E51" s="160"/>
      <c r="F51" s="130"/>
      <c r="G51" s="64"/>
      <c r="H51" s="64"/>
      <c r="I51" s="238"/>
      <c r="J51" s="64"/>
      <c r="K51" s="238"/>
      <c r="L51" s="64"/>
      <c r="M51" s="64"/>
      <c r="N51" s="64"/>
      <c r="O51" s="134"/>
      <c r="P51" s="64"/>
      <c r="Q51" s="134"/>
      <c r="R51" s="299"/>
    </row>
    <row r="52" spans="1:18" ht="29.25" customHeight="1" x14ac:dyDescent="0.2">
      <c r="A52" s="149"/>
      <c r="B52" s="297"/>
      <c r="C52" s="167"/>
      <c r="D52" s="167"/>
      <c r="E52" s="160"/>
      <c r="F52" s="130"/>
      <c r="G52" s="64"/>
      <c r="H52" s="64"/>
      <c r="I52" s="160"/>
      <c r="J52" s="64"/>
      <c r="K52" s="238"/>
      <c r="L52" s="64"/>
      <c r="M52" s="64"/>
      <c r="N52" s="64"/>
      <c r="O52" s="160"/>
      <c r="P52" s="64"/>
      <c r="Q52" s="160"/>
      <c r="R52" s="299"/>
    </row>
    <row r="53" spans="1:18" ht="29.25" customHeight="1" x14ac:dyDescent="0.2">
      <c r="A53" s="149"/>
      <c r="B53" s="297"/>
      <c r="C53" s="167"/>
      <c r="D53" s="167"/>
      <c r="E53" s="160"/>
      <c r="F53" s="130"/>
      <c r="G53" s="64"/>
      <c r="H53" s="64"/>
      <c r="I53" s="160"/>
      <c r="J53" s="64"/>
      <c r="K53" s="238"/>
      <c r="L53" s="64"/>
      <c r="M53" s="64"/>
      <c r="N53" s="64"/>
      <c r="O53" s="160"/>
      <c r="P53" s="64"/>
      <c r="Q53" s="160"/>
      <c r="R53" s="64"/>
    </row>
    <row r="54" spans="1:18" ht="29.25" customHeight="1" x14ac:dyDescent="0.2">
      <c r="A54" s="149"/>
      <c r="B54" s="297"/>
      <c r="C54" s="167"/>
      <c r="D54" s="105"/>
      <c r="E54" s="160"/>
      <c r="F54" s="130"/>
      <c r="G54" s="64"/>
      <c r="H54" s="64"/>
      <c r="I54" s="160"/>
      <c r="J54" s="64"/>
      <c r="K54" s="64"/>
      <c r="L54" s="64"/>
      <c r="M54" s="64"/>
      <c r="N54" s="64"/>
      <c r="O54" s="160"/>
      <c r="P54" s="64"/>
      <c r="Q54" s="130"/>
      <c r="R54" s="64"/>
    </row>
    <row r="55" spans="1:18" ht="21" customHeight="1" x14ac:dyDescent="0.2">
      <c r="A55" s="149"/>
      <c r="B55" s="297"/>
      <c r="C55" s="167"/>
      <c r="D55" s="105"/>
      <c r="E55" s="160"/>
      <c r="F55" s="130"/>
      <c r="G55" s="64"/>
      <c r="H55" s="64"/>
      <c r="I55" s="160"/>
      <c r="J55" s="64"/>
      <c r="K55" s="64"/>
      <c r="L55" s="64"/>
      <c r="M55" s="64"/>
      <c r="N55" s="64"/>
      <c r="O55" s="130"/>
      <c r="P55" s="64"/>
      <c r="Q55" s="41"/>
      <c r="R55" s="64"/>
    </row>
    <row r="56" spans="1:18" ht="21" customHeight="1" x14ac:dyDescent="0.2">
      <c r="A56" s="149"/>
      <c r="B56" s="297"/>
      <c r="C56" s="167"/>
      <c r="D56" s="105"/>
      <c r="E56" s="160"/>
      <c r="F56" s="130"/>
      <c r="G56" s="64"/>
      <c r="H56" s="64"/>
      <c r="I56" s="130"/>
      <c r="J56" s="64"/>
      <c r="K56" s="64"/>
      <c r="L56" s="64"/>
      <c r="M56" s="64"/>
      <c r="N56" s="64"/>
      <c r="O56" s="64"/>
      <c r="P56" s="64"/>
      <c r="Q56" s="41"/>
      <c r="R56" s="64"/>
    </row>
    <row r="57" spans="1:18" ht="21" customHeight="1" x14ac:dyDescent="0.2">
      <c r="A57" s="149"/>
      <c r="B57" s="297"/>
      <c r="C57" s="167"/>
      <c r="D57" s="105"/>
      <c r="E57" s="160"/>
      <c r="F57" s="130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41"/>
      <c r="R57" s="64"/>
    </row>
    <row r="58" spans="1:18" ht="21" customHeight="1" x14ac:dyDescent="0.2">
      <c r="A58" s="149"/>
      <c r="B58" s="297"/>
      <c r="C58" s="167"/>
      <c r="D58" s="105"/>
      <c r="E58" s="160"/>
      <c r="F58" s="130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41"/>
      <c r="R58" s="64"/>
    </row>
    <row r="59" spans="1:18" ht="21" customHeight="1" x14ac:dyDescent="0.2">
      <c r="A59" s="149"/>
      <c r="B59" s="297"/>
      <c r="C59" s="167"/>
      <c r="D59" s="105"/>
      <c r="E59" s="160"/>
      <c r="F59" s="130"/>
      <c r="G59" s="64"/>
      <c r="H59" s="64"/>
      <c r="I59" s="238"/>
      <c r="J59" s="64"/>
      <c r="K59" s="64"/>
      <c r="L59" s="64"/>
      <c r="M59" s="64"/>
      <c r="N59" s="64"/>
      <c r="O59" s="64"/>
      <c r="P59" s="64"/>
      <c r="Q59" s="41"/>
      <c r="R59" s="64"/>
    </row>
    <row r="60" spans="1:18" ht="21" customHeight="1" x14ac:dyDescent="0.2">
      <c r="A60" s="149"/>
      <c r="B60" s="297"/>
      <c r="C60" s="167"/>
      <c r="D60" s="105"/>
      <c r="E60" s="160"/>
      <c r="F60" s="130"/>
      <c r="G60" s="64"/>
      <c r="H60" s="64"/>
      <c r="I60" s="134"/>
      <c r="J60" s="64"/>
      <c r="K60" s="64"/>
      <c r="L60" s="64"/>
      <c r="M60" s="64"/>
      <c r="N60" s="64"/>
      <c r="O60" s="64"/>
      <c r="P60" s="64"/>
      <c r="Q60" s="41"/>
      <c r="R60" s="64"/>
    </row>
    <row r="61" spans="1:18" ht="21" customHeight="1" x14ac:dyDescent="0.2">
      <c r="A61" s="149"/>
      <c r="B61" s="64"/>
      <c r="C61" s="64"/>
      <c r="D61" s="64"/>
      <c r="E61" s="64"/>
      <c r="F61" s="64"/>
      <c r="G61" s="64"/>
      <c r="H61" s="64"/>
      <c r="I61" s="238"/>
      <c r="J61" s="64"/>
      <c r="K61" s="64"/>
      <c r="L61" s="64"/>
      <c r="M61" s="64"/>
      <c r="N61" s="64"/>
      <c r="O61" s="237"/>
      <c r="P61" s="64"/>
      <c r="Q61" s="41"/>
      <c r="R61" s="64"/>
    </row>
    <row r="62" spans="1:18" ht="21" customHeight="1" x14ac:dyDescent="0.2">
      <c r="A62" s="149"/>
      <c r="B62" s="154"/>
      <c r="C62" s="154"/>
      <c r="D62" s="154"/>
      <c r="E62" s="154"/>
      <c r="F62" s="154"/>
      <c r="G62" s="64"/>
      <c r="H62" s="64"/>
      <c r="I62" s="160"/>
      <c r="J62" s="64"/>
      <c r="K62" s="64"/>
      <c r="L62" s="64"/>
      <c r="M62" s="64"/>
      <c r="N62" s="64"/>
      <c r="O62" s="134"/>
      <c r="P62" s="64"/>
      <c r="Q62" s="238"/>
      <c r="R62" s="64"/>
    </row>
    <row r="63" spans="1:18" ht="21" customHeight="1" x14ac:dyDescent="0.2">
      <c r="A63" s="149"/>
      <c r="B63" s="153"/>
      <c r="C63" s="105"/>
      <c r="D63" s="64"/>
      <c r="E63" s="151"/>
      <c r="F63" s="151"/>
      <c r="G63" s="64"/>
      <c r="H63" s="64"/>
      <c r="I63" s="130"/>
      <c r="J63" s="64"/>
      <c r="K63" s="64"/>
      <c r="L63" s="64"/>
      <c r="M63" s="64"/>
      <c r="N63" s="64"/>
      <c r="O63" s="160"/>
      <c r="P63" s="64"/>
      <c r="Q63" s="134"/>
      <c r="R63" s="64"/>
    </row>
    <row r="64" spans="1:18" ht="21" customHeight="1" x14ac:dyDescent="0.2">
      <c r="A64" s="149"/>
      <c r="B64" s="153"/>
      <c r="C64" s="105"/>
      <c r="D64" s="64"/>
      <c r="E64" s="152"/>
      <c r="F64" s="64"/>
      <c r="G64" s="64"/>
      <c r="H64" s="64"/>
      <c r="I64" s="64"/>
      <c r="J64" s="64"/>
      <c r="K64" s="64"/>
      <c r="L64" s="64"/>
      <c r="M64" s="64"/>
      <c r="N64" s="64"/>
      <c r="O64" s="160"/>
      <c r="P64" s="64"/>
      <c r="Q64" s="238"/>
      <c r="R64" s="64"/>
    </row>
    <row r="65" spans="1:18" ht="21" customHeight="1" x14ac:dyDescent="0.2">
      <c r="A65" s="149"/>
      <c r="B65" s="153"/>
      <c r="C65" s="105"/>
      <c r="D65" s="64"/>
      <c r="E65" s="152"/>
      <c r="F65" s="64"/>
      <c r="G65" s="64"/>
      <c r="H65" s="64"/>
      <c r="I65" s="238"/>
      <c r="J65" s="64"/>
      <c r="K65" s="64"/>
      <c r="L65" s="64"/>
      <c r="M65" s="64"/>
      <c r="N65" s="64"/>
      <c r="O65" s="160"/>
      <c r="P65" s="64"/>
      <c r="Q65" s="160"/>
      <c r="R65" s="64"/>
    </row>
    <row r="66" spans="1:18" ht="21" customHeight="1" x14ac:dyDescent="0.2">
      <c r="A66" s="149"/>
      <c r="B66" s="153"/>
      <c r="C66" s="105"/>
      <c r="D66" s="64"/>
      <c r="E66" s="152"/>
      <c r="F66" s="64"/>
      <c r="G66" s="64"/>
      <c r="H66" s="64"/>
      <c r="I66" s="134"/>
      <c r="J66" s="64"/>
      <c r="K66" s="64"/>
      <c r="L66" s="64"/>
      <c r="M66" s="64"/>
      <c r="N66" s="64"/>
      <c r="O66" s="130"/>
      <c r="P66" s="64"/>
      <c r="Q66" s="130"/>
      <c r="R66" s="64"/>
    </row>
    <row r="67" spans="1:18" ht="15.75" customHeight="1" x14ac:dyDescent="0.2">
      <c r="A67" s="149"/>
      <c r="B67" s="153"/>
      <c r="C67" s="64"/>
      <c r="D67" s="64"/>
      <c r="E67" s="64"/>
      <c r="F67" s="64"/>
      <c r="G67" s="64"/>
      <c r="H67" s="64"/>
      <c r="I67" s="238"/>
      <c r="J67" s="64"/>
      <c r="K67" s="64"/>
      <c r="L67" s="64"/>
      <c r="M67" s="64"/>
      <c r="N67" s="64"/>
      <c r="O67" s="64"/>
      <c r="P67" s="64"/>
      <c r="Q67" s="41"/>
      <c r="R67" s="64"/>
    </row>
    <row r="68" spans="1:18" ht="21" x14ac:dyDescent="0.2">
      <c r="A68" s="64"/>
      <c r="B68" s="153"/>
      <c r="C68" s="64"/>
      <c r="D68" s="64"/>
      <c r="E68" s="64"/>
      <c r="F68" s="64"/>
      <c r="G68" s="64"/>
      <c r="H68" s="64"/>
      <c r="I68" s="160"/>
      <c r="J68" s="64"/>
      <c r="K68" s="64"/>
      <c r="L68" s="64"/>
      <c r="M68" s="64"/>
      <c r="N68" s="64"/>
      <c r="O68" s="237"/>
      <c r="P68" s="64"/>
      <c r="Q68" s="238"/>
      <c r="R68" s="64"/>
    </row>
    <row r="69" spans="1:18" ht="21" x14ac:dyDescent="0.2">
      <c r="A69" s="64"/>
      <c r="B69" s="153"/>
      <c r="C69" s="64"/>
      <c r="D69" s="64"/>
      <c r="E69" s="64"/>
      <c r="F69" s="64"/>
      <c r="G69" s="64"/>
      <c r="H69" s="64"/>
      <c r="I69" s="130"/>
      <c r="J69" s="64"/>
      <c r="K69" s="64"/>
      <c r="L69" s="64"/>
      <c r="M69" s="64"/>
      <c r="N69" s="64"/>
      <c r="O69" s="134"/>
      <c r="P69" s="64"/>
      <c r="Q69" s="134"/>
      <c r="R69" s="64"/>
    </row>
    <row r="70" spans="1:18" ht="21" x14ac:dyDescent="0.2">
      <c r="A70" s="64"/>
      <c r="B70" s="153"/>
      <c r="C70" s="64"/>
      <c r="D70" s="64"/>
      <c r="E70" s="64"/>
      <c r="F70" s="64"/>
      <c r="G70" s="64"/>
      <c r="H70" s="64"/>
      <c r="I70" s="64"/>
      <c r="J70" s="64"/>
      <c r="K70" s="64"/>
      <c r="L70" s="64"/>
      <c r="M70" s="64"/>
      <c r="N70" s="64"/>
      <c r="O70" s="160"/>
      <c r="P70" s="64"/>
      <c r="Q70" s="238"/>
      <c r="R70" s="64"/>
    </row>
    <row r="71" spans="1:18" ht="21" x14ac:dyDescent="0.2">
      <c r="A71" s="64"/>
      <c r="B71" s="153"/>
      <c r="C71" s="64"/>
      <c r="D71" s="64"/>
      <c r="E71" s="64"/>
      <c r="F71" s="64"/>
      <c r="G71" s="64"/>
      <c r="H71" s="64"/>
      <c r="I71" s="64"/>
      <c r="J71" s="64"/>
      <c r="K71" s="64"/>
      <c r="L71" s="64"/>
      <c r="M71" s="64"/>
      <c r="N71" s="64"/>
      <c r="O71" s="160"/>
      <c r="P71" s="64"/>
      <c r="Q71" s="160"/>
      <c r="R71" s="64"/>
    </row>
    <row r="72" spans="1:18" ht="21" x14ac:dyDescent="0.2">
      <c r="A72" s="64"/>
      <c r="B72" s="153"/>
      <c r="C72" s="64"/>
      <c r="D72" s="64"/>
      <c r="E72" s="64"/>
      <c r="F72" s="64"/>
      <c r="G72" s="64"/>
      <c r="H72" s="64"/>
      <c r="I72" s="64"/>
      <c r="J72" s="64"/>
      <c r="K72" s="64"/>
      <c r="L72" s="64"/>
      <c r="M72" s="64"/>
      <c r="N72" s="64"/>
      <c r="O72" s="160"/>
      <c r="P72" s="64"/>
      <c r="Q72" s="130"/>
      <c r="R72" s="64"/>
    </row>
    <row r="73" spans="1:18" ht="21" x14ac:dyDescent="0.2">
      <c r="A73" s="64"/>
      <c r="B73" s="64"/>
      <c r="C73" s="64"/>
      <c r="D73" s="64"/>
      <c r="E73" s="64"/>
      <c r="F73" s="64"/>
      <c r="G73" s="64"/>
      <c r="H73" s="64"/>
      <c r="I73" s="238"/>
      <c r="J73" s="64"/>
      <c r="K73" s="64"/>
      <c r="L73" s="64"/>
      <c r="M73" s="64"/>
      <c r="N73" s="64"/>
      <c r="O73" s="130"/>
      <c r="P73" s="64"/>
      <c r="Q73" s="41"/>
      <c r="R73" s="64"/>
    </row>
    <row r="74" spans="1:18" ht="19.5" x14ac:dyDescent="0.2">
      <c r="A74" s="64"/>
      <c r="B74" s="64"/>
      <c r="C74" s="64"/>
      <c r="D74" s="64"/>
      <c r="E74" s="64"/>
      <c r="F74" s="64"/>
      <c r="G74" s="64"/>
      <c r="H74" s="64"/>
      <c r="I74" s="134"/>
      <c r="J74" s="64"/>
      <c r="K74" s="64"/>
      <c r="L74" s="64"/>
      <c r="M74" s="64"/>
      <c r="N74" s="64"/>
      <c r="O74" s="64"/>
      <c r="P74" s="64"/>
      <c r="Q74" s="41"/>
      <c r="R74" s="64"/>
    </row>
    <row r="75" spans="1:18" ht="15.75" x14ac:dyDescent="0.2">
      <c r="A75" s="64"/>
      <c r="B75" s="64"/>
      <c r="C75" s="64"/>
      <c r="D75" s="64"/>
      <c r="E75" s="64"/>
      <c r="F75" s="64"/>
      <c r="G75" s="64"/>
      <c r="H75" s="64"/>
      <c r="I75" s="238"/>
      <c r="J75" s="64"/>
      <c r="K75" s="64"/>
      <c r="L75" s="64"/>
      <c r="M75" s="64"/>
      <c r="N75" s="64"/>
      <c r="O75" s="64"/>
      <c r="P75" s="64"/>
      <c r="Q75" s="41"/>
      <c r="R75" s="64"/>
    </row>
    <row r="76" spans="1:18" ht="21" x14ac:dyDescent="0.2">
      <c r="A76" s="64"/>
      <c r="B76" s="64"/>
      <c r="C76" s="64"/>
      <c r="D76" s="64"/>
      <c r="E76" s="64"/>
      <c r="F76" s="64"/>
      <c r="G76" s="64"/>
      <c r="H76" s="64"/>
      <c r="I76" s="160"/>
      <c r="J76" s="64"/>
      <c r="K76" s="64"/>
      <c r="L76" s="64"/>
      <c r="M76" s="64"/>
      <c r="N76" s="64"/>
      <c r="O76" s="237"/>
      <c r="P76" s="64"/>
      <c r="Q76" s="41"/>
      <c r="R76" s="64"/>
    </row>
    <row r="77" spans="1:18" ht="21" x14ac:dyDescent="0.2">
      <c r="A77" s="64"/>
      <c r="B77" s="64"/>
      <c r="C77" s="64"/>
      <c r="D77" s="64"/>
      <c r="E77" s="64"/>
      <c r="F77" s="64"/>
      <c r="G77" s="64"/>
      <c r="H77" s="64"/>
      <c r="I77" s="130"/>
      <c r="J77" s="64"/>
      <c r="K77" s="64"/>
      <c r="L77" s="64"/>
      <c r="M77" s="64"/>
      <c r="N77" s="64"/>
      <c r="O77" s="134"/>
      <c r="P77" s="64"/>
      <c r="Q77" s="41"/>
      <c r="R77" s="64"/>
    </row>
    <row r="78" spans="1:18" ht="21" x14ac:dyDescent="0.2">
      <c r="A78" s="64"/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160"/>
      <c r="P78" s="64"/>
      <c r="Q78" s="238"/>
      <c r="R78" s="64"/>
    </row>
    <row r="79" spans="1:18" ht="21" x14ac:dyDescent="0.2">
      <c r="A79" s="64"/>
      <c r="B79" s="64"/>
      <c r="C79" s="64"/>
      <c r="D79" s="64"/>
      <c r="E79" s="64"/>
      <c r="F79" s="64"/>
      <c r="G79" s="64"/>
      <c r="H79" s="64"/>
      <c r="I79" s="134"/>
      <c r="J79" s="64"/>
      <c r="K79" s="64"/>
      <c r="L79" s="64"/>
      <c r="M79" s="64"/>
      <c r="N79" s="64"/>
      <c r="O79" s="160"/>
      <c r="P79" s="64"/>
      <c r="Q79" s="160"/>
      <c r="R79" s="64"/>
    </row>
    <row r="80" spans="1:18" ht="21" x14ac:dyDescent="0.2">
      <c r="A80" s="64"/>
      <c r="B80" s="64"/>
      <c r="C80" s="64"/>
      <c r="D80" s="64"/>
      <c r="E80" s="64"/>
      <c r="F80" s="64"/>
      <c r="G80" s="64"/>
      <c r="H80" s="64"/>
      <c r="I80" s="238"/>
      <c r="J80" s="64"/>
      <c r="K80" s="64"/>
      <c r="L80" s="64"/>
      <c r="M80" s="64"/>
      <c r="N80" s="64"/>
      <c r="O80" s="160"/>
      <c r="P80" s="64"/>
      <c r="Q80" s="130"/>
      <c r="R80" s="64"/>
    </row>
    <row r="81" spans="1:18" ht="21" x14ac:dyDescent="0.2">
      <c r="A81" s="64"/>
      <c r="B81" s="64"/>
      <c r="C81" s="64"/>
      <c r="D81" s="64"/>
      <c r="E81" s="64"/>
      <c r="F81" s="64"/>
      <c r="G81" s="64"/>
      <c r="H81" s="64"/>
      <c r="I81" s="160"/>
      <c r="J81" s="64"/>
      <c r="K81" s="64"/>
      <c r="L81" s="64"/>
      <c r="M81" s="64"/>
      <c r="N81" s="64"/>
      <c r="O81" s="130"/>
      <c r="P81" s="64"/>
      <c r="Q81" s="41"/>
      <c r="R81" s="64"/>
    </row>
    <row r="82" spans="1:18" ht="21" x14ac:dyDescent="0.2">
      <c r="A82" s="64"/>
      <c r="B82" s="64"/>
      <c r="C82" s="64"/>
      <c r="D82" s="64"/>
      <c r="E82" s="64"/>
      <c r="F82" s="64"/>
      <c r="G82" s="64"/>
      <c r="H82" s="64"/>
      <c r="I82" s="236"/>
      <c r="J82" s="64"/>
      <c r="K82" s="64"/>
      <c r="L82" s="64"/>
      <c r="M82" s="64"/>
      <c r="N82" s="64"/>
      <c r="O82" s="64"/>
      <c r="P82" s="64"/>
      <c r="Q82" s="41"/>
      <c r="R82" s="64"/>
    </row>
    <row r="83" spans="1:18" ht="21" x14ac:dyDescent="0.2">
      <c r="A83" s="64"/>
      <c r="B83" s="64"/>
      <c r="C83" s="64"/>
      <c r="D83" s="64"/>
      <c r="E83" s="64"/>
      <c r="F83" s="64"/>
      <c r="G83" s="64"/>
      <c r="H83" s="64"/>
      <c r="I83" s="239"/>
      <c r="J83" s="64"/>
      <c r="K83" s="64"/>
      <c r="L83" s="64"/>
      <c r="M83" s="64"/>
      <c r="N83" s="64"/>
      <c r="O83" s="237"/>
      <c r="P83" s="64"/>
      <c r="Q83" s="238"/>
      <c r="R83" s="64"/>
    </row>
    <row r="84" spans="1:18" ht="19.5" x14ac:dyDescent="0.2">
      <c r="A84" s="64"/>
      <c r="B84" s="64"/>
      <c r="C84" s="64"/>
      <c r="D84" s="64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134"/>
      <c r="P84" s="64"/>
      <c r="Q84" s="134"/>
      <c r="R84" s="64"/>
    </row>
    <row r="85" spans="1:18" ht="21" x14ac:dyDescent="0.2">
      <c r="A85" s="64"/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160"/>
      <c r="P85" s="64"/>
      <c r="Q85" s="238"/>
      <c r="R85" s="64"/>
    </row>
    <row r="86" spans="1:18" ht="21" x14ac:dyDescent="0.2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160"/>
      <c r="P86" s="64"/>
      <c r="Q86" s="160"/>
      <c r="R86" s="64"/>
    </row>
    <row r="87" spans="1:18" ht="21" x14ac:dyDescent="0.2">
      <c r="A87" s="64"/>
      <c r="B87" s="64"/>
      <c r="C87" s="64"/>
      <c r="D87" s="64"/>
      <c r="E87" s="64"/>
      <c r="F87" s="64"/>
      <c r="G87" s="64"/>
      <c r="H87" s="64"/>
      <c r="I87" s="134"/>
      <c r="J87" s="64"/>
      <c r="K87" s="64"/>
      <c r="L87" s="64"/>
      <c r="M87" s="64"/>
      <c r="N87" s="64"/>
      <c r="O87" s="160"/>
      <c r="P87" s="64"/>
      <c r="Q87" s="130"/>
      <c r="R87" s="64"/>
    </row>
    <row r="88" spans="1:18" ht="21" x14ac:dyDescent="0.2">
      <c r="A88" s="64"/>
      <c r="B88" s="64"/>
      <c r="C88" s="64"/>
      <c r="D88" s="64"/>
      <c r="E88" s="64"/>
      <c r="F88" s="64"/>
      <c r="G88" s="64"/>
      <c r="H88" s="64"/>
      <c r="I88" s="238"/>
      <c r="J88" s="64"/>
      <c r="K88" s="64"/>
      <c r="L88" s="64"/>
      <c r="M88" s="64"/>
      <c r="N88" s="64"/>
      <c r="O88" s="130"/>
      <c r="P88" s="64"/>
      <c r="Q88" s="41"/>
      <c r="R88" s="64"/>
    </row>
    <row r="89" spans="1:18" ht="21" x14ac:dyDescent="0.2">
      <c r="A89" s="64"/>
      <c r="B89" s="64"/>
      <c r="C89" s="64"/>
      <c r="D89" s="64"/>
      <c r="E89" s="64"/>
      <c r="F89" s="64"/>
      <c r="G89" s="64"/>
      <c r="H89" s="64"/>
      <c r="I89" s="160"/>
      <c r="J89" s="64"/>
      <c r="K89" s="64"/>
      <c r="L89" s="64"/>
      <c r="M89" s="64"/>
      <c r="N89" s="64"/>
      <c r="O89" s="41"/>
      <c r="P89" s="64"/>
      <c r="Q89" s="41"/>
      <c r="R89" s="64"/>
    </row>
    <row r="90" spans="1:18" ht="21" x14ac:dyDescent="0.2">
      <c r="A90" s="64"/>
      <c r="B90" s="64"/>
      <c r="C90" s="64"/>
      <c r="D90" s="64"/>
      <c r="E90" s="64"/>
      <c r="F90" s="64"/>
      <c r="G90" s="64"/>
      <c r="H90" s="64"/>
      <c r="I90" s="236"/>
      <c r="J90" s="64"/>
      <c r="K90" s="64"/>
      <c r="L90" s="64"/>
      <c r="M90" s="64"/>
      <c r="N90" s="64"/>
      <c r="O90" s="64"/>
      <c r="P90" s="64"/>
      <c r="Q90" s="41"/>
      <c r="R90" s="64"/>
    </row>
    <row r="91" spans="1:18" ht="21" x14ac:dyDescent="0.2">
      <c r="A91" s="64"/>
      <c r="B91" s="64"/>
      <c r="C91" s="64"/>
      <c r="D91" s="64"/>
      <c r="E91" s="64"/>
      <c r="F91" s="64"/>
      <c r="G91" s="64"/>
      <c r="H91" s="64"/>
      <c r="I91" s="130"/>
      <c r="J91" s="64"/>
      <c r="K91" s="64"/>
      <c r="L91" s="64"/>
      <c r="M91" s="64"/>
      <c r="N91" s="64"/>
      <c r="O91" s="237"/>
      <c r="P91" s="64"/>
      <c r="Q91" s="238"/>
      <c r="R91" s="64"/>
    </row>
    <row r="92" spans="1:18" ht="19.5" x14ac:dyDescent="0.2">
      <c r="A92" s="64"/>
      <c r="B92" s="64"/>
      <c r="C92" s="64"/>
      <c r="D92" s="64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134"/>
      <c r="P92" s="64"/>
      <c r="Q92" s="134"/>
      <c r="R92" s="64"/>
    </row>
    <row r="93" spans="1:18" ht="21" x14ac:dyDescent="0.2">
      <c r="A93" s="64"/>
      <c r="B93" s="64"/>
      <c r="C93" s="64"/>
      <c r="D93" s="64"/>
      <c r="E93" s="64"/>
      <c r="F93" s="64"/>
      <c r="G93" s="64"/>
      <c r="H93" s="64"/>
      <c r="I93" s="134"/>
      <c r="J93" s="64"/>
      <c r="K93" s="64"/>
      <c r="L93" s="64"/>
      <c r="M93" s="64"/>
      <c r="N93" s="64"/>
      <c r="O93" s="160"/>
      <c r="P93" s="64"/>
      <c r="Q93" s="238"/>
      <c r="R93" s="64"/>
    </row>
    <row r="94" spans="1:18" ht="21" x14ac:dyDescent="0.2">
      <c r="A94" s="64"/>
      <c r="B94" s="64"/>
      <c r="C94" s="64"/>
      <c r="D94" s="64"/>
      <c r="E94" s="64"/>
      <c r="F94" s="64"/>
      <c r="G94" s="64"/>
      <c r="H94" s="64"/>
      <c r="I94" s="238"/>
      <c r="J94" s="64"/>
      <c r="K94" s="64"/>
      <c r="L94" s="64"/>
      <c r="M94" s="64"/>
      <c r="N94" s="64"/>
      <c r="O94" s="160"/>
      <c r="P94" s="64"/>
      <c r="Q94" s="160"/>
      <c r="R94" s="64"/>
    </row>
    <row r="95" spans="1:18" ht="21" x14ac:dyDescent="0.2">
      <c r="A95" s="64"/>
      <c r="B95" s="64"/>
      <c r="C95" s="64"/>
      <c r="D95" s="64"/>
      <c r="E95" s="64"/>
      <c r="F95" s="64"/>
      <c r="G95" s="64"/>
      <c r="H95" s="64"/>
      <c r="I95" s="160"/>
      <c r="J95" s="64"/>
      <c r="K95" s="64"/>
      <c r="L95" s="64"/>
      <c r="M95" s="64"/>
      <c r="N95" s="64"/>
      <c r="O95" s="160"/>
      <c r="P95" s="64"/>
      <c r="Q95" s="130"/>
      <c r="R95" s="64"/>
    </row>
    <row r="96" spans="1:18" ht="21" x14ac:dyDescent="0.2">
      <c r="A96" s="64"/>
      <c r="B96" s="64"/>
      <c r="C96" s="64"/>
      <c r="D96" s="64"/>
      <c r="E96" s="64"/>
      <c r="F96" s="64"/>
      <c r="G96" s="64"/>
      <c r="H96" s="64"/>
      <c r="I96" s="236"/>
      <c r="J96" s="64"/>
      <c r="K96" s="64"/>
      <c r="L96" s="64"/>
      <c r="M96" s="64"/>
      <c r="N96" s="64"/>
      <c r="O96" s="130"/>
      <c r="P96" s="64"/>
      <c r="Q96" s="41"/>
      <c r="R96" s="64"/>
    </row>
    <row r="97" spans="1:18" ht="21" x14ac:dyDescent="0.2">
      <c r="A97" s="64"/>
      <c r="B97" s="64"/>
      <c r="C97" s="64"/>
      <c r="D97" s="64"/>
      <c r="E97" s="64"/>
      <c r="F97" s="64"/>
      <c r="G97" s="64"/>
      <c r="H97" s="64"/>
      <c r="I97" s="130"/>
      <c r="J97" s="64"/>
      <c r="K97" s="64"/>
      <c r="L97" s="64"/>
      <c r="M97" s="64"/>
      <c r="N97" s="64"/>
      <c r="O97" s="64"/>
      <c r="P97" s="64"/>
      <c r="Q97" s="41"/>
      <c r="R97" s="64"/>
    </row>
    <row r="98" spans="1:18" x14ac:dyDescent="0.2">
      <c r="A98" s="64"/>
      <c r="B98" s="64"/>
      <c r="C98" s="64"/>
      <c r="D98" s="64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41"/>
      <c r="R98" s="64"/>
    </row>
    <row r="99" spans="1:18" ht="21" x14ac:dyDescent="0.2">
      <c r="A99" s="64"/>
      <c r="B99" s="64"/>
      <c r="C99" s="64"/>
      <c r="D99" s="64"/>
      <c r="E99" s="64"/>
      <c r="F99" s="64"/>
      <c r="G99" s="64"/>
      <c r="H99" s="64"/>
      <c r="I99" s="64"/>
      <c r="J99" s="64"/>
      <c r="K99" s="64"/>
      <c r="L99" s="64"/>
      <c r="M99" s="64"/>
      <c r="N99" s="64"/>
      <c r="O99" s="237"/>
      <c r="P99" s="64"/>
      <c r="Q99" s="238"/>
      <c r="R99" s="64"/>
    </row>
    <row r="100" spans="1:18" ht="19.5" x14ac:dyDescent="0.2">
      <c r="A100" s="64"/>
      <c r="B100" s="64"/>
      <c r="C100" s="64"/>
      <c r="D100" s="64"/>
      <c r="E100" s="64"/>
      <c r="F100" s="64"/>
      <c r="G100" s="64"/>
      <c r="H100" s="64"/>
      <c r="I100" s="64"/>
      <c r="J100" s="64"/>
      <c r="K100" s="64"/>
      <c r="L100" s="64"/>
      <c r="M100" s="64"/>
      <c r="N100" s="64"/>
      <c r="O100" s="134"/>
      <c r="P100" s="64"/>
      <c r="Q100" s="134"/>
      <c r="R100" s="64"/>
    </row>
    <row r="101" spans="1:18" ht="21" x14ac:dyDescent="0.2">
      <c r="A101" s="64"/>
      <c r="B101" s="64"/>
      <c r="C101" s="64"/>
      <c r="D101" s="64"/>
      <c r="E101" s="64"/>
      <c r="F101" s="64"/>
      <c r="G101" s="64"/>
      <c r="H101" s="64"/>
      <c r="I101" s="238"/>
      <c r="J101" s="64"/>
      <c r="K101" s="64"/>
      <c r="L101" s="64"/>
      <c r="M101" s="64"/>
      <c r="N101" s="64"/>
      <c r="O101" s="160"/>
      <c r="P101" s="64"/>
      <c r="Q101" s="238"/>
      <c r="R101" s="64"/>
    </row>
    <row r="102" spans="1:18" ht="21" x14ac:dyDescent="0.2">
      <c r="A102" s="64"/>
      <c r="B102" s="64"/>
      <c r="C102" s="64"/>
      <c r="D102" s="64"/>
      <c r="E102" s="64"/>
      <c r="F102" s="64"/>
      <c r="G102" s="64"/>
      <c r="H102" s="64"/>
      <c r="I102" s="238"/>
      <c r="J102" s="64"/>
      <c r="K102" s="64"/>
      <c r="L102" s="64"/>
      <c r="M102" s="64"/>
      <c r="N102" s="64"/>
      <c r="O102" s="160"/>
      <c r="P102" s="64"/>
      <c r="Q102" s="160"/>
      <c r="R102" s="64"/>
    </row>
    <row r="103" spans="1:18" ht="21" x14ac:dyDescent="0.2">
      <c r="A103" s="64"/>
      <c r="B103" s="64"/>
      <c r="C103" s="64"/>
      <c r="D103" s="64"/>
      <c r="E103" s="64"/>
      <c r="F103" s="64"/>
      <c r="G103" s="64"/>
      <c r="H103" s="64"/>
      <c r="I103" s="160"/>
      <c r="J103" s="64"/>
      <c r="K103" s="64"/>
      <c r="L103" s="64"/>
      <c r="M103" s="64"/>
      <c r="N103" s="64"/>
      <c r="O103" s="160"/>
      <c r="P103" s="64"/>
      <c r="Q103" s="130"/>
      <c r="R103" s="64"/>
    </row>
    <row r="104" spans="1:18" ht="21" x14ac:dyDescent="0.2">
      <c r="A104" s="64"/>
      <c r="B104" s="64"/>
      <c r="C104" s="64"/>
      <c r="D104" s="64"/>
      <c r="E104" s="64"/>
      <c r="F104" s="64"/>
      <c r="G104" s="64"/>
      <c r="H104" s="64"/>
      <c r="I104" s="160"/>
      <c r="J104" s="64"/>
      <c r="K104" s="64"/>
      <c r="L104" s="64"/>
      <c r="M104" s="64"/>
      <c r="N104" s="64"/>
      <c r="O104" s="130"/>
      <c r="P104" s="64"/>
      <c r="Q104" s="41"/>
      <c r="R104" s="64"/>
    </row>
    <row r="105" spans="1:18" ht="21" x14ac:dyDescent="0.2">
      <c r="A105" s="64"/>
      <c r="B105" s="64"/>
      <c r="C105" s="64"/>
      <c r="D105" s="64"/>
      <c r="E105" s="64"/>
      <c r="F105" s="64"/>
      <c r="G105" s="64"/>
      <c r="H105" s="64"/>
      <c r="I105" s="160"/>
      <c r="J105" s="64"/>
      <c r="K105" s="64"/>
      <c r="L105" s="64"/>
      <c r="M105" s="64"/>
      <c r="N105" s="64"/>
      <c r="O105" s="64"/>
      <c r="P105" s="64"/>
      <c r="Q105" s="41"/>
      <c r="R105" s="64"/>
    </row>
    <row r="106" spans="1:18" ht="21" x14ac:dyDescent="0.2">
      <c r="A106" s="64"/>
      <c r="B106" s="64"/>
      <c r="C106" s="64"/>
      <c r="D106" s="64"/>
      <c r="E106" s="64"/>
      <c r="F106" s="64"/>
      <c r="G106" s="64"/>
      <c r="H106" s="64"/>
      <c r="I106" s="160"/>
      <c r="J106" s="64"/>
      <c r="K106" s="64"/>
      <c r="L106" s="64"/>
      <c r="M106" s="64"/>
      <c r="N106" s="64"/>
      <c r="O106" s="237"/>
      <c r="P106" s="64"/>
      <c r="Q106" s="238"/>
      <c r="R106" s="64"/>
    </row>
    <row r="107" spans="1:18" ht="21" x14ac:dyDescent="0.2">
      <c r="A107" s="64"/>
      <c r="B107" s="64"/>
      <c r="C107" s="64"/>
      <c r="D107" s="64"/>
      <c r="E107" s="64"/>
      <c r="F107" s="64"/>
      <c r="G107" s="64"/>
      <c r="H107" s="64"/>
      <c r="I107" s="130"/>
      <c r="J107" s="64"/>
      <c r="K107" s="64"/>
      <c r="L107" s="64"/>
      <c r="M107" s="64"/>
      <c r="N107" s="64"/>
      <c r="O107" s="134"/>
      <c r="P107" s="64"/>
      <c r="Q107" s="134"/>
      <c r="R107" s="64"/>
    </row>
    <row r="108" spans="1:18" ht="21" x14ac:dyDescent="0.2">
      <c r="A108" s="64"/>
      <c r="B108" s="64"/>
      <c r="C108" s="64"/>
      <c r="D108" s="64"/>
      <c r="E108" s="64"/>
      <c r="F108" s="64"/>
      <c r="G108" s="64"/>
      <c r="H108" s="64"/>
      <c r="I108" s="64"/>
      <c r="J108" s="64"/>
      <c r="K108" s="64"/>
      <c r="L108" s="64"/>
      <c r="M108" s="64"/>
      <c r="N108" s="64"/>
      <c r="O108" s="160"/>
      <c r="P108" s="64"/>
      <c r="Q108" s="238"/>
      <c r="R108" s="64"/>
    </row>
    <row r="109" spans="1:18" ht="21" x14ac:dyDescent="0.2">
      <c r="A109" s="64"/>
      <c r="B109" s="64"/>
      <c r="C109" s="64"/>
      <c r="D109" s="64"/>
      <c r="E109" s="64"/>
      <c r="F109" s="64"/>
      <c r="G109" s="64"/>
      <c r="H109" s="64"/>
      <c r="I109" s="238"/>
      <c r="J109" s="64"/>
      <c r="K109" s="64"/>
      <c r="L109" s="64"/>
      <c r="M109" s="64"/>
      <c r="N109" s="64"/>
      <c r="O109" s="160"/>
      <c r="P109" s="64"/>
      <c r="Q109" s="160"/>
      <c r="R109" s="64"/>
    </row>
    <row r="110" spans="1:18" ht="21" x14ac:dyDescent="0.2">
      <c r="A110" s="64"/>
      <c r="B110" s="64"/>
      <c r="C110" s="64"/>
      <c r="D110" s="64"/>
      <c r="E110" s="64"/>
      <c r="F110" s="64"/>
      <c r="G110" s="64"/>
      <c r="H110" s="64"/>
      <c r="I110" s="160"/>
      <c r="J110" s="64"/>
      <c r="K110" s="64"/>
      <c r="L110" s="64"/>
      <c r="M110" s="64"/>
      <c r="N110" s="64"/>
      <c r="O110" s="160"/>
      <c r="P110" s="64"/>
      <c r="Q110" s="130"/>
      <c r="R110" s="64"/>
    </row>
    <row r="111" spans="1:18" ht="21" x14ac:dyDescent="0.2">
      <c r="A111" s="64"/>
      <c r="B111" s="64"/>
      <c r="C111" s="64"/>
      <c r="D111" s="64"/>
      <c r="E111" s="64"/>
      <c r="F111" s="64"/>
      <c r="G111" s="64"/>
      <c r="H111" s="64"/>
      <c r="I111" s="160"/>
      <c r="J111" s="64"/>
      <c r="K111" s="64"/>
      <c r="L111" s="64"/>
      <c r="M111" s="64"/>
      <c r="N111" s="64"/>
      <c r="O111" s="130"/>
      <c r="P111" s="64"/>
      <c r="Q111" s="41"/>
      <c r="R111" s="64"/>
    </row>
    <row r="112" spans="1:18" ht="21" x14ac:dyDescent="0.2">
      <c r="A112" s="64"/>
      <c r="B112" s="64"/>
      <c r="C112" s="64"/>
      <c r="D112" s="64"/>
      <c r="E112" s="64"/>
      <c r="F112" s="64"/>
      <c r="G112" s="64"/>
      <c r="H112" s="64"/>
      <c r="I112" s="160"/>
      <c r="J112" s="64"/>
      <c r="K112" s="64"/>
      <c r="L112" s="64"/>
      <c r="M112" s="64"/>
      <c r="N112" s="64"/>
      <c r="O112" s="64"/>
      <c r="P112" s="64"/>
      <c r="Q112" s="41"/>
      <c r="R112" s="64"/>
    </row>
    <row r="113" spans="1:18" ht="21" x14ac:dyDescent="0.2">
      <c r="A113" s="64"/>
      <c r="B113" s="64"/>
      <c r="C113" s="64"/>
      <c r="D113" s="64"/>
      <c r="E113" s="64"/>
      <c r="F113" s="64"/>
      <c r="G113" s="64"/>
      <c r="H113" s="64"/>
      <c r="I113" s="160"/>
      <c r="J113" s="64"/>
      <c r="K113" s="64"/>
      <c r="L113" s="64"/>
      <c r="M113" s="64"/>
      <c r="N113" s="64"/>
      <c r="O113" s="64"/>
      <c r="P113" s="64"/>
      <c r="Q113" s="41"/>
      <c r="R113" s="64"/>
    </row>
    <row r="114" spans="1:18" ht="21" x14ac:dyDescent="0.2">
      <c r="A114" s="64"/>
      <c r="B114" s="64"/>
      <c r="C114" s="64"/>
      <c r="D114" s="64"/>
      <c r="E114" s="64"/>
      <c r="F114" s="64"/>
      <c r="G114" s="64"/>
      <c r="H114" s="64"/>
      <c r="I114" s="130"/>
      <c r="J114" s="64"/>
      <c r="K114" s="64"/>
      <c r="L114" s="64"/>
      <c r="M114" s="64"/>
      <c r="N114" s="64"/>
      <c r="O114" s="238"/>
      <c r="P114" s="64"/>
      <c r="Q114" s="238"/>
      <c r="R114" s="64"/>
    </row>
    <row r="115" spans="1:18" ht="21" x14ac:dyDescent="0.2">
      <c r="A115" s="64"/>
      <c r="B115" s="64"/>
      <c r="C115" s="64"/>
      <c r="D115" s="64"/>
      <c r="E115" s="64"/>
      <c r="F115" s="64"/>
      <c r="G115" s="64"/>
      <c r="H115" s="64"/>
      <c r="I115" s="152"/>
      <c r="J115" s="64"/>
      <c r="K115" s="64"/>
      <c r="L115" s="64"/>
      <c r="M115" s="64"/>
      <c r="N115" s="64"/>
      <c r="O115" s="238"/>
      <c r="P115" s="64"/>
      <c r="Q115" s="160"/>
      <c r="R115" s="64"/>
    </row>
    <row r="116" spans="1:18" ht="21" x14ac:dyDescent="0.2">
      <c r="A116" s="64"/>
      <c r="B116" s="64"/>
      <c r="C116" s="64"/>
      <c r="D116" s="64"/>
      <c r="E116" s="64"/>
      <c r="F116" s="64"/>
      <c r="G116" s="64"/>
      <c r="H116" s="64"/>
      <c r="I116" s="238"/>
      <c r="J116" s="64"/>
      <c r="K116" s="64"/>
      <c r="L116" s="64"/>
      <c r="M116" s="64"/>
      <c r="N116" s="64"/>
      <c r="O116" s="134"/>
      <c r="P116" s="64"/>
      <c r="Q116" s="130"/>
      <c r="R116" s="64"/>
    </row>
    <row r="117" spans="1:18" ht="21" x14ac:dyDescent="0.2">
      <c r="A117" s="64"/>
      <c r="B117" s="64"/>
      <c r="C117" s="64"/>
      <c r="D117" s="64"/>
      <c r="E117" s="64"/>
      <c r="F117" s="64"/>
      <c r="G117" s="64"/>
      <c r="H117" s="64"/>
      <c r="I117" s="160"/>
      <c r="J117" s="64"/>
      <c r="K117" s="64"/>
      <c r="L117" s="64"/>
      <c r="M117" s="64"/>
      <c r="N117" s="64"/>
      <c r="O117" s="238"/>
      <c r="P117" s="64"/>
      <c r="Q117" s="41"/>
      <c r="R117" s="64"/>
    </row>
    <row r="118" spans="1:18" ht="21" x14ac:dyDescent="0.2">
      <c r="A118" s="64"/>
      <c r="B118" s="64"/>
      <c r="C118" s="64"/>
      <c r="D118" s="64"/>
      <c r="E118" s="64"/>
      <c r="F118" s="64"/>
      <c r="G118" s="64"/>
      <c r="H118" s="64"/>
      <c r="I118" s="160"/>
      <c r="J118" s="64"/>
      <c r="K118" s="64"/>
      <c r="L118" s="64"/>
      <c r="M118" s="64"/>
      <c r="N118" s="64"/>
      <c r="O118" s="160"/>
      <c r="P118" s="64"/>
      <c r="Q118" s="238"/>
      <c r="R118" s="64"/>
    </row>
    <row r="119" spans="1:18" ht="21" x14ac:dyDescent="0.2">
      <c r="A119" s="64"/>
      <c r="B119" s="64"/>
      <c r="C119" s="64"/>
      <c r="D119" s="64"/>
      <c r="E119" s="64"/>
      <c r="F119" s="64"/>
      <c r="G119" s="64"/>
      <c r="H119" s="64"/>
      <c r="I119" s="160"/>
      <c r="J119" s="64"/>
      <c r="K119" s="64"/>
      <c r="L119" s="64"/>
      <c r="M119" s="64"/>
      <c r="N119" s="64"/>
      <c r="O119" s="130"/>
      <c r="P119" s="64"/>
      <c r="Q119" s="134"/>
      <c r="R119" s="64"/>
    </row>
    <row r="120" spans="1:18" ht="21" x14ac:dyDescent="0.2">
      <c r="A120" s="64"/>
      <c r="B120" s="64"/>
      <c r="C120" s="64"/>
      <c r="D120" s="64"/>
      <c r="E120" s="64"/>
      <c r="F120" s="64"/>
      <c r="G120" s="64"/>
      <c r="H120" s="64"/>
      <c r="I120" s="160"/>
      <c r="J120" s="64"/>
      <c r="K120" s="64"/>
      <c r="L120" s="64"/>
      <c r="M120" s="64"/>
      <c r="N120" s="64"/>
      <c r="O120" s="64"/>
      <c r="P120" s="64"/>
      <c r="Q120" s="238"/>
      <c r="R120" s="64"/>
    </row>
    <row r="121" spans="1:18" ht="21" x14ac:dyDescent="0.2">
      <c r="A121" s="64"/>
      <c r="B121" s="64"/>
      <c r="C121" s="64"/>
      <c r="D121" s="64"/>
      <c r="E121" s="64"/>
      <c r="F121" s="64"/>
      <c r="G121" s="64"/>
      <c r="H121" s="64"/>
      <c r="I121" s="130"/>
      <c r="J121" s="64"/>
      <c r="K121" s="64"/>
      <c r="L121" s="64"/>
      <c r="M121" s="64"/>
      <c r="N121" s="64"/>
      <c r="O121" s="64"/>
      <c r="P121" s="64"/>
      <c r="Q121" s="160"/>
      <c r="R121" s="64"/>
    </row>
    <row r="122" spans="1:18" ht="21" x14ac:dyDescent="0.2">
      <c r="A122" s="64"/>
      <c r="B122" s="64"/>
      <c r="C122" s="64"/>
      <c r="D122" s="64"/>
      <c r="E122" s="64"/>
      <c r="F122" s="64"/>
      <c r="G122" s="64"/>
      <c r="H122" s="64"/>
      <c r="I122" s="64"/>
      <c r="J122" s="64"/>
      <c r="K122" s="64"/>
      <c r="L122" s="64"/>
      <c r="M122" s="64"/>
      <c r="N122" s="64"/>
      <c r="O122" s="64"/>
      <c r="P122" s="64"/>
      <c r="Q122" s="130"/>
      <c r="R122" s="64"/>
    </row>
    <row r="123" spans="1:18" x14ac:dyDescent="0.2">
      <c r="A123" s="64"/>
      <c r="B123" s="64"/>
      <c r="C123" s="64"/>
      <c r="D123" s="64"/>
      <c r="E123" s="64"/>
      <c r="F123" s="64"/>
      <c r="G123" s="64"/>
      <c r="H123" s="64"/>
      <c r="I123" s="64"/>
      <c r="J123" s="64"/>
      <c r="K123" s="64"/>
      <c r="L123" s="64"/>
      <c r="M123" s="64"/>
      <c r="N123" s="64"/>
      <c r="O123" s="64"/>
      <c r="P123" s="64"/>
      <c r="Q123" s="41"/>
      <c r="R123" s="64"/>
    </row>
    <row r="124" spans="1:18" ht="33" customHeight="1" x14ac:dyDescent="0.2">
      <c r="A124" s="64"/>
      <c r="B124" s="64"/>
      <c r="C124" s="64"/>
      <c r="D124" s="64"/>
      <c r="E124" s="64"/>
      <c r="F124" s="64"/>
      <c r="G124" s="64"/>
      <c r="H124" s="64"/>
      <c r="I124" s="64"/>
      <c r="J124" s="64"/>
      <c r="K124" s="64"/>
      <c r="L124" s="64"/>
      <c r="M124" s="64"/>
      <c r="N124" s="64"/>
      <c r="O124" s="238"/>
      <c r="P124" s="64"/>
      <c r="Q124" s="238"/>
      <c r="R124" s="64"/>
    </row>
    <row r="125" spans="1:18" ht="33" customHeight="1" x14ac:dyDescent="0.2">
      <c r="A125" s="64"/>
      <c r="B125" s="64"/>
      <c r="C125" s="64"/>
      <c r="D125" s="64"/>
      <c r="E125" s="64"/>
      <c r="F125" s="64"/>
      <c r="G125" s="64"/>
      <c r="H125" s="64"/>
      <c r="I125" s="64"/>
      <c r="J125" s="64"/>
      <c r="K125" s="64"/>
      <c r="L125" s="64"/>
      <c r="M125" s="64"/>
      <c r="N125" s="64"/>
      <c r="O125" s="134"/>
      <c r="P125" s="64"/>
      <c r="Q125" s="134"/>
      <c r="R125" s="64"/>
    </row>
    <row r="126" spans="1:18" ht="15.75" x14ac:dyDescent="0.2">
      <c r="A126" s="64"/>
      <c r="B126" s="64"/>
      <c r="C126" s="64"/>
      <c r="D126" s="64"/>
      <c r="E126" s="64"/>
      <c r="F126" s="64"/>
      <c r="G126" s="64"/>
      <c r="H126" s="64"/>
      <c r="I126" s="64"/>
      <c r="J126" s="64"/>
      <c r="K126" s="64"/>
      <c r="L126" s="64"/>
      <c r="M126" s="64"/>
      <c r="N126" s="64"/>
      <c r="O126" s="238"/>
      <c r="P126" s="64"/>
      <c r="Q126" s="238"/>
      <c r="R126" s="64"/>
    </row>
    <row r="127" spans="1:18" ht="21" x14ac:dyDescent="0.2">
      <c r="A127" s="64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160"/>
      <c r="P127" s="64"/>
      <c r="Q127" s="160"/>
      <c r="R127" s="64"/>
    </row>
    <row r="128" spans="1:18" ht="21" x14ac:dyDescent="0.2">
      <c r="A128" s="64"/>
      <c r="B128" s="64"/>
      <c r="C128" s="64"/>
      <c r="D128" s="64"/>
      <c r="E128" s="64"/>
      <c r="F128" s="64"/>
      <c r="G128" s="64"/>
      <c r="H128" s="64"/>
      <c r="I128" s="64"/>
      <c r="J128" s="64"/>
      <c r="K128" s="64"/>
      <c r="L128" s="64"/>
      <c r="M128" s="64"/>
      <c r="N128" s="64"/>
      <c r="O128" s="130"/>
      <c r="P128" s="64"/>
      <c r="Q128" s="130"/>
      <c r="R128" s="64"/>
    </row>
    <row r="129" spans="1:18" x14ac:dyDescent="0.2">
      <c r="A129" s="64"/>
      <c r="B129" s="64"/>
      <c r="C129" s="64"/>
      <c r="D129" s="64"/>
      <c r="E129" s="64"/>
      <c r="F129" s="64"/>
      <c r="G129" s="64"/>
      <c r="H129" s="64"/>
      <c r="I129" s="64"/>
      <c r="J129" s="64"/>
      <c r="K129" s="64"/>
      <c r="L129" s="64"/>
      <c r="M129" s="64"/>
      <c r="N129" s="64"/>
      <c r="O129" s="64"/>
      <c r="P129" s="64"/>
      <c r="Q129" s="41"/>
      <c r="R129" s="64"/>
    </row>
    <row r="130" spans="1:18" x14ac:dyDescent="0.2">
      <c r="A130" s="64"/>
      <c r="B130" s="64"/>
      <c r="C130" s="64"/>
      <c r="D130" s="64"/>
      <c r="E130" s="64"/>
      <c r="F130" s="64"/>
      <c r="G130" s="64"/>
      <c r="H130" s="64"/>
      <c r="I130" s="64"/>
      <c r="J130" s="64"/>
      <c r="K130" s="64"/>
      <c r="L130" s="64"/>
      <c r="M130" s="64"/>
      <c r="N130" s="64"/>
      <c r="O130" s="64"/>
      <c r="P130" s="64"/>
      <c r="Q130" s="41"/>
      <c r="R130" s="64"/>
    </row>
    <row r="131" spans="1:18" ht="15.75" x14ac:dyDescent="0.2">
      <c r="A131" s="64"/>
      <c r="B131" s="64"/>
      <c r="C131" s="64"/>
      <c r="D131" s="64"/>
      <c r="E131" s="64"/>
      <c r="F131" s="64"/>
      <c r="G131" s="64"/>
      <c r="H131" s="64"/>
      <c r="I131" s="64"/>
      <c r="J131" s="64"/>
      <c r="K131" s="64"/>
      <c r="L131" s="64"/>
      <c r="M131" s="64"/>
      <c r="N131" s="64"/>
      <c r="O131" s="64"/>
      <c r="P131" s="64"/>
      <c r="Q131" s="238"/>
      <c r="R131" s="64"/>
    </row>
    <row r="132" spans="1:18" ht="21" x14ac:dyDescent="0.2">
      <c r="A132" s="64"/>
      <c r="B132" s="64"/>
      <c r="C132" s="64"/>
      <c r="D132" s="64"/>
      <c r="E132" s="64"/>
      <c r="F132" s="64"/>
      <c r="G132" s="64"/>
      <c r="H132" s="64"/>
      <c r="I132" s="64"/>
      <c r="J132" s="64"/>
      <c r="K132" s="64"/>
      <c r="L132" s="64"/>
      <c r="M132" s="64"/>
      <c r="N132" s="64"/>
      <c r="O132" s="64"/>
      <c r="P132" s="64"/>
      <c r="Q132" s="160"/>
      <c r="R132" s="64"/>
    </row>
    <row r="133" spans="1:18" ht="21" x14ac:dyDescent="0.2">
      <c r="A133" s="64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130"/>
      <c r="R133" s="64"/>
    </row>
    <row r="134" spans="1:18" x14ac:dyDescent="0.2">
      <c r="A134" s="64"/>
      <c r="B134" s="64"/>
      <c r="C134" s="64"/>
      <c r="D134" s="64"/>
      <c r="E134" s="64"/>
      <c r="F134" s="64"/>
      <c r="G134" s="64"/>
      <c r="H134" s="64"/>
      <c r="I134" s="64"/>
      <c r="J134" s="64"/>
      <c r="K134" s="64"/>
      <c r="L134" s="64"/>
      <c r="M134" s="64"/>
      <c r="N134" s="64"/>
      <c r="O134" s="64"/>
      <c r="P134" s="64"/>
      <c r="Q134" s="41"/>
      <c r="R134" s="64"/>
    </row>
    <row r="135" spans="1:18" ht="15.75" x14ac:dyDescent="0.2">
      <c r="A135" s="64"/>
      <c r="B135" s="64"/>
      <c r="C135" s="64"/>
      <c r="D135" s="64"/>
      <c r="E135" s="64"/>
      <c r="F135" s="64"/>
      <c r="G135" s="64"/>
      <c r="H135" s="64"/>
      <c r="I135" s="64"/>
      <c r="J135" s="64"/>
      <c r="K135" s="64"/>
      <c r="L135" s="64"/>
      <c r="M135" s="64"/>
      <c r="N135" s="64"/>
      <c r="O135" s="238"/>
      <c r="P135" s="64"/>
      <c r="Q135" s="238"/>
      <c r="R135" s="64"/>
    </row>
    <row r="136" spans="1:18" ht="19.5" x14ac:dyDescent="0.2">
      <c r="A136" s="64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4"/>
      <c r="N136" s="64"/>
      <c r="O136" s="238"/>
      <c r="P136" s="64"/>
      <c r="Q136" s="134"/>
      <c r="R136" s="64"/>
    </row>
    <row r="137" spans="1:18" ht="19.5" x14ac:dyDescent="0.2">
      <c r="A137" s="64"/>
      <c r="B137" s="64"/>
      <c r="C137" s="64"/>
      <c r="D137" s="64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134"/>
      <c r="P137" s="64"/>
      <c r="Q137" s="238"/>
      <c r="R137" s="64"/>
    </row>
    <row r="138" spans="1:18" ht="21" x14ac:dyDescent="0.2">
      <c r="A138" s="64"/>
      <c r="B138" s="64"/>
      <c r="C138" s="64"/>
      <c r="D138" s="64"/>
      <c r="E138" s="64"/>
      <c r="F138" s="64"/>
      <c r="G138" s="64"/>
      <c r="H138" s="64"/>
      <c r="I138" s="64"/>
      <c r="J138" s="64"/>
      <c r="K138" s="64"/>
      <c r="L138" s="64"/>
      <c r="M138" s="64"/>
      <c r="N138" s="64"/>
      <c r="O138" s="238"/>
      <c r="P138" s="64"/>
      <c r="Q138" s="160"/>
      <c r="R138" s="64"/>
    </row>
    <row r="139" spans="1:18" ht="21" x14ac:dyDescent="0.2">
      <c r="A139" s="64"/>
      <c r="B139" s="64"/>
      <c r="C139" s="64"/>
      <c r="D139" s="64"/>
      <c r="E139" s="64"/>
      <c r="F139" s="64"/>
      <c r="G139" s="64"/>
      <c r="H139" s="64"/>
      <c r="I139" s="64"/>
      <c r="J139" s="64"/>
      <c r="K139" s="64"/>
      <c r="L139" s="64"/>
      <c r="M139" s="64"/>
      <c r="N139" s="64"/>
      <c r="O139" s="130"/>
      <c r="P139" s="64"/>
      <c r="Q139" s="130"/>
      <c r="R139" s="64"/>
    </row>
    <row r="140" spans="1:18" x14ac:dyDescent="0.2">
      <c r="A140" s="64"/>
      <c r="B140" s="64"/>
      <c r="C140" s="64"/>
      <c r="D140" s="64"/>
      <c r="E140" s="64"/>
      <c r="F140" s="64"/>
      <c r="G140" s="64"/>
      <c r="H140" s="64"/>
      <c r="I140" s="64"/>
      <c r="J140" s="64"/>
      <c r="K140" s="64"/>
      <c r="L140" s="64"/>
      <c r="M140" s="64"/>
      <c r="N140" s="64"/>
      <c r="O140" s="64"/>
      <c r="P140" s="64"/>
      <c r="Q140" s="41"/>
      <c r="R140" s="64"/>
    </row>
    <row r="141" spans="1:18" ht="15.75" x14ac:dyDescent="0.2">
      <c r="A141" s="64"/>
      <c r="B141" s="64"/>
      <c r="C141" s="64"/>
      <c r="D141" s="64"/>
      <c r="E141" s="64"/>
      <c r="F141" s="64"/>
      <c r="G141" s="64"/>
      <c r="H141" s="64"/>
      <c r="I141" s="64"/>
      <c r="J141" s="64"/>
      <c r="K141" s="64"/>
      <c r="L141" s="64"/>
      <c r="M141" s="64"/>
      <c r="N141" s="64"/>
      <c r="O141" s="238"/>
      <c r="P141" s="64"/>
      <c r="Q141" s="238"/>
      <c r="R141" s="64"/>
    </row>
    <row r="142" spans="1:18" ht="19.5" x14ac:dyDescent="0.2">
      <c r="A142" s="64"/>
      <c r="B142" s="64"/>
      <c r="C142" s="64"/>
      <c r="D142" s="64"/>
      <c r="E142" s="64"/>
      <c r="F142" s="64"/>
      <c r="G142" s="64"/>
      <c r="H142" s="64"/>
      <c r="I142" s="64"/>
      <c r="J142" s="64"/>
      <c r="K142" s="64"/>
      <c r="L142" s="64"/>
      <c r="M142" s="64"/>
      <c r="N142" s="64"/>
      <c r="O142" s="238"/>
      <c r="P142" s="64"/>
      <c r="Q142" s="134"/>
      <c r="R142" s="64"/>
    </row>
    <row r="143" spans="1:18" ht="19.5" x14ac:dyDescent="0.2">
      <c r="A143" s="64"/>
      <c r="B143" s="64"/>
      <c r="C143" s="64"/>
      <c r="D143" s="64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134"/>
      <c r="P143" s="64"/>
      <c r="Q143" s="238"/>
      <c r="R143" s="64"/>
    </row>
    <row r="144" spans="1:18" ht="21" x14ac:dyDescent="0.2">
      <c r="A144" s="64"/>
      <c r="B144" s="64"/>
      <c r="C144" s="64"/>
      <c r="D144" s="64"/>
      <c r="E144" s="64"/>
      <c r="F144" s="64"/>
      <c r="G144" s="64"/>
      <c r="H144" s="64"/>
      <c r="I144" s="64"/>
      <c r="J144" s="64"/>
      <c r="K144" s="64"/>
      <c r="L144" s="64"/>
      <c r="M144" s="64"/>
      <c r="N144" s="64"/>
      <c r="O144" s="238"/>
      <c r="P144" s="64"/>
      <c r="Q144" s="160"/>
      <c r="R144" s="64"/>
    </row>
    <row r="145" spans="1:18" ht="21" x14ac:dyDescent="0.2">
      <c r="A145" s="64"/>
      <c r="B145" s="64"/>
      <c r="C145" s="64"/>
      <c r="D145" s="64"/>
      <c r="E145" s="64"/>
      <c r="F145" s="64"/>
      <c r="G145" s="64"/>
      <c r="H145" s="64"/>
      <c r="I145" s="64"/>
      <c r="J145" s="64"/>
      <c r="K145" s="64"/>
      <c r="L145" s="64"/>
      <c r="M145" s="64"/>
      <c r="N145" s="64"/>
      <c r="O145" s="130"/>
      <c r="P145" s="64"/>
      <c r="Q145" s="130"/>
      <c r="R145" s="64"/>
    </row>
    <row r="146" spans="1:18" x14ac:dyDescent="0.2">
      <c r="A146" s="64"/>
      <c r="B146" s="64"/>
      <c r="C146" s="64"/>
      <c r="D146" s="64"/>
      <c r="E146" s="64"/>
      <c r="F146" s="64"/>
      <c r="G146" s="64"/>
      <c r="H146" s="64"/>
      <c r="I146" s="64"/>
      <c r="J146" s="64"/>
      <c r="K146" s="64"/>
      <c r="L146" s="64"/>
      <c r="M146" s="64"/>
      <c r="N146" s="64"/>
      <c r="O146" s="64"/>
      <c r="P146" s="64"/>
      <c r="Q146" s="41"/>
      <c r="R146" s="64"/>
    </row>
    <row r="147" spans="1:18" x14ac:dyDescent="0.2">
      <c r="A147" s="64"/>
      <c r="B147" s="64"/>
      <c r="C147" s="64"/>
      <c r="D147" s="64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41"/>
      <c r="R147" s="64"/>
    </row>
    <row r="148" spans="1:18" ht="15.75" x14ac:dyDescent="0.2">
      <c r="A148" s="64"/>
      <c r="B148" s="64"/>
      <c r="C148" s="64"/>
      <c r="D148" s="64"/>
      <c r="E148" s="64"/>
      <c r="F148" s="64"/>
      <c r="G148" s="64"/>
      <c r="H148" s="64"/>
      <c r="I148" s="64"/>
      <c r="J148" s="64"/>
      <c r="K148" s="64"/>
      <c r="L148" s="64"/>
      <c r="M148" s="64"/>
      <c r="N148" s="64"/>
      <c r="O148" s="238"/>
      <c r="P148" s="64"/>
      <c r="Q148" s="238"/>
      <c r="R148" s="64"/>
    </row>
    <row r="149" spans="1:18" ht="19.5" x14ac:dyDescent="0.2">
      <c r="A149" s="64"/>
      <c r="B149" s="64"/>
      <c r="C149" s="64"/>
      <c r="D149" s="64"/>
      <c r="E149" s="64"/>
      <c r="F149" s="64"/>
      <c r="G149" s="64"/>
      <c r="H149" s="64"/>
      <c r="I149" s="64"/>
      <c r="J149" s="64"/>
      <c r="K149" s="64"/>
      <c r="L149" s="64"/>
      <c r="M149" s="64"/>
      <c r="N149" s="64"/>
      <c r="O149" s="238"/>
      <c r="P149" s="64"/>
      <c r="Q149" s="134"/>
      <c r="R149" s="64"/>
    </row>
    <row r="150" spans="1:18" ht="21" x14ac:dyDescent="0.2">
      <c r="A150" s="64"/>
      <c r="B150" s="64"/>
      <c r="C150" s="64"/>
      <c r="D150" s="64"/>
      <c r="E150" s="64"/>
      <c r="F150" s="64"/>
      <c r="G150" s="64"/>
      <c r="H150" s="64"/>
      <c r="I150" s="64"/>
      <c r="J150" s="64"/>
      <c r="K150" s="64"/>
      <c r="L150" s="64"/>
      <c r="M150" s="64"/>
      <c r="N150" s="64"/>
      <c r="O150" s="160"/>
      <c r="P150" s="64"/>
      <c r="Q150" s="238"/>
      <c r="R150" s="64"/>
    </row>
    <row r="151" spans="1:18" ht="21" x14ac:dyDescent="0.2">
      <c r="A151" s="64"/>
      <c r="B151" s="64"/>
      <c r="C151" s="64"/>
      <c r="D151" s="64"/>
      <c r="E151" s="64"/>
      <c r="F151" s="64"/>
      <c r="G151" s="64"/>
      <c r="H151" s="64"/>
      <c r="I151" s="64"/>
      <c r="J151" s="64"/>
      <c r="K151" s="64"/>
      <c r="L151" s="64"/>
      <c r="M151" s="64"/>
      <c r="N151" s="64"/>
      <c r="O151" s="130"/>
      <c r="P151" s="64"/>
      <c r="Q151" s="160"/>
      <c r="R151" s="64"/>
    </row>
    <row r="152" spans="1:18" ht="21" x14ac:dyDescent="0.2">
      <c r="A152" s="64"/>
      <c r="B152" s="64"/>
      <c r="C152" s="64"/>
      <c r="D152" s="64"/>
      <c r="E152" s="64"/>
      <c r="F152" s="64"/>
      <c r="G152" s="64"/>
      <c r="H152" s="64"/>
      <c r="I152" s="64"/>
      <c r="J152" s="64"/>
      <c r="K152" s="64"/>
      <c r="L152" s="64"/>
      <c r="M152" s="64"/>
      <c r="N152" s="64"/>
      <c r="O152" s="64"/>
      <c r="P152" s="64"/>
      <c r="Q152" s="160"/>
      <c r="R152" s="64"/>
    </row>
    <row r="153" spans="1:18" ht="21" x14ac:dyDescent="0.2">
      <c r="A153" s="64"/>
      <c r="B153" s="64"/>
      <c r="C153" s="64"/>
      <c r="D153" s="64"/>
      <c r="E153" s="64"/>
      <c r="F153" s="64"/>
      <c r="G153" s="64"/>
      <c r="H153" s="64"/>
      <c r="I153" s="64"/>
      <c r="J153" s="64"/>
      <c r="K153" s="64"/>
      <c r="L153" s="64"/>
      <c r="M153" s="64"/>
      <c r="N153" s="64"/>
      <c r="O153" s="64"/>
      <c r="P153" s="64"/>
      <c r="Q153" s="130"/>
      <c r="R153" s="64"/>
    </row>
    <row r="154" spans="1:18" x14ac:dyDescent="0.2">
      <c r="A154" s="64"/>
      <c r="B154" s="64"/>
      <c r="C154" s="64"/>
      <c r="D154" s="64"/>
      <c r="E154" s="64"/>
      <c r="F154" s="64"/>
      <c r="G154" s="64"/>
      <c r="H154" s="64"/>
      <c r="I154" s="64"/>
      <c r="J154" s="64"/>
      <c r="K154" s="64"/>
      <c r="L154" s="64"/>
      <c r="M154" s="64"/>
      <c r="N154" s="64"/>
      <c r="O154" s="64"/>
      <c r="P154" s="64"/>
      <c r="Q154" s="41"/>
      <c r="R154" s="64"/>
    </row>
    <row r="155" spans="1:18" x14ac:dyDescent="0.2">
      <c r="A155" s="64"/>
      <c r="B155" s="64"/>
      <c r="C155" s="64"/>
      <c r="D155" s="64"/>
      <c r="E155" s="64"/>
      <c r="F155" s="64"/>
      <c r="G155" s="64"/>
      <c r="H155" s="64"/>
      <c r="I155" s="64"/>
      <c r="J155" s="64"/>
      <c r="K155" s="64"/>
      <c r="L155" s="64"/>
      <c r="M155" s="64"/>
      <c r="N155" s="64"/>
      <c r="O155" s="64"/>
      <c r="P155" s="64"/>
      <c r="Q155" s="41"/>
      <c r="R155" s="64"/>
    </row>
    <row r="156" spans="1:18" x14ac:dyDescent="0.2">
      <c r="A156" s="64"/>
      <c r="B156" s="64"/>
      <c r="C156" s="64"/>
      <c r="D156" s="64"/>
      <c r="E156" s="64"/>
      <c r="F156" s="64"/>
      <c r="G156" s="64"/>
      <c r="H156" s="64"/>
      <c r="I156" s="64"/>
      <c r="J156" s="64"/>
      <c r="K156" s="64"/>
      <c r="L156" s="64"/>
      <c r="M156" s="64"/>
      <c r="N156" s="64"/>
      <c r="O156" s="64"/>
      <c r="P156" s="64"/>
      <c r="Q156" s="41"/>
      <c r="R156" s="64"/>
    </row>
    <row r="157" spans="1:18" ht="15.75" x14ac:dyDescent="0.2">
      <c r="A157" s="64"/>
      <c r="B157" s="64"/>
      <c r="C157" s="64"/>
      <c r="D157" s="64"/>
      <c r="E157" s="64"/>
      <c r="F157" s="64"/>
      <c r="G157" s="64"/>
      <c r="H157" s="64"/>
      <c r="I157" s="64"/>
      <c r="J157" s="64"/>
      <c r="K157" s="64"/>
      <c r="L157" s="64"/>
      <c r="M157" s="64"/>
      <c r="N157" s="64"/>
      <c r="O157" s="64"/>
      <c r="P157" s="64"/>
      <c r="Q157" s="238"/>
      <c r="R157" s="64"/>
    </row>
    <row r="158" spans="1:18" ht="21" x14ac:dyDescent="0.2">
      <c r="A158" s="64"/>
      <c r="B158" s="64"/>
      <c r="C158" s="64"/>
      <c r="D158" s="64"/>
      <c r="E158" s="64"/>
      <c r="F158" s="64"/>
      <c r="G158" s="64"/>
      <c r="H158" s="64"/>
      <c r="I158" s="64"/>
      <c r="J158" s="64"/>
      <c r="K158" s="64"/>
      <c r="L158" s="64"/>
      <c r="M158" s="64"/>
      <c r="N158" s="64"/>
      <c r="O158" s="64"/>
      <c r="P158" s="64"/>
      <c r="Q158" s="160"/>
      <c r="R158" s="64"/>
    </row>
    <row r="159" spans="1:18" ht="21" x14ac:dyDescent="0.2">
      <c r="A159" s="64"/>
      <c r="B159" s="64"/>
      <c r="C159" s="64"/>
      <c r="D159" s="64"/>
      <c r="E159" s="64"/>
      <c r="F159" s="64"/>
      <c r="G159" s="64"/>
      <c r="H159" s="64"/>
      <c r="I159" s="64"/>
      <c r="J159" s="64"/>
      <c r="K159" s="64"/>
      <c r="L159" s="64"/>
      <c r="M159" s="64"/>
      <c r="N159" s="64"/>
      <c r="O159" s="64"/>
      <c r="P159" s="64"/>
      <c r="Q159" s="130"/>
      <c r="R159" s="64"/>
    </row>
    <row r="160" spans="1:18" x14ac:dyDescent="0.2">
      <c r="A160" s="64"/>
      <c r="B160" s="64"/>
      <c r="C160" s="64"/>
      <c r="D160" s="64"/>
      <c r="E160" s="64"/>
      <c r="F160" s="64"/>
      <c r="G160" s="64"/>
      <c r="H160" s="64"/>
      <c r="I160" s="64"/>
      <c r="J160" s="64"/>
      <c r="K160" s="64"/>
      <c r="L160" s="64"/>
      <c r="M160" s="64"/>
      <c r="N160" s="64"/>
      <c r="O160" s="64"/>
      <c r="P160" s="64"/>
      <c r="Q160" s="41"/>
      <c r="R160" s="64"/>
    </row>
    <row r="161" spans="1:18" x14ac:dyDescent="0.2">
      <c r="A161" s="64"/>
      <c r="B161" s="64"/>
      <c r="C161" s="64"/>
      <c r="D161" s="64"/>
      <c r="E161" s="64"/>
      <c r="F161" s="64"/>
      <c r="G161" s="64"/>
      <c r="H161" s="64"/>
      <c r="I161" s="64"/>
      <c r="J161" s="64"/>
      <c r="K161" s="64"/>
      <c r="L161" s="64"/>
      <c r="M161" s="64"/>
      <c r="N161" s="64"/>
      <c r="O161" s="64"/>
      <c r="P161" s="64"/>
      <c r="Q161" s="41"/>
      <c r="R161" s="64"/>
    </row>
    <row r="162" spans="1:18" ht="15.75" x14ac:dyDescent="0.2">
      <c r="A162" s="64"/>
      <c r="B162" s="64"/>
      <c r="C162" s="64"/>
      <c r="D162" s="64"/>
      <c r="E162" s="64"/>
      <c r="F162" s="64"/>
      <c r="G162" s="64"/>
      <c r="H162" s="64"/>
      <c r="I162" s="64"/>
      <c r="J162" s="64"/>
      <c r="K162" s="64"/>
      <c r="L162" s="64"/>
      <c r="M162" s="64"/>
      <c r="N162" s="64"/>
      <c r="O162" s="64"/>
      <c r="P162" s="64"/>
      <c r="Q162" s="238"/>
      <c r="R162" s="64"/>
    </row>
    <row r="163" spans="1:18" ht="19.5" x14ac:dyDescent="0.2">
      <c r="A163" s="64"/>
      <c r="B163" s="64"/>
      <c r="C163" s="64"/>
      <c r="D163" s="64"/>
      <c r="E163" s="64"/>
      <c r="F163" s="64"/>
      <c r="G163" s="64"/>
      <c r="H163" s="64"/>
      <c r="I163" s="64"/>
      <c r="J163" s="64"/>
      <c r="K163" s="64"/>
      <c r="L163" s="64"/>
      <c r="M163" s="64"/>
      <c r="N163" s="64"/>
      <c r="O163" s="64"/>
      <c r="P163" s="64"/>
      <c r="Q163" s="134"/>
      <c r="R163" s="64"/>
    </row>
    <row r="164" spans="1:18" ht="15.75" x14ac:dyDescent="0.2">
      <c r="A164" s="64"/>
      <c r="B164" s="64"/>
      <c r="C164" s="64"/>
      <c r="D164" s="64"/>
      <c r="E164" s="64"/>
      <c r="F164" s="64"/>
      <c r="G164" s="64"/>
      <c r="H164" s="64"/>
      <c r="I164" s="64"/>
      <c r="J164" s="64"/>
      <c r="K164" s="64"/>
      <c r="L164" s="64"/>
      <c r="M164" s="64"/>
      <c r="N164" s="64"/>
      <c r="O164" s="64"/>
      <c r="P164" s="64"/>
      <c r="Q164" s="238"/>
      <c r="R164" s="64"/>
    </row>
    <row r="165" spans="1:18" ht="21" x14ac:dyDescent="0.2">
      <c r="A165" s="64"/>
      <c r="B165" s="64"/>
      <c r="C165" s="64"/>
      <c r="D165" s="64"/>
      <c r="E165" s="64"/>
      <c r="F165" s="64"/>
      <c r="G165" s="64"/>
      <c r="H165" s="64"/>
      <c r="I165" s="64"/>
      <c r="J165" s="64"/>
      <c r="K165" s="64"/>
      <c r="L165" s="64"/>
      <c r="M165" s="64"/>
      <c r="N165" s="64"/>
      <c r="O165" s="64"/>
      <c r="P165" s="64"/>
      <c r="Q165" s="160"/>
      <c r="R165" s="64"/>
    </row>
    <row r="166" spans="1:18" ht="21" x14ac:dyDescent="0.2">
      <c r="A166" s="64"/>
      <c r="B166" s="64"/>
      <c r="C166" s="64"/>
      <c r="D166" s="64"/>
      <c r="E166" s="64"/>
      <c r="F166" s="64"/>
      <c r="G166" s="64"/>
      <c r="H166" s="64"/>
      <c r="I166" s="64"/>
      <c r="J166" s="64"/>
      <c r="K166" s="64"/>
      <c r="L166" s="64"/>
      <c r="M166" s="64"/>
      <c r="N166" s="64"/>
      <c r="O166" s="64"/>
      <c r="P166" s="64"/>
      <c r="Q166" s="160"/>
      <c r="R166" s="64"/>
    </row>
    <row r="167" spans="1:18" ht="21" x14ac:dyDescent="0.2">
      <c r="A167" s="64"/>
      <c r="B167" s="64"/>
      <c r="C167" s="64"/>
      <c r="D167" s="64"/>
      <c r="E167" s="64"/>
      <c r="F167" s="64"/>
      <c r="G167" s="64"/>
      <c r="H167" s="64"/>
      <c r="I167" s="64"/>
      <c r="J167" s="64"/>
      <c r="K167" s="64"/>
      <c r="L167" s="64"/>
      <c r="M167" s="64"/>
      <c r="N167" s="64"/>
      <c r="O167" s="64"/>
      <c r="P167" s="64"/>
      <c r="Q167" s="130"/>
      <c r="R167" s="64"/>
    </row>
    <row r="168" spans="1:18" x14ac:dyDescent="0.2">
      <c r="A168" s="64"/>
      <c r="B168" s="64"/>
      <c r="C168" s="64"/>
      <c r="D168" s="64"/>
      <c r="E168" s="64"/>
      <c r="F168" s="64"/>
      <c r="G168" s="64"/>
      <c r="H168" s="64"/>
      <c r="I168" s="64"/>
      <c r="J168" s="64"/>
      <c r="K168" s="64"/>
      <c r="L168" s="64"/>
      <c r="M168" s="64"/>
      <c r="N168" s="64"/>
      <c r="O168" s="64"/>
      <c r="P168" s="64"/>
      <c r="Q168" s="41"/>
      <c r="R168" s="64"/>
    </row>
    <row r="169" spans="1:18" x14ac:dyDescent="0.2">
      <c r="A169" s="64"/>
      <c r="B169" s="64"/>
      <c r="C169" s="64"/>
      <c r="D169" s="64"/>
      <c r="E169" s="64"/>
      <c r="F169" s="64"/>
      <c r="G169" s="64"/>
      <c r="H169" s="64"/>
      <c r="I169" s="64"/>
      <c r="J169" s="64"/>
      <c r="K169" s="64"/>
      <c r="L169" s="64"/>
      <c r="M169" s="64"/>
      <c r="N169" s="64"/>
      <c r="O169" s="64"/>
      <c r="P169" s="64"/>
      <c r="Q169" s="41"/>
      <c r="R169" s="64"/>
    </row>
    <row r="170" spans="1:18" ht="15.75" x14ac:dyDescent="0.2">
      <c r="A170" s="64"/>
      <c r="B170" s="64"/>
      <c r="C170" s="64"/>
      <c r="D170" s="64"/>
      <c r="E170" s="64"/>
      <c r="F170" s="64"/>
      <c r="G170" s="64"/>
      <c r="H170" s="64"/>
      <c r="I170" s="64"/>
      <c r="J170" s="64"/>
      <c r="K170" s="64"/>
      <c r="L170" s="64"/>
      <c r="M170" s="64"/>
      <c r="N170" s="64"/>
      <c r="O170" s="64"/>
      <c r="P170" s="64"/>
      <c r="Q170" s="238"/>
      <c r="R170" s="64"/>
    </row>
    <row r="171" spans="1:18" ht="19.5" x14ac:dyDescent="0.2">
      <c r="A171" s="64"/>
      <c r="B171" s="64"/>
      <c r="C171" s="64"/>
      <c r="D171" s="64"/>
      <c r="E171" s="64"/>
      <c r="F171" s="64"/>
      <c r="G171" s="64"/>
      <c r="H171" s="64"/>
      <c r="I171" s="64"/>
      <c r="J171" s="64"/>
      <c r="K171" s="64"/>
      <c r="L171" s="64"/>
      <c r="M171" s="64"/>
      <c r="N171" s="64"/>
      <c r="O171" s="64"/>
      <c r="P171" s="64"/>
      <c r="Q171" s="134"/>
      <c r="R171" s="64"/>
    </row>
    <row r="172" spans="1:18" ht="15.75" x14ac:dyDescent="0.2">
      <c r="A172" s="64"/>
      <c r="B172" s="64"/>
      <c r="C172" s="64"/>
      <c r="D172" s="64"/>
      <c r="E172" s="64"/>
      <c r="F172" s="64"/>
      <c r="G172" s="64"/>
      <c r="H172" s="64"/>
      <c r="I172" s="64"/>
      <c r="J172" s="64"/>
      <c r="K172" s="64"/>
      <c r="L172" s="64"/>
      <c r="M172" s="64"/>
      <c r="N172" s="64"/>
      <c r="O172" s="64"/>
      <c r="P172" s="64"/>
      <c r="Q172" s="238"/>
      <c r="R172" s="64"/>
    </row>
    <row r="173" spans="1:18" ht="21" x14ac:dyDescent="0.2">
      <c r="A173" s="64"/>
      <c r="B173" s="64"/>
      <c r="C173" s="64"/>
      <c r="D173" s="64"/>
      <c r="E173" s="64"/>
      <c r="F173" s="64"/>
      <c r="G173" s="64"/>
      <c r="H173" s="64"/>
      <c r="I173" s="64"/>
      <c r="J173" s="64"/>
      <c r="K173" s="64"/>
      <c r="L173" s="64"/>
      <c r="M173" s="64"/>
      <c r="N173" s="64"/>
      <c r="O173" s="64"/>
      <c r="P173" s="64"/>
      <c r="Q173" s="160"/>
      <c r="R173" s="64"/>
    </row>
    <row r="174" spans="1:18" ht="21" x14ac:dyDescent="0.2">
      <c r="A174" s="64"/>
      <c r="B174" s="64"/>
      <c r="C174" s="64"/>
      <c r="D174" s="64"/>
      <c r="E174" s="64"/>
      <c r="F174" s="64"/>
      <c r="G174" s="64"/>
      <c r="H174" s="64"/>
      <c r="I174" s="64"/>
      <c r="J174" s="64"/>
      <c r="K174" s="64"/>
      <c r="L174" s="64"/>
      <c r="M174" s="64"/>
      <c r="N174" s="64"/>
      <c r="O174" s="64"/>
      <c r="P174" s="64"/>
      <c r="Q174" s="160"/>
      <c r="R174" s="64"/>
    </row>
    <row r="175" spans="1:18" ht="21" x14ac:dyDescent="0.2">
      <c r="A175" s="64"/>
      <c r="B175" s="64"/>
      <c r="C175" s="64"/>
      <c r="D175" s="64"/>
      <c r="E175" s="64"/>
      <c r="F175" s="64"/>
      <c r="G175" s="64"/>
      <c r="H175" s="64"/>
      <c r="I175" s="64"/>
      <c r="J175" s="64"/>
      <c r="K175" s="64"/>
      <c r="L175" s="64"/>
      <c r="M175" s="64"/>
      <c r="N175" s="64"/>
      <c r="O175" s="64"/>
      <c r="P175" s="64"/>
      <c r="Q175" s="130"/>
      <c r="R175" s="64"/>
    </row>
    <row r="176" spans="1:18" x14ac:dyDescent="0.2">
      <c r="A176" s="64"/>
      <c r="B176" s="64"/>
      <c r="C176" s="64"/>
      <c r="D176" s="64"/>
      <c r="E176" s="64"/>
      <c r="F176" s="64"/>
      <c r="G176" s="64"/>
      <c r="H176" s="64"/>
      <c r="I176" s="64"/>
      <c r="J176" s="64"/>
      <c r="K176" s="64"/>
      <c r="L176" s="64"/>
      <c r="M176" s="64"/>
      <c r="N176" s="64"/>
      <c r="O176" s="64"/>
      <c r="P176" s="64"/>
      <c r="Q176" s="41"/>
      <c r="R176" s="64"/>
    </row>
    <row r="177" spans="1:18" x14ac:dyDescent="0.2">
      <c r="A177" s="64"/>
      <c r="B177" s="64"/>
      <c r="C177" s="64"/>
      <c r="D177" s="64"/>
      <c r="E177" s="64"/>
      <c r="F177" s="64"/>
      <c r="G177" s="64"/>
      <c r="H177" s="64"/>
      <c r="I177" s="64"/>
      <c r="J177" s="64"/>
      <c r="K177" s="64"/>
      <c r="L177" s="64"/>
      <c r="M177" s="64"/>
      <c r="N177" s="64"/>
      <c r="O177" s="64"/>
      <c r="P177" s="64"/>
      <c r="Q177" s="41"/>
      <c r="R177" s="64"/>
    </row>
    <row r="178" spans="1:18" x14ac:dyDescent="0.2">
      <c r="A178" s="64"/>
      <c r="B178" s="64"/>
      <c r="C178" s="64"/>
      <c r="D178" s="64"/>
      <c r="E178" s="64"/>
      <c r="F178" s="64"/>
      <c r="G178" s="64"/>
      <c r="H178" s="64"/>
      <c r="I178" s="64"/>
      <c r="J178" s="64"/>
      <c r="K178" s="64"/>
      <c r="L178" s="64"/>
      <c r="M178" s="64"/>
      <c r="N178" s="64"/>
      <c r="O178" s="64"/>
      <c r="P178" s="64"/>
      <c r="Q178" s="41"/>
      <c r="R178" s="64"/>
    </row>
    <row r="179" spans="1:18" x14ac:dyDescent="0.2">
      <c r="A179" s="64"/>
      <c r="B179" s="64"/>
      <c r="C179" s="64"/>
      <c r="D179" s="64"/>
      <c r="E179" s="64"/>
      <c r="F179" s="64"/>
      <c r="G179" s="64"/>
      <c r="H179" s="64"/>
      <c r="I179" s="64"/>
      <c r="J179" s="64"/>
      <c r="K179" s="64"/>
      <c r="L179" s="64"/>
      <c r="M179" s="64"/>
      <c r="N179" s="64"/>
      <c r="O179" s="64"/>
      <c r="P179" s="64"/>
      <c r="Q179" s="41"/>
      <c r="R179" s="64"/>
    </row>
    <row r="180" spans="1:18" ht="15.75" x14ac:dyDescent="0.2">
      <c r="A180" s="64"/>
      <c r="B180" s="64"/>
      <c r="C180" s="64"/>
      <c r="D180" s="64"/>
      <c r="E180" s="64"/>
      <c r="F180" s="64"/>
      <c r="G180" s="64"/>
      <c r="H180" s="64"/>
      <c r="I180" s="64"/>
      <c r="J180" s="64"/>
      <c r="K180" s="64"/>
      <c r="L180" s="64"/>
      <c r="M180" s="64"/>
      <c r="N180" s="64"/>
      <c r="O180" s="64"/>
      <c r="P180" s="64"/>
      <c r="Q180" s="238"/>
      <c r="R180" s="64"/>
    </row>
    <row r="181" spans="1:18" ht="19.5" x14ac:dyDescent="0.2">
      <c r="A181" s="64"/>
      <c r="B181" s="64"/>
      <c r="C181" s="64"/>
      <c r="D181" s="64"/>
      <c r="E181" s="64"/>
      <c r="F181" s="64"/>
      <c r="G181" s="64"/>
      <c r="H181" s="64"/>
      <c r="I181" s="64"/>
      <c r="J181" s="64"/>
      <c r="K181" s="64"/>
      <c r="L181" s="64"/>
      <c r="M181" s="64"/>
      <c r="N181" s="64"/>
      <c r="O181" s="64"/>
      <c r="P181" s="64"/>
      <c r="Q181" s="134"/>
      <c r="R181" s="64"/>
    </row>
    <row r="182" spans="1:18" ht="15.75" x14ac:dyDescent="0.2">
      <c r="A182" s="64"/>
      <c r="B182" s="64"/>
      <c r="C182" s="64"/>
      <c r="D182" s="64"/>
      <c r="E182" s="64"/>
      <c r="F182" s="64"/>
      <c r="G182" s="64"/>
      <c r="H182" s="64"/>
      <c r="I182" s="64"/>
      <c r="J182" s="64"/>
      <c r="K182" s="64"/>
      <c r="L182" s="64"/>
      <c r="M182" s="64"/>
      <c r="N182" s="64"/>
      <c r="O182" s="64"/>
      <c r="P182" s="64"/>
      <c r="Q182" s="238"/>
      <c r="R182" s="64"/>
    </row>
    <row r="183" spans="1:18" ht="21" x14ac:dyDescent="0.2">
      <c r="A183" s="64"/>
      <c r="B183" s="64"/>
      <c r="C183" s="64"/>
      <c r="D183" s="64"/>
      <c r="E183" s="64"/>
      <c r="F183" s="64"/>
      <c r="G183" s="64"/>
      <c r="H183" s="64"/>
      <c r="I183" s="64"/>
      <c r="J183" s="64"/>
      <c r="K183" s="64"/>
      <c r="L183" s="64"/>
      <c r="M183" s="64"/>
      <c r="N183" s="64"/>
      <c r="O183" s="64"/>
      <c r="P183" s="64"/>
      <c r="Q183" s="160"/>
      <c r="R183" s="64"/>
    </row>
    <row r="184" spans="1:18" ht="21" x14ac:dyDescent="0.2">
      <c r="A184" s="64"/>
      <c r="B184" s="64"/>
      <c r="C184" s="64"/>
      <c r="D184" s="64"/>
      <c r="E184" s="64"/>
      <c r="F184" s="64"/>
      <c r="G184" s="64"/>
      <c r="H184" s="64"/>
      <c r="I184" s="64"/>
      <c r="J184" s="64"/>
      <c r="K184" s="64"/>
      <c r="L184" s="64"/>
      <c r="M184" s="64"/>
      <c r="N184" s="64"/>
      <c r="O184" s="64"/>
      <c r="P184" s="64"/>
      <c r="Q184" s="160"/>
      <c r="R184" s="64"/>
    </row>
    <row r="185" spans="1:18" ht="21" x14ac:dyDescent="0.2">
      <c r="A185" s="64"/>
      <c r="B185" s="64"/>
      <c r="C185" s="64"/>
      <c r="D185" s="64"/>
      <c r="E185" s="64"/>
      <c r="F185" s="64"/>
      <c r="G185" s="64"/>
      <c r="H185" s="64"/>
      <c r="I185" s="64"/>
      <c r="J185" s="64"/>
      <c r="K185" s="64"/>
      <c r="L185" s="64"/>
      <c r="M185" s="64"/>
      <c r="N185" s="64"/>
      <c r="O185" s="64"/>
      <c r="P185" s="64"/>
      <c r="Q185" s="130"/>
      <c r="R185" s="64"/>
    </row>
    <row r="186" spans="1:18" x14ac:dyDescent="0.2">
      <c r="A186" s="64"/>
      <c r="B186" s="64"/>
      <c r="C186" s="64"/>
      <c r="D186" s="64"/>
      <c r="E186" s="64"/>
      <c r="F186" s="64"/>
      <c r="G186" s="64"/>
      <c r="H186" s="64"/>
      <c r="I186" s="64"/>
      <c r="J186" s="64"/>
      <c r="K186" s="64"/>
      <c r="L186" s="64"/>
      <c r="M186" s="64"/>
      <c r="N186" s="64"/>
      <c r="O186" s="64"/>
      <c r="P186" s="64"/>
      <c r="Q186" s="41"/>
      <c r="R186" s="64"/>
    </row>
    <row r="187" spans="1:18" x14ac:dyDescent="0.2">
      <c r="A187" s="64"/>
      <c r="B187" s="64"/>
      <c r="C187" s="64"/>
      <c r="D187" s="64"/>
      <c r="E187" s="64"/>
      <c r="F187" s="64"/>
      <c r="G187" s="64"/>
      <c r="H187" s="64"/>
      <c r="I187" s="64"/>
      <c r="J187" s="64"/>
      <c r="K187" s="64"/>
      <c r="L187" s="64"/>
      <c r="M187" s="64"/>
      <c r="N187" s="64"/>
      <c r="O187" s="64"/>
      <c r="P187" s="64"/>
      <c r="Q187" s="41"/>
      <c r="R187" s="64"/>
    </row>
    <row r="188" spans="1:18" x14ac:dyDescent="0.2">
      <c r="A188" s="64"/>
      <c r="B188" s="64"/>
      <c r="C188" s="64"/>
      <c r="D188" s="64"/>
      <c r="E188" s="64"/>
      <c r="F188" s="64"/>
      <c r="G188" s="64"/>
      <c r="H188" s="64"/>
      <c r="I188" s="64"/>
      <c r="J188" s="64"/>
      <c r="K188" s="64"/>
      <c r="L188" s="64"/>
      <c r="M188" s="64"/>
      <c r="N188" s="64"/>
      <c r="O188" s="64"/>
      <c r="P188" s="64"/>
      <c r="Q188" s="41"/>
      <c r="R188" s="64"/>
    </row>
    <row r="189" spans="1:18" ht="15.75" x14ac:dyDescent="0.2">
      <c r="A189" s="64"/>
      <c r="B189" s="64"/>
      <c r="C189" s="64"/>
      <c r="D189" s="64"/>
      <c r="E189" s="64"/>
      <c r="F189" s="64"/>
      <c r="G189" s="64"/>
      <c r="H189" s="64"/>
      <c r="I189" s="64"/>
      <c r="J189" s="64"/>
      <c r="K189" s="64"/>
      <c r="L189" s="64"/>
      <c r="M189" s="64"/>
      <c r="N189" s="64"/>
      <c r="O189" s="64"/>
      <c r="P189" s="64"/>
      <c r="Q189" s="238"/>
      <c r="R189" s="64"/>
    </row>
    <row r="190" spans="1:18" ht="19.5" x14ac:dyDescent="0.2">
      <c r="A190" s="64"/>
      <c r="B190" s="64"/>
      <c r="C190" s="64"/>
      <c r="D190" s="64"/>
      <c r="E190" s="64"/>
      <c r="F190" s="64"/>
      <c r="G190" s="64"/>
      <c r="H190" s="64"/>
      <c r="I190" s="64"/>
      <c r="J190" s="64"/>
      <c r="K190" s="64"/>
      <c r="L190" s="64"/>
      <c r="M190" s="64"/>
      <c r="N190" s="64"/>
      <c r="O190" s="64"/>
      <c r="P190" s="64"/>
      <c r="Q190" s="134"/>
      <c r="R190" s="64"/>
    </row>
    <row r="191" spans="1:18" ht="15.75" x14ac:dyDescent="0.2">
      <c r="A191" s="64"/>
      <c r="B191" s="64"/>
      <c r="C191" s="64"/>
      <c r="D191" s="64"/>
      <c r="E191" s="64"/>
      <c r="F191" s="64"/>
      <c r="G191" s="64"/>
      <c r="H191" s="64"/>
      <c r="I191" s="64"/>
      <c r="J191" s="64"/>
      <c r="K191" s="64"/>
      <c r="L191" s="64"/>
      <c r="M191" s="64"/>
      <c r="N191" s="64"/>
      <c r="O191" s="64"/>
      <c r="P191" s="64"/>
      <c r="Q191" s="238"/>
      <c r="R191" s="64"/>
    </row>
    <row r="192" spans="1:18" ht="21" x14ac:dyDescent="0.2">
      <c r="A192" s="64"/>
      <c r="B192" s="64"/>
      <c r="C192" s="64"/>
      <c r="D192" s="64"/>
      <c r="E192" s="64"/>
      <c r="F192" s="64"/>
      <c r="G192" s="64"/>
      <c r="H192" s="64"/>
      <c r="I192" s="64"/>
      <c r="J192" s="64"/>
      <c r="K192" s="64"/>
      <c r="L192" s="64"/>
      <c r="M192" s="64"/>
      <c r="N192" s="64"/>
      <c r="O192" s="64"/>
      <c r="P192" s="64"/>
      <c r="Q192" s="160"/>
      <c r="R192" s="64"/>
    </row>
    <row r="193" spans="1:18" ht="21" x14ac:dyDescent="0.2">
      <c r="A193" s="64"/>
      <c r="B193" s="64"/>
      <c r="C193" s="64"/>
      <c r="D193" s="64"/>
      <c r="E193" s="64"/>
      <c r="F193" s="64"/>
      <c r="G193" s="64"/>
      <c r="H193" s="64"/>
      <c r="I193" s="64"/>
      <c r="J193" s="64"/>
      <c r="K193" s="64"/>
      <c r="L193" s="64"/>
      <c r="M193" s="64"/>
      <c r="N193" s="64"/>
      <c r="O193" s="64"/>
      <c r="P193" s="64"/>
      <c r="Q193" s="160"/>
      <c r="R193" s="64"/>
    </row>
    <row r="194" spans="1:18" ht="21" x14ac:dyDescent="0.2">
      <c r="A194" s="64"/>
      <c r="B194" s="64"/>
      <c r="C194" s="64"/>
      <c r="D194" s="64"/>
      <c r="E194" s="64"/>
      <c r="F194" s="64"/>
      <c r="G194" s="64"/>
      <c r="H194" s="64"/>
      <c r="I194" s="64"/>
      <c r="J194" s="64"/>
      <c r="K194" s="64"/>
      <c r="L194" s="64"/>
      <c r="M194" s="64"/>
      <c r="N194" s="64"/>
      <c r="O194" s="64"/>
      <c r="P194" s="64"/>
      <c r="Q194" s="130"/>
      <c r="R194" s="64"/>
    </row>
    <row r="195" spans="1:18" x14ac:dyDescent="0.2">
      <c r="A195" s="64"/>
      <c r="B195" s="64"/>
      <c r="C195" s="64"/>
      <c r="D195" s="64"/>
      <c r="E195" s="64"/>
      <c r="F195" s="64"/>
      <c r="G195" s="64"/>
      <c r="H195" s="64"/>
      <c r="I195" s="64"/>
      <c r="J195" s="64"/>
      <c r="K195" s="64"/>
      <c r="L195" s="64"/>
      <c r="M195" s="64"/>
      <c r="N195" s="64"/>
      <c r="O195" s="64"/>
      <c r="P195" s="64"/>
      <c r="Q195" s="41"/>
      <c r="R195" s="64"/>
    </row>
    <row r="196" spans="1:18" x14ac:dyDescent="0.2">
      <c r="A196" s="64"/>
      <c r="B196" s="64"/>
      <c r="C196" s="64"/>
      <c r="D196" s="64"/>
      <c r="E196" s="64"/>
      <c r="F196" s="64"/>
      <c r="G196" s="64"/>
      <c r="H196" s="64"/>
      <c r="I196" s="64"/>
      <c r="J196" s="64"/>
      <c r="K196" s="64"/>
      <c r="L196" s="64"/>
      <c r="M196" s="64"/>
      <c r="N196" s="64"/>
      <c r="O196" s="64"/>
      <c r="P196" s="64"/>
      <c r="Q196" s="41"/>
      <c r="R196" s="64"/>
    </row>
    <row r="197" spans="1:18" x14ac:dyDescent="0.2">
      <c r="A197" s="64"/>
      <c r="B197" s="64"/>
      <c r="C197" s="64"/>
      <c r="D197" s="64"/>
      <c r="E197" s="64"/>
      <c r="F197" s="64"/>
      <c r="G197" s="64"/>
      <c r="H197" s="64"/>
      <c r="I197" s="64"/>
      <c r="J197" s="64"/>
      <c r="K197" s="64"/>
      <c r="L197" s="64"/>
      <c r="M197" s="64"/>
      <c r="N197" s="64"/>
      <c r="O197" s="64"/>
      <c r="P197" s="64"/>
      <c r="Q197" s="41"/>
      <c r="R197" s="64"/>
    </row>
    <row r="198" spans="1:18" x14ac:dyDescent="0.2">
      <c r="A198" s="64"/>
      <c r="B198" s="64"/>
      <c r="C198" s="64"/>
      <c r="D198" s="64"/>
      <c r="E198" s="64"/>
      <c r="F198" s="64"/>
      <c r="G198" s="64"/>
      <c r="H198" s="64"/>
      <c r="I198" s="64"/>
      <c r="J198" s="64"/>
      <c r="K198" s="64"/>
      <c r="L198" s="64"/>
      <c r="M198" s="64"/>
      <c r="N198" s="64"/>
      <c r="O198" s="64"/>
      <c r="P198" s="64"/>
      <c r="Q198" s="41"/>
      <c r="R198" s="64"/>
    </row>
    <row r="199" spans="1:18" x14ac:dyDescent="0.2">
      <c r="A199" s="64"/>
      <c r="B199" s="64"/>
      <c r="C199" s="64"/>
      <c r="D199" s="64"/>
      <c r="E199" s="64"/>
      <c r="F199" s="64"/>
      <c r="G199" s="64"/>
      <c r="H199" s="64"/>
      <c r="I199" s="64"/>
      <c r="J199" s="64"/>
      <c r="K199" s="64"/>
      <c r="L199" s="64"/>
      <c r="M199" s="64"/>
      <c r="N199" s="64"/>
      <c r="O199" s="64"/>
      <c r="P199" s="64"/>
      <c r="Q199" s="41"/>
      <c r="R199" s="64"/>
    </row>
    <row r="200" spans="1:18" x14ac:dyDescent="0.2">
      <c r="A200" s="64"/>
      <c r="B200" s="64"/>
      <c r="C200" s="64"/>
      <c r="D200" s="64"/>
      <c r="E200" s="64"/>
      <c r="F200" s="64"/>
      <c r="G200" s="64"/>
      <c r="H200" s="64"/>
      <c r="I200" s="64"/>
      <c r="J200" s="64"/>
      <c r="K200" s="64"/>
      <c r="L200" s="64"/>
      <c r="M200" s="64"/>
      <c r="N200" s="64"/>
      <c r="O200" s="64"/>
      <c r="P200" s="64"/>
      <c r="Q200" s="41"/>
      <c r="R200" s="64"/>
    </row>
    <row r="201" spans="1:18" x14ac:dyDescent="0.2">
      <c r="A201" s="64"/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  <c r="O201" s="64"/>
      <c r="P201" s="64"/>
      <c r="Q201" s="41"/>
      <c r="R201" s="64"/>
    </row>
    <row r="202" spans="1:18" x14ac:dyDescent="0.2">
      <c r="A202" s="64"/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  <c r="O202" s="64"/>
      <c r="P202" s="64"/>
      <c r="Q202" s="41"/>
      <c r="R202" s="64"/>
    </row>
    <row r="203" spans="1:18" x14ac:dyDescent="0.2">
      <c r="A203" s="64"/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  <c r="O203" s="64"/>
      <c r="P203" s="64"/>
      <c r="Q203" s="41"/>
      <c r="R203" s="64"/>
    </row>
    <row r="204" spans="1:18" x14ac:dyDescent="0.2">
      <c r="A204" s="64"/>
      <c r="B204" s="64"/>
      <c r="C204" s="64"/>
      <c r="D204" s="64"/>
      <c r="E204" s="64"/>
      <c r="F204" s="64"/>
      <c r="G204" s="64"/>
      <c r="H204" s="64"/>
      <c r="I204" s="64"/>
      <c r="J204" s="64"/>
      <c r="K204" s="64"/>
      <c r="L204" s="64"/>
      <c r="M204" s="64"/>
      <c r="N204" s="64"/>
      <c r="O204" s="64"/>
      <c r="P204" s="64"/>
      <c r="Q204" s="41"/>
      <c r="R204" s="64"/>
    </row>
    <row r="205" spans="1:18" x14ac:dyDescent="0.2">
      <c r="A205" s="64"/>
      <c r="B205" s="64"/>
      <c r="C205" s="64"/>
      <c r="D205" s="64"/>
      <c r="E205" s="64"/>
      <c r="F205" s="64"/>
      <c r="G205" s="64"/>
      <c r="H205" s="64"/>
      <c r="I205" s="64"/>
      <c r="J205" s="64"/>
      <c r="K205" s="64"/>
      <c r="L205" s="64"/>
      <c r="M205" s="64"/>
      <c r="N205" s="64"/>
      <c r="O205" s="64"/>
      <c r="P205" s="64"/>
      <c r="Q205" s="41"/>
      <c r="R205" s="64"/>
    </row>
    <row r="206" spans="1:18" x14ac:dyDescent="0.2">
      <c r="A206" s="64"/>
      <c r="B206" s="64"/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41"/>
      <c r="R206" s="64"/>
    </row>
    <row r="207" spans="1:18" x14ac:dyDescent="0.2">
      <c r="A207" s="64"/>
      <c r="B207" s="64"/>
      <c r="C207" s="64"/>
      <c r="D207" s="64"/>
      <c r="E207" s="64"/>
      <c r="F207" s="64"/>
      <c r="G207" s="64"/>
      <c r="H207" s="64"/>
      <c r="I207" s="64"/>
      <c r="J207" s="64"/>
      <c r="K207" s="64"/>
      <c r="L207" s="64"/>
      <c r="M207" s="64"/>
      <c r="N207" s="64"/>
      <c r="O207" s="64"/>
      <c r="P207" s="64"/>
      <c r="Q207" s="41"/>
      <c r="R207" s="64"/>
    </row>
    <row r="208" spans="1:18" x14ac:dyDescent="0.2">
      <c r="A208" s="64"/>
      <c r="B208" s="64"/>
      <c r="C208" s="64"/>
      <c r="D208" s="64"/>
      <c r="E208" s="64"/>
      <c r="F208" s="64"/>
      <c r="G208" s="64"/>
      <c r="H208" s="64"/>
      <c r="I208" s="64"/>
      <c r="J208" s="64"/>
      <c r="K208" s="64"/>
      <c r="L208" s="64"/>
      <c r="M208" s="64"/>
      <c r="N208" s="64"/>
      <c r="O208" s="64"/>
      <c r="P208" s="64"/>
      <c r="Q208" s="41"/>
      <c r="R208" s="64"/>
    </row>
    <row r="209" spans="1:18" x14ac:dyDescent="0.2">
      <c r="A209" s="64"/>
      <c r="B209" s="64"/>
      <c r="C209" s="64"/>
      <c r="D209" s="64"/>
      <c r="E209" s="64"/>
      <c r="F209" s="64"/>
      <c r="G209" s="64"/>
      <c r="H209" s="64"/>
      <c r="I209" s="64"/>
      <c r="J209" s="64"/>
      <c r="K209" s="64"/>
      <c r="L209" s="64"/>
      <c r="M209" s="64"/>
      <c r="N209" s="64"/>
      <c r="O209" s="64"/>
      <c r="P209" s="64"/>
      <c r="Q209" s="41"/>
      <c r="R209" s="64"/>
    </row>
    <row r="210" spans="1:18" x14ac:dyDescent="0.2">
      <c r="A210" s="64"/>
      <c r="B210" s="64"/>
      <c r="C210" s="64"/>
      <c r="D210" s="64"/>
      <c r="E210" s="64"/>
      <c r="F210" s="64"/>
      <c r="G210" s="64"/>
      <c r="H210" s="64"/>
      <c r="I210" s="64"/>
      <c r="J210" s="64"/>
      <c r="K210" s="64"/>
      <c r="L210" s="64"/>
      <c r="M210" s="64"/>
      <c r="N210" s="64"/>
      <c r="O210" s="64"/>
      <c r="P210" s="64"/>
      <c r="Q210" s="41"/>
      <c r="R210" s="64"/>
    </row>
    <row r="211" spans="1:18" x14ac:dyDescent="0.2">
      <c r="A211" s="64"/>
      <c r="B211" s="64"/>
      <c r="C211" s="64"/>
      <c r="D211" s="64"/>
      <c r="E211" s="64"/>
      <c r="F211" s="64"/>
      <c r="G211" s="64"/>
      <c r="H211" s="64"/>
      <c r="I211" s="64"/>
      <c r="J211" s="64"/>
      <c r="K211" s="64"/>
      <c r="L211" s="64"/>
      <c r="M211" s="64"/>
      <c r="N211" s="64"/>
      <c r="O211" s="64"/>
      <c r="P211" s="64"/>
      <c r="Q211" s="41"/>
      <c r="R211" s="64"/>
    </row>
    <row r="212" spans="1:18" x14ac:dyDescent="0.2">
      <c r="A212" s="64"/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41"/>
      <c r="R212" s="64"/>
    </row>
    <row r="213" spans="1:18" x14ac:dyDescent="0.2">
      <c r="A213" s="64"/>
      <c r="B213" s="64"/>
      <c r="C213" s="64"/>
      <c r="D213" s="64"/>
      <c r="E213" s="64"/>
      <c r="F213" s="64"/>
      <c r="G213" s="64"/>
      <c r="H213" s="64"/>
      <c r="I213" s="64"/>
      <c r="J213" s="64"/>
      <c r="K213" s="64"/>
      <c r="L213" s="64"/>
      <c r="M213" s="64"/>
      <c r="N213" s="64"/>
      <c r="O213" s="64"/>
      <c r="P213" s="64"/>
      <c r="Q213" s="41"/>
      <c r="R213" s="64"/>
    </row>
    <row r="214" spans="1:18" x14ac:dyDescent="0.2">
      <c r="A214" s="64"/>
      <c r="B214" s="64"/>
      <c r="C214" s="64"/>
      <c r="D214" s="64"/>
      <c r="E214" s="64"/>
      <c r="F214" s="64"/>
      <c r="G214" s="64"/>
      <c r="H214" s="64"/>
      <c r="I214" s="64"/>
      <c r="J214" s="64"/>
      <c r="K214" s="64"/>
      <c r="L214" s="64"/>
      <c r="M214" s="64"/>
      <c r="N214" s="64"/>
      <c r="O214" s="64"/>
      <c r="P214" s="64"/>
      <c r="Q214" s="41"/>
      <c r="R214" s="64"/>
    </row>
    <row r="215" spans="1:18" x14ac:dyDescent="0.2">
      <c r="A215" s="64"/>
      <c r="B215" s="64"/>
      <c r="C215" s="64"/>
      <c r="D215" s="64"/>
      <c r="E215" s="64"/>
      <c r="F215" s="64"/>
      <c r="G215" s="64"/>
      <c r="H215" s="64"/>
      <c r="I215" s="64"/>
      <c r="J215" s="64"/>
      <c r="K215" s="64"/>
      <c r="L215" s="64"/>
      <c r="M215" s="64"/>
      <c r="N215" s="64"/>
      <c r="O215" s="64"/>
      <c r="P215" s="64"/>
      <c r="Q215" s="41"/>
      <c r="R215" s="64"/>
    </row>
    <row r="216" spans="1:18" x14ac:dyDescent="0.2">
      <c r="A216" s="64"/>
      <c r="B216" s="64"/>
      <c r="C216" s="64"/>
      <c r="D216" s="64"/>
      <c r="E216" s="64"/>
      <c r="F216" s="64"/>
      <c r="G216" s="64"/>
      <c r="H216" s="64"/>
      <c r="I216" s="64"/>
      <c r="J216" s="64"/>
      <c r="K216" s="64"/>
      <c r="L216" s="64"/>
      <c r="M216" s="64"/>
      <c r="N216" s="64"/>
      <c r="O216" s="64"/>
      <c r="P216" s="64"/>
      <c r="Q216" s="41"/>
      <c r="R216" s="64"/>
    </row>
    <row r="217" spans="1:18" x14ac:dyDescent="0.2">
      <c r="A217" s="64"/>
      <c r="B217" s="64"/>
      <c r="C217" s="64"/>
      <c r="D217" s="64"/>
      <c r="E217" s="64"/>
      <c r="F217" s="64"/>
      <c r="G217" s="64"/>
      <c r="H217" s="64"/>
      <c r="I217" s="64"/>
      <c r="J217" s="64"/>
      <c r="K217" s="64"/>
      <c r="L217" s="64"/>
      <c r="M217" s="64"/>
      <c r="N217" s="64"/>
      <c r="O217" s="64"/>
      <c r="P217" s="64"/>
      <c r="Q217" s="41"/>
      <c r="R217" s="64"/>
    </row>
    <row r="218" spans="1:18" x14ac:dyDescent="0.2">
      <c r="A218" s="64"/>
      <c r="B218" s="64"/>
      <c r="C218" s="64"/>
      <c r="D218" s="64"/>
      <c r="E218" s="64"/>
      <c r="F218" s="64"/>
      <c r="G218" s="64"/>
      <c r="H218" s="64"/>
      <c r="I218" s="64"/>
      <c r="J218" s="64"/>
      <c r="K218" s="64"/>
      <c r="L218" s="64"/>
      <c r="M218" s="64"/>
      <c r="N218" s="64"/>
      <c r="O218" s="64"/>
      <c r="P218" s="64"/>
      <c r="Q218" s="41"/>
      <c r="R218" s="64"/>
    </row>
    <row r="219" spans="1:18" x14ac:dyDescent="0.2">
      <c r="A219" s="64"/>
      <c r="B219" s="64"/>
      <c r="C219" s="64"/>
      <c r="D219" s="64"/>
      <c r="E219" s="64"/>
      <c r="F219" s="64"/>
      <c r="G219" s="64"/>
      <c r="H219" s="64"/>
      <c r="I219" s="64"/>
      <c r="J219" s="64"/>
      <c r="K219" s="64"/>
      <c r="L219" s="64"/>
      <c r="M219" s="64"/>
      <c r="N219" s="64"/>
      <c r="O219" s="64"/>
      <c r="P219" s="64"/>
      <c r="Q219" s="41"/>
      <c r="R219" s="64"/>
    </row>
    <row r="220" spans="1:18" x14ac:dyDescent="0.2">
      <c r="A220" s="64"/>
      <c r="B220" s="64"/>
      <c r="C220" s="64"/>
      <c r="D220" s="64"/>
      <c r="E220" s="64"/>
      <c r="F220" s="64"/>
      <c r="G220" s="64"/>
      <c r="H220" s="64"/>
      <c r="I220" s="64"/>
      <c r="J220" s="64"/>
      <c r="K220" s="64"/>
      <c r="L220" s="64"/>
      <c r="M220" s="64"/>
      <c r="N220" s="64"/>
      <c r="O220" s="64"/>
      <c r="P220" s="64"/>
      <c r="Q220" s="41"/>
      <c r="R220" s="64"/>
    </row>
    <row r="221" spans="1:18" x14ac:dyDescent="0.2">
      <c r="A221" s="64"/>
      <c r="B221" s="64"/>
      <c r="C221" s="64"/>
      <c r="D221" s="64"/>
      <c r="E221" s="64"/>
      <c r="F221" s="64"/>
      <c r="G221" s="64"/>
      <c r="H221" s="64"/>
      <c r="I221" s="64"/>
      <c r="J221" s="64"/>
      <c r="K221" s="64"/>
      <c r="L221" s="64"/>
      <c r="M221" s="64"/>
      <c r="N221" s="64"/>
      <c r="O221" s="64"/>
      <c r="P221" s="64"/>
      <c r="Q221" s="41"/>
      <c r="R221" s="64"/>
    </row>
    <row r="222" spans="1:18" x14ac:dyDescent="0.2">
      <c r="A222" s="64"/>
      <c r="B222" s="64"/>
      <c r="C222" s="64"/>
      <c r="D222" s="64"/>
      <c r="E222" s="64"/>
      <c r="F222" s="64"/>
      <c r="G222" s="64"/>
      <c r="H222" s="64"/>
      <c r="I222" s="64"/>
      <c r="J222" s="64"/>
      <c r="K222" s="64"/>
      <c r="L222" s="64"/>
      <c r="M222" s="64"/>
      <c r="N222" s="64"/>
      <c r="O222" s="64"/>
      <c r="P222" s="64"/>
      <c r="Q222" s="41"/>
      <c r="R222" s="64"/>
    </row>
    <row r="223" spans="1:18" x14ac:dyDescent="0.2">
      <c r="A223" s="64"/>
      <c r="B223" s="64"/>
      <c r="C223" s="64"/>
      <c r="D223" s="64"/>
      <c r="E223" s="64"/>
      <c r="F223" s="64"/>
      <c r="G223" s="64"/>
      <c r="H223" s="64"/>
      <c r="I223" s="64"/>
      <c r="J223" s="64"/>
      <c r="K223" s="64"/>
      <c r="L223" s="64"/>
      <c r="M223" s="64"/>
      <c r="N223" s="64"/>
      <c r="O223" s="64"/>
      <c r="P223" s="64"/>
      <c r="Q223" s="41"/>
      <c r="R223" s="64"/>
    </row>
    <row r="224" spans="1:18" x14ac:dyDescent="0.2">
      <c r="A224" s="64"/>
      <c r="B224" s="64"/>
      <c r="C224" s="64"/>
      <c r="D224" s="64"/>
      <c r="E224" s="64"/>
      <c r="F224" s="64"/>
      <c r="G224" s="64"/>
      <c r="H224" s="64"/>
      <c r="I224" s="64"/>
      <c r="J224" s="64"/>
      <c r="K224" s="64"/>
      <c r="L224" s="64"/>
      <c r="M224" s="64"/>
      <c r="N224" s="64"/>
      <c r="O224" s="64"/>
      <c r="P224" s="64"/>
      <c r="Q224" s="41"/>
      <c r="R224" s="64"/>
    </row>
    <row r="225" spans="1:18" x14ac:dyDescent="0.2">
      <c r="A225" s="64"/>
      <c r="B225" s="64"/>
      <c r="C225" s="64"/>
      <c r="D225" s="64"/>
      <c r="E225" s="64"/>
      <c r="F225" s="64"/>
      <c r="G225" s="64"/>
      <c r="H225" s="64"/>
      <c r="I225" s="64"/>
      <c r="J225" s="64"/>
      <c r="K225" s="64"/>
      <c r="L225" s="64"/>
      <c r="M225" s="64"/>
      <c r="N225" s="64"/>
      <c r="O225" s="64"/>
      <c r="P225" s="64"/>
      <c r="Q225" s="41"/>
      <c r="R225" s="64"/>
    </row>
    <row r="226" spans="1:18" x14ac:dyDescent="0.2">
      <c r="A226" s="64"/>
      <c r="B226" s="64"/>
      <c r="C226" s="64"/>
      <c r="D226" s="64"/>
      <c r="E226" s="64"/>
      <c r="F226" s="64"/>
      <c r="G226" s="64"/>
      <c r="H226" s="64"/>
      <c r="I226" s="64"/>
      <c r="J226" s="64"/>
      <c r="K226" s="64"/>
      <c r="L226" s="64"/>
      <c r="M226" s="64"/>
      <c r="N226" s="64"/>
      <c r="O226" s="64"/>
      <c r="P226" s="64"/>
      <c r="Q226" s="41"/>
      <c r="R226" s="64"/>
    </row>
    <row r="227" spans="1:18" x14ac:dyDescent="0.2">
      <c r="A227" s="64"/>
      <c r="B227" s="64"/>
      <c r="C227" s="64"/>
      <c r="D227" s="64"/>
      <c r="E227" s="64"/>
      <c r="F227" s="64"/>
      <c r="G227" s="64"/>
      <c r="H227" s="64"/>
      <c r="I227" s="64"/>
      <c r="J227" s="64"/>
      <c r="K227" s="64"/>
      <c r="L227" s="64"/>
      <c r="M227" s="64"/>
      <c r="N227" s="64"/>
      <c r="O227" s="64"/>
      <c r="P227" s="64"/>
      <c r="Q227" s="41"/>
      <c r="R227" s="64"/>
    </row>
    <row r="228" spans="1:18" x14ac:dyDescent="0.2">
      <c r="A228" s="64"/>
      <c r="B228" s="64"/>
      <c r="C228" s="64"/>
      <c r="D228" s="64"/>
      <c r="E228" s="64"/>
      <c r="F228" s="64"/>
      <c r="G228" s="64"/>
      <c r="H228" s="64"/>
      <c r="I228" s="64"/>
      <c r="J228" s="64"/>
      <c r="K228" s="64"/>
      <c r="L228" s="64"/>
      <c r="M228" s="64"/>
      <c r="N228" s="64"/>
      <c r="O228" s="64"/>
      <c r="P228" s="64"/>
      <c r="Q228" s="41"/>
      <c r="R228" s="64"/>
    </row>
    <row r="229" spans="1:18" x14ac:dyDescent="0.2">
      <c r="A229" s="64"/>
      <c r="B229" s="64"/>
      <c r="C229" s="64"/>
      <c r="D229" s="64"/>
      <c r="E229" s="64"/>
      <c r="F229" s="64"/>
      <c r="G229" s="64"/>
      <c r="H229" s="64"/>
      <c r="I229" s="64"/>
      <c r="J229" s="64"/>
      <c r="K229" s="64"/>
      <c r="L229" s="64"/>
      <c r="M229" s="64"/>
      <c r="N229" s="64"/>
      <c r="O229" s="64"/>
      <c r="P229" s="64"/>
      <c r="Q229" s="41"/>
      <c r="R229" s="64"/>
    </row>
    <row r="230" spans="1:18" x14ac:dyDescent="0.2">
      <c r="A230" s="64"/>
      <c r="B230" s="64"/>
      <c r="C230" s="64"/>
      <c r="D230" s="64"/>
      <c r="E230" s="64"/>
      <c r="F230" s="64"/>
      <c r="G230" s="64"/>
      <c r="H230" s="64"/>
      <c r="I230" s="64"/>
      <c r="J230" s="64"/>
      <c r="K230" s="64"/>
      <c r="L230" s="64"/>
      <c r="M230" s="64"/>
      <c r="N230" s="64"/>
      <c r="O230" s="64"/>
      <c r="P230" s="64"/>
      <c r="Q230" s="41"/>
      <c r="R230" s="64"/>
    </row>
    <row r="231" spans="1:18" x14ac:dyDescent="0.2">
      <c r="A231" s="64"/>
      <c r="B231" s="64"/>
      <c r="C231" s="64"/>
      <c r="D231" s="64"/>
      <c r="E231" s="64"/>
      <c r="F231" s="64"/>
      <c r="G231" s="64"/>
      <c r="H231" s="64"/>
      <c r="I231" s="64"/>
      <c r="J231" s="64"/>
      <c r="K231" s="64"/>
      <c r="L231" s="64"/>
      <c r="M231" s="64"/>
      <c r="N231" s="64"/>
      <c r="O231" s="64"/>
      <c r="P231" s="64"/>
      <c r="Q231" s="41"/>
      <c r="R231" s="64"/>
    </row>
    <row r="232" spans="1:18" x14ac:dyDescent="0.2">
      <c r="A232" s="64"/>
      <c r="B232" s="64"/>
      <c r="C232" s="64"/>
      <c r="D232" s="64"/>
      <c r="E232" s="64"/>
      <c r="F232" s="64"/>
      <c r="G232" s="64"/>
      <c r="H232" s="64"/>
      <c r="I232" s="64"/>
      <c r="J232" s="64"/>
      <c r="K232" s="64"/>
      <c r="L232" s="64"/>
      <c r="M232" s="64"/>
      <c r="N232" s="64"/>
      <c r="O232" s="64"/>
      <c r="P232" s="64"/>
      <c r="Q232" s="41"/>
      <c r="R232" s="64"/>
    </row>
    <row r="233" spans="1:18" x14ac:dyDescent="0.2">
      <c r="A233" s="64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41"/>
      <c r="R233" s="64"/>
    </row>
    <row r="234" spans="1:18" x14ac:dyDescent="0.2">
      <c r="A234" s="64"/>
      <c r="B234" s="64"/>
      <c r="C234" s="64"/>
      <c r="D234" s="64"/>
      <c r="E234" s="64"/>
      <c r="F234" s="64"/>
      <c r="G234" s="64"/>
      <c r="H234" s="64"/>
      <c r="I234" s="64"/>
      <c r="J234" s="64"/>
      <c r="K234" s="64"/>
      <c r="L234" s="64"/>
      <c r="M234" s="64"/>
      <c r="N234" s="64"/>
      <c r="O234" s="64"/>
      <c r="P234" s="64"/>
      <c r="Q234" s="41"/>
      <c r="R234" s="64"/>
    </row>
    <row r="235" spans="1:18" x14ac:dyDescent="0.2">
      <c r="A235" s="64"/>
      <c r="B235" s="64"/>
      <c r="C235" s="64"/>
      <c r="D235" s="64"/>
      <c r="E235" s="64"/>
      <c r="F235" s="64"/>
      <c r="G235" s="64"/>
      <c r="H235" s="64"/>
      <c r="I235" s="64"/>
      <c r="J235" s="64"/>
      <c r="K235" s="64"/>
      <c r="L235" s="64"/>
      <c r="M235" s="64"/>
      <c r="N235" s="64"/>
      <c r="O235" s="64"/>
      <c r="P235" s="64"/>
      <c r="Q235" s="41"/>
      <c r="R235" s="64"/>
    </row>
    <row r="236" spans="1:18" x14ac:dyDescent="0.2">
      <c r="A236" s="64"/>
      <c r="B236" s="64"/>
      <c r="C236" s="64"/>
      <c r="D236" s="64"/>
      <c r="E236" s="64"/>
      <c r="F236" s="64"/>
      <c r="G236" s="64"/>
      <c r="H236" s="64"/>
      <c r="I236" s="64"/>
      <c r="J236" s="64"/>
      <c r="K236" s="64"/>
      <c r="L236" s="64"/>
      <c r="M236" s="64"/>
      <c r="N236" s="64"/>
      <c r="O236" s="64"/>
      <c r="P236" s="64"/>
      <c r="Q236" s="41"/>
      <c r="R236" s="64"/>
    </row>
    <row r="237" spans="1:18" x14ac:dyDescent="0.2">
      <c r="A237" s="64"/>
      <c r="B237" s="64"/>
      <c r="C237" s="64"/>
      <c r="D237" s="64"/>
      <c r="E237" s="64"/>
      <c r="F237" s="64"/>
      <c r="G237" s="64"/>
      <c r="H237" s="64"/>
      <c r="I237" s="64"/>
      <c r="J237" s="64"/>
      <c r="K237" s="64"/>
      <c r="L237" s="64"/>
      <c r="M237" s="64"/>
      <c r="N237" s="64"/>
      <c r="O237" s="64"/>
      <c r="P237" s="64"/>
      <c r="Q237" s="41"/>
      <c r="R237" s="64"/>
    </row>
    <row r="238" spans="1:18" x14ac:dyDescent="0.2">
      <c r="A238" s="64"/>
      <c r="B238" s="64"/>
      <c r="C238" s="64"/>
      <c r="D238" s="64"/>
      <c r="E238" s="64"/>
      <c r="F238" s="64"/>
      <c r="G238" s="64"/>
      <c r="H238" s="64"/>
      <c r="I238" s="64"/>
      <c r="J238" s="64"/>
      <c r="K238" s="64"/>
      <c r="L238" s="64"/>
      <c r="M238" s="64"/>
      <c r="N238" s="64"/>
      <c r="O238" s="64"/>
      <c r="P238" s="64"/>
      <c r="Q238" s="41"/>
      <c r="R238" s="64"/>
    </row>
    <row r="239" spans="1:18" x14ac:dyDescent="0.2">
      <c r="A239" s="64"/>
      <c r="B239" s="64"/>
      <c r="C239" s="64"/>
      <c r="D239" s="64"/>
      <c r="E239" s="64"/>
      <c r="F239" s="64"/>
      <c r="G239" s="64"/>
      <c r="H239" s="64"/>
      <c r="I239" s="64"/>
      <c r="J239" s="64"/>
      <c r="K239" s="64"/>
      <c r="L239" s="64"/>
      <c r="M239" s="64"/>
      <c r="N239" s="64"/>
      <c r="O239" s="64"/>
      <c r="P239" s="64"/>
      <c r="Q239" s="41"/>
      <c r="R239" s="64"/>
    </row>
    <row r="240" spans="1:18" x14ac:dyDescent="0.2">
      <c r="A240" s="64"/>
      <c r="B240" s="64"/>
      <c r="C240" s="64"/>
      <c r="D240" s="64"/>
      <c r="E240" s="64"/>
      <c r="F240" s="64"/>
      <c r="G240" s="64"/>
      <c r="H240" s="64"/>
      <c r="I240" s="64"/>
      <c r="J240" s="64"/>
      <c r="K240" s="64"/>
      <c r="L240" s="64"/>
      <c r="M240" s="64"/>
      <c r="N240" s="64"/>
      <c r="O240" s="64"/>
      <c r="P240" s="64"/>
      <c r="Q240" s="41"/>
      <c r="R240" s="64"/>
    </row>
    <row r="241" spans="1:18" x14ac:dyDescent="0.2">
      <c r="A241" s="64"/>
      <c r="B241" s="64"/>
      <c r="C241" s="64"/>
      <c r="D241" s="64"/>
      <c r="E241" s="64"/>
      <c r="F241" s="64"/>
      <c r="G241" s="64"/>
      <c r="H241" s="64"/>
      <c r="I241" s="64"/>
      <c r="J241" s="64"/>
      <c r="K241" s="64"/>
      <c r="L241" s="64"/>
      <c r="M241" s="64"/>
      <c r="N241" s="64"/>
      <c r="O241" s="64"/>
      <c r="P241" s="64"/>
      <c r="Q241" s="41"/>
      <c r="R241" s="64"/>
    </row>
    <row r="242" spans="1:18" x14ac:dyDescent="0.2">
      <c r="A242" s="64"/>
      <c r="B242" s="64"/>
      <c r="C242" s="64"/>
      <c r="D242" s="64"/>
      <c r="E242" s="64"/>
      <c r="F242" s="64"/>
      <c r="G242" s="64"/>
      <c r="H242" s="64"/>
      <c r="I242" s="64"/>
      <c r="J242" s="64"/>
      <c r="K242" s="64"/>
      <c r="L242" s="64"/>
      <c r="M242" s="64"/>
      <c r="N242" s="64"/>
      <c r="O242" s="64"/>
      <c r="P242" s="64"/>
      <c r="Q242" s="41"/>
      <c r="R242" s="64"/>
    </row>
    <row r="243" spans="1:18" x14ac:dyDescent="0.2">
      <c r="A243" s="64"/>
      <c r="B243" s="64"/>
      <c r="C243" s="64"/>
      <c r="D243" s="64"/>
      <c r="E243" s="64"/>
      <c r="F243" s="64"/>
      <c r="G243" s="64"/>
      <c r="H243" s="64"/>
      <c r="I243" s="64"/>
      <c r="J243" s="64"/>
      <c r="K243" s="64"/>
      <c r="L243" s="64"/>
      <c r="M243" s="64"/>
      <c r="N243" s="64"/>
      <c r="O243" s="64"/>
      <c r="P243" s="64"/>
      <c r="Q243" s="41"/>
      <c r="R243" s="64"/>
    </row>
    <row r="244" spans="1:18" x14ac:dyDescent="0.2">
      <c r="A244" s="64"/>
      <c r="B244" s="64"/>
      <c r="C244" s="64"/>
      <c r="D244" s="64"/>
      <c r="E244" s="64"/>
      <c r="F244" s="64"/>
      <c r="G244" s="64"/>
      <c r="H244" s="64"/>
      <c r="I244" s="64"/>
      <c r="J244" s="64"/>
      <c r="K244" s="64"/>
      <c r="L244" s="64"/>
      <c r="M244" s="64"/>
      <c r="N244" s="64"/>
      <c r="O244" s="64"/>
      <c r="P244" s="64"/>
      <c r="Q244" s="41"/>
      <c r="R244" s="64"/>
    </row>
    <row r="245" spans="1:18" x14ac:dyDescent="0.2">
      <c r="A245" s="64"/>
      <c r="B245" s="64"/>
      <c r="C245" s="64"/>
      <c r="D245" s="64"/>
      <c r="E245" s="64"/>
      <c r="F245" s="64"/>
      <c r="G245" s="64"/>
      <c r="H245" s="64"/>
      <c r="I245" s="64"/>
      <c r="J245" s="64"/>
      <c r="K245" s="64"/>
      <c r="L245" s="64"/>
      <c r="M245" s="64"/>
      <c r="N245" s="64"/>
      <c r="O245" s="64"/>
      <c r="P245" s="64"/>
      <c r="Q245" s="41"/>
      <c r="R245" s="64"/>
    </row>
    <row r="246" spans="1:18" x14ac:dyDescent="0.2">
      <c r="A246" s="64"/>
      <c r="B246" s="64"/>
      <c r="C246" s="64"/>
      <c r="D246" s="64"/>
      <c r="E246" s="64"/>
      <c r="F246" s="64"/>
      <c r="G246" s="64"/>
      <c r="H246" s="64"/>
      <c r="I246" s="64"/>
      <c r="J246" s="64"/>
      <c r="K246" s="64"/>
      <c r="L246" s="64"/>
      <c r="M246" s="64"/>
      <c r="N246" s="64"/>
      <c r="O246" s="64"/>
      <c r="P246" s="64"/>
      <c r="Q246" s="41"/>
      <c r="R246" s="64"/>
    </row>
    <row r="247" spans="1:18" x14ac:dyDescent="0.2">
      <c r="A247" s="64"/>
      <c r="B247" s="64"/>
      <c r="C247" s="64"/>
      <c r="D247" s="64"/>
      <c r="E247" s="64"/>
      <c r="F247" s="64"/>
      <c r="G247" s="64"/>
      <c r="H247" s="64"/>
      <c r="I247" s="64"/>
      <c r="J247" s="64"/>
      <c r="K247" s="64"/>
      <c r="L247" s="64"/>
      <c r="M247" s="64"/>
      <c r="N247" s="64"/>
      <c r="O247" s="64"/>
      <c r="P247" s="64"/>
      <c r="Q247" s="41"/>
      <c r="R247" s="64"/>
    </row>
    <row r="248" spans="1:18" x14ac:dyDescent="0.2">
      <c r="A248" s="64"/>
      <c r="B248" s="64"/>
      <c r="C248" s="64"/>
      <c r="D248" s="64"/>
      <c r="E248" s="64"/>
      <c r="F248" s="64"/>
      <c r="G248" s="64"/>
      <c r="H248" s="64"/>
      <c r="I248" s="64"/>
      <c r="J248" s="64"/>
      <c r="K248" s="64"/>
      <c r="L248" s="64"/>
      <c r="M248" s="64"/>
      <c r="N248" s="64"/>
      <c r="O248" s="64"/>
      <c r="P248" s="64"/>
      <c r="Q248" s="41"/>
      <c r="R248" s="64"/>
    </row>
  </sheetData>
  <mergeCells count="13">
    <mergeCell ref="B54:B60"/>
    <mergeCell ref="B51:B53"/>
    <mergeCell ref="B50:F50"/>
    <mergeCell ref="R51:R52"/>
    <mergeCell ref="B48:F48"/>
    <mergeCell ref="I48:Q48"/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53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35"/>
  <sheetViews>
    <sheetView rightToLeft="1" view="pageBreakPreview" zoomScale="70" zoomScaleNormal="55" zoomScaleSheetLayoutView="70" workbookViewId="0">
      <selection activeCell="B6" sqref="B6"/>
    </sheetView>
  </sheetViews>
  <sheetFormatPr defaultRowHeight="12.75" x14ac:dyDescent="0.2"/>
  <cols>
    <col min="1" max="1" width="46.28515625" style="35" customWidth="1"/>
    <col min="2" max="2" width="3.7109375" style="35" customWidth="1"/>
    <col min="3" max="3" width="18.140625" style="35" bestFit="1" customWidth="1"/>
    <col min="4" max="4" width="1.28515625" style="35" customWidth="1"/>
    <col min="5" max="5" width="22" style="35" bestFit="1" customWidth="1"/>
    <col min="6" max="6" width="1.28515625" style="35" customWidth="1"/>
    <col min="7" max="7" width="22" style="35" bestFit="1" customWidth="1"/>
    <col min="8" max="8" width="1.28515625" style="35" customWidth="1"/>
    <col min="9" max="9" width="35.140625" style="35" customWidth="1"/>
    <col min="10" max="10" width="1.28515625" style="35" customWidth="1"/>
    <col min="11" max="11" width="15.7109375" style="35" customWidth="1"/>
    <col min="12" max="12" width="1.28515625" style="35" customWidth="1"/>
    <col min="13" max="13" width="22" style="35" bestFit="1" customWidth="1"/>
    <col min="14" max="14" width="1.28515625" style="35" customWidth="1"/>
    <col min="15" max="15" width="19.85546875" style="35" customWidth="1"/>
    <col min="16" max="16" width="1.28515625" style="35" customWidth="1"/>
    <col min="17" max="17" width="26.28515625" style="35" customWidth="1"/>
    <col min="18" max="18" width="18.7109375" style="35" customWidth="1"/>
    <col min="19" max="16384" width="9.140625" style="35"/>
  </cols>
  <sheetData>
    <row r="1" spans="1:18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</row>
    <row r="2" spans="1:18" ht="21.75" customHeight="1" x14ac:dyDescent="0.2">
      <c r="A2" s="249" t="s">
        <v>165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</row>
    <row r="3" spans="1:18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</row>
    <row r="4" spans="1:18" ht="14.45" customHeight="1" x14ac:dyDescent="0.2"/>
    <row r="5" spans="1:18" ht="23.25" customHeight="1" x14ac:dyDescent="0.2">
      <c r="A5" s="251" t="s">
        <v>289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</row>
    <row r="6" spans="1:18" ht="23.25" customHeight="1" x14ac:dyDescent="0.2">
      <c r="A6" s="252" t="s">
        <v>168</v>
      </c>
      <c r="C6" s="252" t="s">
        <v>184</v>
      </c>
      <c r="D6" s="252"/>
      <c r="E6" s="252"/>
      <c r="F6" s="252"/>
      <c r="G6" s="252"/>
      <c r="H6" s="252"/>
      <c r="I6" s="252"/>
      <c r="J6" s="36"/>
      <c r="K6" s="264" t="s">
        <v>185</v>
      </c>
      <c r="L6" s="264"/>
      <c r="M6" s="264"/>
      <c r="N6" s="264"/>
      <c r="O6" s="264"/>
      <c r="P6" s="264"/>
      <c r="Q6" s="264"/>
    </row>
    <row r="7" spans="1:18" ht="51" customHeight="1" x14ac:dyDescent="0.2">
      <c r="A7" s="252"/>
      <c r="C7" s="170" t="s">
        <v>13</v>
      </c>
      <c r="D7" s="199"/>
      <c r="E7" s="170" t="s">
        <v>15</v>
      </c>
      <c r="F7" s="199"/>
      <c r="G7" s="170" t="s">
        <v>275</v>
      </c>
      <c r="H7" s="199"/>
      <c r="I7" s="170" t="s">
        <v>290</v>
      </c>
      <c r="J7" s="101"/>
      <c r="K7" s="170" t="s">
        <v>13</v>
      </c>
      <c r="L7" s="199"/>
      <c r="M7" s="170" t="s">
        <v>15</v>
      </c>
      <c r="N7" s="199"/>
      <c r="O7" s="170" t="s">
        <v>275</v>
      </c>
      <c r="P7" s="199"/>
      <c r="Q7" s="168" t="s">
        <v>290</v>
      </c>
      <c r="R7" s="100"/>
    </row>
    <row r="8" spans="1:18" ht="21.75" customHeight="1" x14ac:dyDescent="0.2">
      <c r="A8" s="139" t="s">
        <v>24</v>
      </c>
      <c r="B8" s="100"/>
      <c r="C8" s="161">
        <v>8683388</v>
      </c>
      <c r="D8" s="101"/>
      <c r="E8" s="161">
        <v>63529472752</v>
      </c>
      <c r="F8" s="101"/>
      <c r="G8" s="161">
        <f>E8-I8</f>
        <v>49687631933</v>
      </c>
      <c r="H8" s="101"/>
      <c r="I8" s="135">
        <v>13841840819</v>
      </c>
      <c r="J8" s="101"/>
      <c r="K8" s="161">
        <v>8683388</v>
      </c>
      <c r="L8" s="101"/>
      <c r="M8" s="161">
        <v>63529472752</v>
      </c>
      <c r="N8" s="101"/>
      <c r="O8" s="161">
        <v>87376024565</v>
      </c>
      <c r="P8" s="101"/>
      <c r="Q8" s="135">
        <f>M8-O8</f>
        <v>-23846551813</v>
      </c>
      <c r="R8" s="100"/>
    </row>
    <row r="9" spans="1:18" ht="21.75" customHeight="1" x14ac:dyDescent="0.2">
      <c r="A9" s="138" t="s">
        <v>47</v>
      </c>
      <c r="B9" s="100"/>
      <c r="C9" s="159">
        <v>20000000</v>
      </c>
      <c r="D9" s="101"/>
      <c r="E9" s="159">
        <v>632581428750</v>
      </c>
      <c r="F9" s="101"/>
      <c r="G9" s="160">
        <f t="shared" ref="G9:G31" si="0">E9-I9</f>
        <v>615192934500</v>
      </c>
      <c r="H9" s="101"/>
      <c r="I9" s="99">
        <v>17388494250</v>
      </c>
      <c r="J9" s="101"/>
      <c r="K9" s="159">
        <v>20000000</v>
      </c>
      <c r="L9" s="101"/>
      <c r="M9" s="159">
        <v>632581428750</v>
      </c>
      <c r="N9" s="101"/>
      <c r="O9" s="159">
        <v>533047289259</v>
      </c>
      <c r="P9" s="101"/>
      <c r="Q9" s="99">
        <f>M9-O9</f>
        <v>99534139491</v>
      </c>
      <c r="R9" s="100"/>
    </row>
    <row r="10" spans="1:18" ht="21.75" customHeight="1" x14ac:dyDescent="0.2">
      <c r="A10" s="138" t="s">
        <v>55</v>
      </c>
      <c r="B10" s="100"/>
      <c r="C10" s="159">
        <v>5289682</v>
      </c>
      <c r="D10" s="101"/>
      <c r="E10" s="159">
        <v>453944090067</v>
      </c>
      <c r="F10" s="101"/>
      <c r="G10" s="160">
        <f t="shared" si="0"/>
        <v>405749513838</v>
      </c>
      <c r="H10" s="101"/>
      <c r="I10" s="99">
        <v>48194576229</v>
      </c>
      <c r="J10" s="101"/>
      <c r="K10" s="159">
        <v>5289682</v>
      </c>
      <c r="L10" s="101"/>
      <c r="M10" s="159">
        <v>453944090067</v>
      </c>
      <c r="N10" s="101"/>
      <c r="O10" s="159">
        <v>280066267824</v>
      </c>
      <c r="P10" s="101"/>
      <c r="Q10" s="99">
        <f t="shared" ref="Q10:Q30" si="1">M10-O10</f>
        <v>173877822243</v>
      </c>
      <c r="R10" s="100"/>
    </row>
    <row r="11" spans="1:18" ht="21.75" customHeight="1" x14ac:dyDescent="0.2">
      <c r="A11" s="138" t="s">
        <v>23</v>
      </c>
      <c r="B11" s="100"/>
      <c r="C11" s="159">
        <v>13333333</v>
      </c>
      <c r="D11" s="101"/>
      <c r="E11" s="159">
        <v>69848578253</v>
      </c>
      <c r="F11" s="101"/>
      <c r="G11" s="160">
        <f t="shared" si="0"/>
        <v>66269998343</v>
      </c>
      <c r="H11" s="101"/>
      <c r="I11" s="99">
        <v>3578579910</v>
      </c>
      <c r="J11" s="101"/>
      <c r="K11" s="159">
        <v>13333333</v>
      </c>
      <c r="L11" s="101"/>
      <c r="M11" s="159">
        <v>69848578253</v>
      </c>
      <c r="N11" s="101"/>
      <c r="O11" s="159">
        <v>65624146007</v>
      </c>
      <c r="P11" s="101"/>
      <c r="Q11" s="99">
        <f t="shared" si="1"/>
        <v>4224432246</v>
      </c>
      <c r="R11" s="100"/>
    </row>
    <row r="12" spans="1:18" ht="21.75" customHeight="1" x14ac:dyDescent="0.2">
      <c r="A12" s="138" t="s">
        <v>45</v>
      </c>
      <c r="B12" s="100"/>
      <c r="C12" s="159">
        <v>3340000</v>
      </c>
      <c r="D12" s="101"/>
      <c r="E12" s="159">
        <v>82433393962</v>
      </c>
      <c r="F12" s="101"/>
      <c r="G12" s="160">
        <f t="shared" si="0"/>
        <v>3639613138</v>
      </c>
      <c r="H12" s="101"/>
      <c r="I12" s="99">
        <v>78793780824</v>
      </c>
      <c r="J12" s="101"/>
      <c r="K12" s="159">
        <v>3340000</v>
      </c>
      <c r="L12" s="101"/>
      <c r="M12" s="159">
        <v>82433393962</v>
      </c>
      <c r="N12" s="101"/>
      <c r="O12" s="159">
        <v>70313319261</v>
      </c>
      <c r="P12" s="101"/>
      <c r="Q12" s="99">
        <f t="shared" si="1"/>
        <v>12120074701</v>
      </c>
      <c r="R12" s="100"/>
    </row>
    <row r="13" spans="1:18" ht="21.75" customHeight="1" x14ac:dyDescent="0.2">
      <c r="A13" s="138" t="s">
        <v>56</v>
      </c>
      <c r="B13" s="100"/>
      <c r="C13" s="159">
        <v>64170469</v>
      </c>
      <c r="D13" s="101"/>
      <c r="E13" s="159">
        <v>1269883810894</v>
      </c>
      <c r="F13" s="101"/>
      <c r="G13" s="160">
        <f t="shared" si="0"/>
        <v>1316222833651</v>
      </c>
      <c r="H13" s="101"/>
      <c r="I13" s="99">
        <v>-46339022757</v>
      </c>
      <c r="J13" s="101"/>
      <c r="K13" s="159">
        <v>64170469</v>
      </c>
      <c r="L13" s="101"/>
      <c r="M13" s="159">
        <v>1269883810894</v>
      </c>
      <c r="N13" s="101"/>
      <c r="O13" s="159">
        <v>1195156387952</v>
      </c>
      <c r="P13" s="101"/>
      <c r="Q13" s="99">
        <f t="shared" si="1"/>
        <v>74727422942</v>
      </c>
      <c r="R13" s="100"/>
    </row>
    <row r="14" spans="1:18" ht="21.75" customHeight="1" x14ac:dyDescent="0.2">
      <c r="A14" s="138" t="s">
        <v>20</v>
      </c>
      <c r="B14" s="100"/>
      <c r="C14" s="159">
        <v>236000000</v>
      </c>
      <c r="D14" s="101"/>
      <c r="E14" s="159">
        <v>418988098800</v>
      </c>
      <c r="F14" s="101"/>
      <c r="G14" s="160">
        <f t="shared" si="0"/>
        <v>508838290200</v>
      </c>
      <c r="H14" s="101"/>
      <c r="I14" s="99">
        <v>-89850191400</v>
      </c>
      <c r="J14" s="101"/>
      <c r="K14" s="159">
        <v>236000000</v>
      </c>
      <c r="L14" s="101"/>
      <c r="M14" s="159">
        <v>418988098800</v>
      </c>
      <c r="N14" s="101"/>
      <c r="O14" s="159">
        <v>648612947216</v>
      </c>
      <c r="P14" s="101"/>
      <c r="Q14" s="99">
        <f t="shared" si="1"/>
        <v>-229624848416</v>
      </c>
      <c r="R14" s="100"/>
    </row>
    <row r="15" spans="1:18" ht="21.75" customHeight="1" x14ac:dyDescent="0.2">
      <c r="A15" s="138" t="s">
        <v>49</v>
      </c>
      <c r="B15" s="100"/>
      <c r="C15" s="159">
        <v>1851000</v>
      </c>
      <c r="D15" s="101"/>
      <c r="E15" s="159">
        <v>17933378793</v>
      </c>
      <c r="F15" s="101"/>
      <c r="G15" s="160">
        <f t="shared" si="0"/>
        <v>14332959375</v>
      </c>
      <c r="H15" s="101"/>
      <c r="I15" s="99">
        <v>3600419418</v>
      </c>
      <c r="J15" s="101"/>
      <c r="K15" s="159">
        <v>1851000</v>
      </c>
      <c r="L15" s="101"/>
      <c r="M15" s="159">
        <v>17933378793</v>
      </c>
      <c r="N15" s="101"/>
      <c r="O15" s="159">
        <v>18488019375</v>
      </c>
      <c r="P15" s="101"/>
      <c r="Q15" s="99">
        <f t="shared" si="1"/>
        <v>-554640582</v>
      </c>
      <c r="R15" s="100"/>
    </row>
    <row r="16" spans="1:18" ht="21.75" customHeight="1" x14ac:dyDescent="0.2">
      <c r="A16" s="138" t="s">
        <v>53</v>
      </c>
      <c r="B16" s="100"/>
      <c r="C16" s="159">
        <v>12400000</v>
      </c>
      <c r="D16" s="101"/>
      <c r="E16" s="159">
        <v>191956974880</v>
      </c>
      <c r="F16" s="101"/>
      <c r="G16" s="160">
        <f t="shared" si="0"/>
        <v>170679338720</v>
      </c>
      <c r="H16" s="101"/>
      <c r="I16" s="99">
        <v>21277636160</v>
      </c>
      <c r="J16" s="101"/>
      <c r="K16" s="159">
        <v>12400000</v>
      </c>
      <c r="L16" s="101"/>
      <c r="M16" s="159">
        <v>191956974880</v>
      </c>
      <c r="N16" s="101"/>
      <c r="O16" s="159">
        <v>130356239995</v>
      </c>
      <c r="P16" s="101"/>
      <c r="Q16" s="99">
        <f>M16-O16</f>
        <v>61600734885</v>
      </c>
      <c r="R16" s="100"/>
    </row>
    <row r="17" spans="1:18" ht="21.75" customHeight="1" x14ac:dyDescent="0.2">
      <c r="A17" s="138" t="s">
        <v>54</v>
      </c>
      <c r="B17" s="100"/>
      <c r="C17" s="159">
        <v>30000000</v>
      </c>
      <c r="D17" s="101"/>
      <c r="E17" s="159">
        <v>411375756000</v>
      </c>
      <c r="F17" s="101"/>
      <c r="G17" s="160">
        <f t="shared" si="0"/>
        <v>366160080000</v>
      </c>
      <c r="H17" s="101"/>
      <c r="I17" s="99">
        <v>45215676000</v>
      </c>
      <c r="J17" s="101"/>
      <c r="K17" s="159">
        <v>30000000</v>
      </c>
      <c r="L17" s="101"/>
      <c r="M17" s="159">
        <v>411375756000</v>
      </c>
      <c r="N17" s="101"/>
      <c r="O17" s="159">
        <v>300360000000</v>
      </c>
      <c r="P17" s="101"/>
      <c r="Q17" s="99">
        <f t="shared" si="1"/>
        <v>111015756000</v>
      </c>
      <c r="R17" s="100"/>
    </row>
    <row r="18" spans="1:18" ht="21.75" customHeight="1" x14ac:dyDescent="0.2">
      <c r="A18" s="138" t="s">
        <v>21</v>
      </c>
      <c r="B18" s="100"/>
      <c r="C18" s="159">
        <v>97461</v>
      </c>
      <c r="D18" s="101"/>
      <c r="E18" s="159">
        <v>1370902019760</v>
      </c>
      <c r="F18" s="101"/>
      <c r="G18" s="160">
        <f t="shared" si="0"/>
        <v>1217088757684</v>
      </c>
      <c r="H18" s="101"/>
      <c r="I18" s="99">
        <v>153813262076</v>
      </c>
      <c r="J18" s="101"/>
      <c r="K18" s="159">
        <v>97461</v>
      </c>
      <c r="L18" s="101"/>
      <c r="M18" s="159">
        <v>1370902019760</v>
      </c>
      <c r="N18" s="101"/>
      <c r="O18" s="159">
        <v>1012037531150</v>
      </c>
      <c r="P18" s="101"/>
      <c r="Q18" s="99">
        <f t="shared" si="1"/>
        <v>358864488610</v>
      </c>
      <c r="R18" s="99"/>
    </row>
    <row r="19" spans="1:18" ht="21.75" customHeight="1" x14ac:dyDescent="0.2">
      <c r="A19" s="138" t="s">
        <v>52</v>
      </c>
      <c r="B19" s="100"/>
      <c r="C19" s="159">
        <v>20000000</v>
      </c>
      <c r="D19" s="101"/>
      <c r="E19" s="159">
        <v>217738400000</v>
      </c>
      <c r="F19" s="101"/>
      <c r="G19" s="160">
        <f t="shared" si="0"/>
        <v>201158320000</v>
      </c>
      <c r="H19" s="101"/>
      <c r="I19" s="99">
        <v>16580080000</v>
      </c>
      <c r="J19" s="101"/>
      <c r="K19" s="159">
        <v>20000000</v>
      </c>
      <c r="L19" s="101"/>
      <c r="M19" s="159">
        <v>217738400000</v>
      </c>
      <c r="N19" s="101"/>
      <c r="O19" s="159">
        <v>200240000000</v>
      </c>
      <c r="P19" s="101"/>
      <c r="Q19" s="99">
        <f t="shared" si="1"/>
        <v>17498400000</v>
      </c>
      <c r="R19" s="242"/>
    </row>
    <row r="20" spans="1:18" ht="21.75" customHeight="1" x14ac:dyDescent="0.2">
      <c r="A20" s="138" t="s">
        <v>60</v>
      </c>
      <c r="B20" s="100"/>
      <c r="C20" s="159">
        <v>10000000</v>
      </c>
      <c r="D20" s="101"/>
      <c r="E20" s="159">
        <v>99880000000</v>
      </c>
      <c r="F20" s="101"/>
      <c r="G20" s="160">
        <f t="shared" si="0"/>
        <v>100120000000</v>
      </c>
      <c r="H20" s="101"/>
      <c r="I20" s="99">
        <v>-240000000</v>
      </c>
      <c r="J20" s="101"/>
      <c r="K20" s="159">
        <v>10000000</v>
      </c>
      <c r="L20" s="101"/>
      <c r="M20" s="159">
        <v>99880000000</v>
      </c>
      <c r="N20" s="101"/>
      <c r="O20" s="159">
        <v>100120000000</v>
      </c>
      <c r="P20" s="101"/>
      <c r="Q20" s="99">
        <f>M20-O20</f>
        <v>-240000000</v>
      </c>
      <c r="R20" s="100"/>
    </row>
    <row r="21" spans="1:18" ht="21.75" customHeight="1" x14ac:dyDescent="0.2">
      <c r="A21" s="138" t="s">
        <v>59</v>
      </c>
      <c r="B21" s="100"/>
      <c r="C21" s="159">
        <v>10000000</v>
      </c>
      <c r="D21" s="101"/>
      <c r="E21" s="159">
        <v>99880000000</v>
      </c>
      <c r="F21" s="101"/>
      <c r="G21" s="160">
        <f t="shared" si="0"/>
        <v>100120000000</v>
      </c>
      <c r="H21" s="101"/>
      <c r="I21" s="99">
        <v>-240000000</v>
      </c>
      <c r="J21" s="101"/>
      <c r="K21" s="159">
        <v>10000000</v>
      </c>
      <c r="L21" s="101"/>
      <c r="M21" s="159">
        <v>99880000000</v>
      </c>
      <c r="N21" s="101"/>
      <c r="O21" s="159">
        <v>100120000000</v>
      </c>
      <c r="P21" s="101"/>
      <c r="Q21" s="99">
        <f t="shared" si="1"/>
        <v>-240000000</v>
      </c>
      <c r="R21" s="100"/>
    </row>
    <row r="22" spans="1:18" ht="21.75" customHeight="1" x14ac:dyDescent="0.2">
      <c r="A22" s="138" t="s">
        <v>74</v>
      </c>
      <c r="B22" s="100"/>
      <c r="C22" s="159">
        <v>9086</v>
      </c>
      <c r="D22" s="101"/>
      <c r="E22" s="159">
        <v>6631577808</v>
      </c>
      <c r="F22" s="101"/>
      <c r="G22" s="160">
        <f t="shared" si="0"/>
        <v>6449981588</v>
      </c>
      <c r="H22" s="101"/>
      <c r="I22" s="99">
        <v>181596220</v>
      </c>
      <c r="J22" s="101"/>
      <c r="K22" s="159">
        <v>9086</v>
      </c>
      <c r="L22" s="101"/>
      <c r="M22" s="159">
        <v>6631577808</v>
      </c>
      <c r="N22" s="101"/>
      <c r="O22" s="159">
        <v>5514202369</v>
      </c>
      <c r="P22" s="101"/>
      <c r="Q22" s="99">
        <f t="shared" si="1"/>
        <v>1117375439</v>
      </c>
      <c r="R22" s="100"/>
    </row>
    <row r="23" spans="1:18" ht="21.75" customHeight="1" x14ac:dyDescent="0.2">
      <c r="A23" s="138" t="s">
        <v>79</v>
      </c>
      <c r="B23" s="100"/>
      <c r="C23" s="159">
        <v>750000</v>
      </c>
      <c r="D23" s="101"/>
      <c r="E23" s="159">
        <v>749864062500</v>
      </c>
      <c r="F23" s="101"/>
      <c r="G23" s="160">
        <f t="shared" si="0"/>
        <v>749864062500</v>
      </c>
      <c r="H23" s="101"/>
      <c r="I23" s="99">
        <v>0</v>
      </c>
      <c r="J23" s="101"/>
      <c r="K23" s="159">
        <v>750000</v>
      </c>
      <c r="L23" s="101"/>
      <c r="M23" s="159">
        <v>749864062500</v>
      </c>
      <c r="N23" s="101"/>
      <c r="O23" s="159">
        <v>749864062500</v>
      </c>
      <c r="P23" s="101"/>
      <c r="Q23" s="99">
        <f>M23-O23</f>
        <v>0</v>
      </c>
      <c r="R23" s="100"/>
    </row>
    <row r="24" spans="1:18" ht="21.75" customHeight="1" x14ac:dyDescent="0.2">
      <c r="A24" s="138" t="s">
        <v>76</v>
      </c>
      <c r="B24" s="100"/>
      <c r="C24" s="159">
        <v>1500000</v>
      </c>
      <c r="D24" s="101"/>
      <c r="E24" s="159">
        <v>1499728125000</v>
      </c>
      <c r="F24" s="101"/>
      <c r="G24" s="160">
        <f t="shared" si="0"/>
        <v>1499728125000</v>
      </c>
      <c r="H24" s="101"/>
      <c r="I24" s="99">
        <v>0</v>
      </c>
      <c r="J24" s="101"/>
      <c r="K24" s="159">
        <v>1500000</v>
      </c>
      <c r="L24" s="101"/>
      <c r="M24" s="159">
        <v>1499728125000</v>
      </c>
      <c r="N24" s="101"/>
      <c r="O24" s="159">
        <v>1499728125000</v>
      </c>
      <c r="P24" s="101"/>
      <c r="Q24" s="99">
        <f t="shared" si="1"/>
        <v>0</v>
      </c>
      <c r="R24" s="100"/>
    </row>
    <row r="25" spans="1:18" ht="21.75" customHeight="1" x14ac:dyDescent="0.2">
      <c r="A25" s="138" t="s">
        <v>82</v>
      </c>
      <c r="B25" s="100"/>
      <c r="C25" s="159">
        <v>5000000</v>
      </c>
      <c r="D25" s="101"/>
      <c r="E25" s="159">
        <v>4873116587500</v>
      </c>
      <c r="F25" s="101"/>
      <c r="G25" s="160">
        <f t="shared" si="0"/>
        <v>4873116587500</v>
      </c>
      <c r="H25" s="101"/>
      <c r="I25" s="99">
        <v>0</v>
      </c>
      <c r="J25" s="101"/>
      <c r="K25" s="159">
        <v>5000000</v>
      </c>
      <c r="L25" s="101"/>
      <c r="M25" s="159">
        <v>4873116587500</v>
      </c>
      <c r="N25" s="101"/>
      <c r="O25" s="159">
        <v>4693649121875</v>
      </c>
      <c r="P25" s="101"/>
      <c r="Q25" s="99">
        <f>M25-O25</f>
        <v>179467465625</v>
      </c>
      <c r="R25" s="100"/>
    </row>
    <row r="26" spans="1:18" ht="21.75" customHeight="1" x14ac:dyDescent="0.2">
      <c r="A26" s="138" t="s">
        <v>85</v>
      </c>
      <c r="B26" s="100"/>
      <c r="C26" s="159">
        <v>150000</v>
      </c>
      <c r="D26" s="101"/>
      <c r="E26" s="159">
        <v>145457131115</v>
      </c>
      <c r="F26" s="101"/>
      <c r="G26" s="160">
        <f t="shared" si="0"/>
        <v>144873736875</v>
      </c>
      <c r="H26" s="101"/>
      <c r="I26" s="99">
        <v>583394240</v>
      </c>
      <c r="J26" s="101"/>
      <c r="K26" s="159">
        <v>150000</v>
      </c>
      <c r="L26" s="101"/>
      <c r="M26" s="159">
        <v>145457131115</v>
      </c>
      <c r="N26" s="101"/>
      <c r="O26" s="159">
        <v>140720989696</v>
      </c>
      <c r="P26" s="101"/>
      <c r="Q26" s="99">
        <f t="shared" si="1"/>
        <v>4736141419</v>
      </c>
      <c r="R26" s="100"/>
    </row>
    <row r="27" spans="1:18" ht="21.75" customHeight="1" x14ac:dyDescent="0.2">
      <c r="A27" s="138" t="s">
        <v>69</v>
      </c>
      <c r="B27" s="100"/>
      <c r="C27" s="159">
        <v>2203109</v>
      </c>
      <c r="D27" s="101"/>
      <c r="E27" s="159">
        <v>16933332672327</v>
      </c>
      <c r="F27" s="101"/>
      <c r="G27" s="160">
        <f t="shared" si="0"/>
        <v>16933332672327</v>
      </c>
      <c r="H27" s="101"/>
      <c r="I27" s="99">
        <v>0</v>
      </c>
      <c r="J27" s="101"/>
      <c r="K27" s="159">
        <v>2203109</v>
      </c>
      <c r="L27" s="101"/>
      <c r="M27" s="159">
        <v>16933332672327</v>
      </c>
      <c r="N27" s="101"/>
      <c r="O27" s="159">
        <v>15003981955816</v>
      </c>
      <c r="P27" s="101"/>
      <c r="Q27" s="99">
        <f t="shared" si="1"/>
        <v>1929350716511</v>
      </c>
      <c r="R27" s="100"/>
    </row>
    <row r="28" spans="1:18" ht="21.75" customHeight="1" x14ac:dyDescent="0.2">
      <c r="A28" s="138" t="s">
        <v>87</v>
      </c>
      <c r="B28" s="100"/>
      <c r="C28" s="159">
        <v>2997908</v>
      </c>
      <c r="D28" s="101"/>
      <c r="E28" s="159">
        <v>3057311921758</v>
      </c>
      <c r="F28" s="101"/>
      <c r="G28" s="160">
        <f t="shared" si="0"/>
        <v>3057311921758</v>
      </c>
      <c r="H28" s="101"/>
      <c r="I28" s="99">
        <v>0</v>
      </c>
      <c r="J28" s="101"/>
      <c r="K28" s="159">
        <v>2997908</v>
      </c>
      <c r="L28" s="101"/>
      <c r="M28" s="159">
        <v>3057311921758</v>
      </c>
      <c r="N28" s="101"/>
      <c r="O28" s="159">
        <v>2997908000000</v>
      </c>
      <c r="P28" s="101"/>
      <c r="Q28" s="99">
        <f t="shared" si="1"/>
        <v>59403921758</v>
      </c>
      <c r="R28" s="100"/>
    </row>
    <row r="29" spans="1:18" ht="21.75" customHeight="1" x14ac:dyDescent="0.2">
      <c r="A29" s="138" t="s">
        <v>72</v>
      </c>
      <c r="B29" s="100"/>
      <c r="C29" s="159">
        <v>1335900</v>
      </c>
      <c r="D29" s="101"/>
      <c r="E29" s="159">
        <v>5465830736468</v>
      </c>
      <c r="F29" s="101"/>
      <c r="G29" s="160">
        <f t="shared" si="0"/>
        <v>5366618044332</v>
      </c>
      <c r="H29" s="101"/>
      <c r="I29" s="99">
        <v>99212692136</v>
      </c>
      <c r="J29" s="101"/>
      <c r="K29" s="159">
        <v>1335900</v>
      </c>
      <c r="L29" s="101"/>
      <c r="M29" s="159">
        <v>5465830736468</v>
      </c>
      <c r="N29" s="101"/>
      <c r="O29" s="159">
        <v>4999848883800</v>
      </c>
      <c r="P29" s="101"/>
      <c r="Q29" s="99">
        <f t="shared" si="1"/>
        <v>465981852668</v>
      </c>
      <c r="R29" s="100"/>
    </row>
    <row r="30" spans="1:18" ht="21.75" customHeight="1" x14ac:dyDescent="0.2">
      <c r="A30" s="140" t="s">
        <v>90</v>
      </c>
      <c r="B30" s="100"/>
      <c r="C30" s="160">
        <v>2500000</v>
      </c>
      <c r="D30" s="101"/>
      <c r="E30" s="160">
        <v>2499546875000</v>
      </c>
      <c r="F30" s="101"/>
      <c r="G30" s="160">
        <f t="shared" si="0"/>
        <v>2500000000000</v>
      </c>
      <c r="H30" s="101"/>
      <c r="I30" s="99">
        <v>-453125000</v>
      </c>
      <c r="J30" s="101"/>
      <c r="K30" s="160">
        <v>2500000</v>
      </c>
      <c r="L30" s="101"/>
      <c r="M30" s="160">
        <v>2499546875000</v>
      </c>
      <c r="N30" s="101"/>
      <c r="O30" s="160">
        <v>2500000000000</v>
      </c>
      <c r="P30" s="101"/>
      <c r="Q30" s="99">
        <f t="shared" si="1"/>
        <v>-453125000</v>
      </c>
      <c r="R30" s="100"/>
    </row>
    <row r="31" spans="1:18" ht="21.75" customHeight="1" x14ac:dyDescent="0.2">
      <c r="A31" s="187" t="s">
        <v>46</v>
      </c>
      <c r="B31" s="64"/>
      <c r="C31" s="185">
        <v>49333991</v>
      </c>
      <c r="D31" s="103"/>
      <c r="E31" s="185">
        <v>740403550248</v>
      </c>
      <c r="F31" s="103"/>
      <c r="G31" s="185">
        <f t="shared" si="0"/>
        <v>722101626267</v>
      </c>
      <c r="H31" s="103"/>
      <c r="I31" s="99">
        <v>18301923981</v>
      </c>
      <c r="J31" s="103"/>
      <c r="K31" s="185">
        <v>49333991</v>
      </c>
      <c r="L31" s="103"/>
      <c r="M31" s="185">
        <f>E31</f>
        <v>740403550248</v>
      </c>
      <c r="N31" s="103"/>
      <c r="O31" s="185">
        <v>618009371956</v>
      </c>
      <c r="P31" s="103"/>
      <c r="Q31" s="99">
        <f>M31-O31</f>
        <v>122394178292</v>
      </c>
      <c r="R31" s="100"/>
    </row>
    <row r="32" spans="1:18" ht="21.75" customHeight="1" thickBot="1" x14ac:dyDescent="0.25">
      <c r="A32" s="245" t="s">
        <v>25</v>
      </c>
      <c r="C32" s="160"/>
      <c r="D32" s="101"/>
      <c r="E32" s="246">
        <f>SUM(E8:E31)</f>
        <v>41372098642635</v>
      </c>
      <c r="F32" s="101"/>
      <c r="G32" s="246">
        <f>SUM(G8:G31)</f>
        <v>40988657029529</v>
      </c>
      <c r="H32" s="246">
        <f>SUM(H8:H31)</f>
        <v>0</v>
      </c>
      <c r="I32" s="246">
        <f>SUM(I8:I31)</f>
        <v>383441613106</v>
      </c>
      <c r="J32" s="101"/>
      <c r="K32" s="160"/>
      <c r="L32" s="101"/>
      <c r="M32" s="246">
        <f>SUM(M8:M31)</f>
        <v>41372098642635</v>
      </c>
      <c r="N32" s="101"/>
      <c r="O32" s="246">
        <f>SUM(O8:O31)</f>
        <v>37951142885616</v>
      </c>
      <c r="P32" s="101"/>
      <c r="Q32" s="246">
        <f>SUM(Q8:Q31)</f>
        <v>3420955757019</v>
      </c>
      <c r="R32" s="100"/>
    </row>
    <row r="33" spans="3:18" ht="16.5" customHeight="1" thickTop="1" x14ac:dyDescent="0.2"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0"/>
    </row>
    <row r="34" spans="3:18" x14ac:dyDescent="0.2"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</row>
    <row r="35" spans="3:18" x14ac:dyDescent="0.2"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</row>
  </sheetData>
  <mergeCells count="7">
    <mergeCell ref="A1:Q1"/>
    <mergeCell ref="A2:Q2"/>
    <mergeCell ref="A3:Q3"/>
    <mergeCell ref="A5:Q5"/>
    <mergeCell ref="A6:A7"/>
    <mergeCell ref="C6:I6"/>
    <mergeCell ref="K6:Q6"/>
  </mergeCells>
  <pageMargins left="0.39" right="0.39" top="0.39" bottom="0.39" header="0" footer="0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20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  <c r="AG1" s="249"/>
      <c r="AH1" s="249"/>
      <c r="AI1" s="249"/>
      <c r="AJ1" s="249"/>
      <c r="AK1" s="249"/>
      <c r="AL1" s="249"/>
      <c r="AM1" s="249"/>
      <c r="AN1" s="249"/>
      <c r="AO1" s="249"/>
      <c r="AP1" s="249"/>
      <c r="AQ1" s="249"/>
      <c r="AR1" s="249"/>
      <c r="AS1" s="249"/>
      <c r="AT1" s="249"/>
      <c r="AU1" s="249"/>
      <c r="AV1" s="249"/>
      <c r="AW1" s="249"/>
    </row>
    <row r="2" spans="1:49" ht="21.75" customHeight="1" x14ac:dyDescent="0.2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  <c r="AG2" s="249"/>
      <c r="AH2" s="249"/>
      <c r="AI2" s="249"/>
      <c r="AJ2" s="249"/>
      <c r="AK2" s="249"/>
      <c r="AL2" s="249"/>
      <c r="AM2" s="249"/>
      <c r="AN2" s="249"/>
      <c r="AO2" s="249"/>
      <c r="AP2" s="249"/>
      <c r="AQ2" s="249"/>
      <c r="AR2" s="249"/>
      <c r="AS2" s="249"/>
      <c r="AT2" s="249"/>
      <c r="AU2" s="249"/>
      <c r="AV2" s="249"/>
      <c r="AW2" s="249"/>
    </row>
    <row r="3" spans="1:49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  <c r="AG3" s="249"/>
      <c r="AH3" s="249"/>
      <c r="AI3" s="249"/>
      <c r="AJ3" s="249"/>
      <c r="AK3" s="249"/>
      <c r="AL3" s="249"/>
      <c r="AM3" s="249"/>
      <c r="AN3" s="249"/>
      <c r="AO3" s="249"/>
      <c r="AP3" s="249"/>
      <c r="AQ3" s="249"/>
      <c r="AR3" s="249"/>
      <c r="AS3" s="249"/>
      <c r="AT3" s="249"/>
      <c r="AU3" s="249"/>
      <c r="AV3" s="249"/>
      <c r="AW3" s="249"/>
    </row>
    <row r="4" spans="1:49" ht="14.45" customHeight="1" x14ac:dyDescent="0.2"/>
    <row r="5" spans="1:49" ht="14.45" customHeight="1" x14ac:dyDescent="0.2">
      <c r="A5" s="251" t="s">
        <v>26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251"/>
      <c r="AH5" s="251"/>
      <c r="AI5" s="251"/>
      <c r="AJ5" s="251"/>
      <c r="AK5" s="251"/>
      <c r="AL5" s="251"/>
      <c r="AM5" s="251"/>
      <c r="AN5" s="251"/>
      <c r="AO5" s="251"/>
      <c r="AP5" s="251"/>
      <c r="AQ5" s="251"/>
      <c r="AR5" s="251"/>
      <c r="AS5" s="251"/>
      <c r="AT5" s="251"/>
      <c r="AU5" s="251"/>
      <c r="AV5" s="251"/>
      <c r="AW5" s="251"/>
    </row>
    <row r="6" spans="1:49" ht="14.45" customHeight="1" x14ac:dyDescent="0.2">
      <c r="I6" s="252" t="s">
        <v>7</v>
      </c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C6" s="252" t="s">
        <v>9</v>
      </c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252" t="s">
        <v>27</v>
      </c>
      <c r="B8" s="252"/>
      <c r="C8" s="252"/>
      <c r="D8" s="252"/>
      <c r="E8" s="252"/>
      <c r="F8" s="252"/>
      <c r="G8" s="252"/>
      <c r="I8" s="252" t="s">
        <v>28</v>
      </c>
      <c r="J8" s="252"/>
      <c r="K8" s="252"/>
      <c r="M8" s="252" t="s">
        <v>29</v>
      </c>
      <c r="N8" s="252"/>
      <c r="O8" s="252"/>
      <c r="Q8" s="252" t="s">
        <v>30</v>
      </c>
      <c r="R8" s="252"/>
      <c r="S8" s="252"/>
      <c r="T8" s="252"/>
      <c r="U8" s="252"/>
      <c r="W8" s="252" t="s">
        <v>31</v>
      </c>
      <c r="X8" s="252"/>
      <c r="Y8" s="252"/>
      <c r="Z8" s="252"/>
      <c r="AA8" s="252"/>
      <c r="AC8" s="252" t="s">
        <v>28</v>
      </c>
      <c r="AD8" s="252"/>
      <c r="AE8" s="252"/>
      <c r="AF8" s="252"/>
      <c r="AG8" s="252"/>
      <c r="AI8" s="252" t="s">
        <v>29</v>
      </c>
      <c r="AJ8" s="252"/>
      <c r="AK8" s="252"/>
      <c r="AM8" s="252" t="s">
        <v>30</v>
      </c>
      <c r="AN8" s="252"/>
      <c r="AO8" s="252"/>
      <c r="AQ8" s="252" t="s">
        <v>31</v>
      </c>
      <c r="AR8" s="252"/>
      <c r="AS8" s="252"/>
    </row>
    <row r="9" spans="1:49" ht="14.45" customHeight="1" x14ac:dyDescent="0.2">
      <c r="A9" s="251" t="s">
        <v>32</v>
      </c>
      <c r="B9" s="253"/>
      <c r="C9" s="253"/>
      <c r="D9" s="253"/>
      <c r="E9" s="253"/>
      <c r="F9" s="253"/>
      <c r="G9" s="253"/>
      <c r="H9" s="251"/>
      <c r="I9" s="253"/>
      <c r="J9" s="253"/>
      <c r="K9" s="253"/>
      <c r="L9" s="251"/>
      <c r="M9" s="253"/>
      <c r="N9" s="253"/>
      <c r="O9" s="253"/>
      <c r="P9" s="251"/>
      <c r="Q9" s="253"/>
      <c r="R9" s="253"/>
      <c r="S9" s="253"/>
      <c r="T9" s="253"/>
      <c r="U9" s="253"/>
      <c r="V9" s="251"/>
      <c r="W9" s="253"/>
      <c r="X9" s="253"/>
      <c r="Y9" s="253"/>
      <c r="Z9" s="253"/>
      <c r="AA9" s="253"/>
      <c r="AB9" s="251"/>
      <c r="AC9" s="253"/>
      <c r="AD9" s="253"/>
      <c r="AE9" s="253"/>
      <c r="AF9" s="253"/>
      <c r="AG9" s="253"/>
      <c r="AH9" s="251"/>
      <c r="AI9" s="253"/>
      <c r="AJ9" s="253"/>
      <c r="AK9" s="253"/>
      <c r="AL9" s="251"/>
      <c r="AM9" s="253"/>
      <c r="AN9" s="253"/>
      <c r="AO9" s="253"/>
      <c r="AP9" s="251"/>
      <c r="AQ9" s="253"/>
      <c r="AR9" s="253"/>
      <c r="AS9" s="253"/>
      <c r="AT9" s="251"/>
      <c r="AU9" s="251"/>
      <c r="AV9" s="251"/>
      <c r="AW9" s="251"/>
    </row>
    <row r="10" spans="1:49" ht="14.45" customHeight="1" x14ac:dyDescent="0.2">
      <c r="C10" s="252" t="s">
        <v>7</v>
      </c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Y10" s="252" t="s">
        <v>9</v>
      </c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</row>
    <row r="11" spans="1:49" ht="14.45" customHeight="1" x14ac:dyDescent="0.2">
      <c r="A11" s="2" t="s">
        <v>27</v>
      </c>
      <c r="C11" s="4" t="s">
        <v>33</v>
      </c>
      <c r="D11" s="3"/>
      <c r="E11" s="4" t="s">
        <v>34</v>
      </c>
      <c r="F11" s="3"/>
      <c r="G11" s="254" t="s">
        <v>35</v>
      </c>
      <c r="H11" s="254"/>
      <c r="I11" s="254"/>
      <c r="J11" s="3"/>
      <c r="K11" s="254" t="s">
        <v>36</v>
      </c>
      <c r="L11" s="254"/>
      <c r="M11" s="254"/>
      <c r="N11" s="3"/>
      <c r="O11" s="254" t="s">
        <v>29</v>
      </c>
      <c r="P11" s="254"/>
      <c r="Q11" s="254"/>
      <c r="R11" s="3"/>
      <c r="S11" s="254" t="s">
        <v>30</v>
      </c>
      <c r="T11" s="254"/>
      <c r="U11" s="254"/>
      <c r="V11" s="254"/>
      <c r="W11" s="254"/>
      <c r="Y11" s="254" t="s">
        <v>33</v>
      </c>
      <c r="Z11" s="254"/>
      <c r="AA11" s="254"/>
      <c r="AB11" s="254"/>
      <c r="AC11" s="254"/>
      <c r="AD11" s="3"/>
      <c r="AE11" s="254" t="s">
        <v>34</v>
      </c>
      <c r="AF11" s="254"/>
      <c r="AG11" s="254"/>
      <c r="AH11" s="254"/>
      <c r="AI11" s="254"/>
      <c r="AJ11" s="3"/>
      <c r="AK11" s="254" t="s">
        <v>35</v>
      </c>
      <c r="AL11" s="254"/>
      <c r="AM11" s="254"/>
      <c r="AN11" s="3"/>
      <c r="AO11" s="254" t="s">
        <v>36</v>
      </c>
      <c r="AP11" s="254"/>
      <c r="AQ11" s="254"/>
      <c r="AR11" s="3"/>
      <c r="AS11" s="254" t="s">
        <v>29</v>
      </c>
      <c r="AT11" s="254"/>
      <c r="AU11" s="3"/>
      <c r="AV11" s="4" t="s">
        <v>30</v>
      </c>
    </row>
    <row r="12" spans="1:49" ht="14.45" customHeight="1" x14ac:dyDescent="0.2">
      <c r="A12" s="251" t="s">
        <v>37</v>
      </c>
      <c r="B12" s="251"/>
      <c r="C12" s="253"/>
      <c r="D12" s="251"/>
      <c r="E12" s="253"/>
      <c r="F12" s="251"/>
      <c r="G12" s="253"/>
      <c r="H12" s="253"/>
      <c r="I12" s="253"/>
      <c r="J12" s="251"/>
      <c r="K12" s="253"/>
      <c r="L12" s="253"/>
      <c r="M12" s="253"/>
      <c r="N12" s="251"/>
      <c r="O12" s="253"/>
      <c r="P12" s="253"/>
      <c r="Q12" s="253"/>
      <c r="R12" s="251"/>
      <c r="S12" s="253"/>
      <c r="T12" s="253"/>
      <c r="U12" s="253"/>
      <c r="V12" s="253"/>
      <c r="W12" s="253"/>
      <c r="X12" s="251"/>
      <c r="Y12" s="253"/>
      <c r="Z12" s="253"/>
      <c r="AA12" s="253"/>
      <c r="AB12" s="253"/>
      <c r="AC12" s="253"/>
      <c r="AD12" s="251"/>
      <c r="AE12" s="253"/>
      <c r="AF12" s="253"/>
      <c r="AG12" s="253"/>
      <c r="AH12" s="253"/>
      <c r="AI12" s="253"/>
      <c r="AJ12" s="251"/>
      <c r="AK12" s="253"/>
      <c r="AL12" s="253"/>
      <c r="AM12" s="253"/>
      <c r="AN12" s="251"/>
      <c r="AO12" s="253"/>
      <c r="AP12" s="253"/>
      <c r="AQ12" s="253"/>
      <c r="AR12" s="251"/>
      <c r="AS12" s="253"/>
      <c r="AT12" s="253"/>
      <c r="AU12" s="251"/>
      <c r="AV12" s="253"/>
      <c r="AW12" s="251"/>
    </row>
    <row r="13" spans="1:49" ht="14.45" customHeight="1" x14ac:dyDescent="0.2">
      <c r="C13" s="252" t="s">
        <v>7</v>
      </c>
      <c r="D13" s="252"/>
      <c r="E13" s="252"/>
      <c r="F13" s="252"/>
      <c r="G13" s="252"/>
      <c r="H13" s="252"/>
      <c r="I13" s="252"/>
      <c r="J13" s="252"/>
      <c r="K13" s="252"/>
      <c r="L13" s="252"/>
      <c r="M13" s="252"/>
      <c r="O13" s="252" t="s">
        <v>9</v>
      </c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</row>
    <row r="14" spans="1:49" ht="14.45" customHeight="1" x14ac:dyDescent="0.2">
      <c r="A14" s="2" t="s">
        <v>27</v>
      </c>
      <c r="C14" s="4" t="s">
        <v>34</v>
      </c>
      <c r="D14" s="3"/>
      <c r="E14" s="4" t="s">
        <v>36</v>
      </c>
      <c r="F14" s="3"/>
      <c r="G14" s="254" t="s">
        <v>29</v>
      </c>
      <c r="H14" s="254"/>
      <c r="I14" s="254"/>
      <c r="J14" s="3"/>
      <c r="K14" s="254" t="s">
        <v>30</v>
      </c>
      <c r="L14" s="254"/>
      <c r="M14" s="254"/>
      <c r="O14" s="254" t="s">
        <v>34</v>
      </c>
      <c r="P14" s="254"/>
      <c r="Q14" s="254"/>
      <c r="R14" s="254"/>
      <c r="S14" s="254"/>
      <c r="T14" s="3"/>
      <c r="U14" s="254" t="s">
        <v>36</v>
      </c>
      <c r="V14" s="254"/>
      <c r="W14" s="254"/>
      <c r="X14" s="254"/>
      <c r="Y14" s="254"/>
      <c r="Z14" s="3"/>
      <c r="AA14" s="254" t="s">
        <v>29</v>
      </c>
      <c r="AB14" s="254"/>
      <c r="AC14" s="254"/>
      <c r="AD14" s="254"/>
      <c r="AE14" s="254"/>
      <c r="AF14" s="3"/>
      <c r="AG14" s="254" t="s">
        <v>30</v>
      </c>
      <c r="AH14" s="254"/>
      <c r="AI14" s="254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</row>
    <row r="2" spans="1:13" ht="21.75" customHeight="1" x14ac:dyDescent="0.2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</row>
    <row r="3" spans="1:13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</row>
    <row r="4" spans="1:13" ht="14.45" customHeight="1" x14ac:dyDescent="0.2">
      <c r="A4" s="251" t="s">
        <v>93</v>
      </c>
      <c r="B4" s="251"/>
      <c r="C4" s="251"/>
      <c r="D4" s="251"/>
      <c r="E4" s="251"/>
      <c r="F4" s="251"/>
      <c r="G4" s="251"/>
      <c r="H4" s="251"/>
      <c r="I4" s="251"/>
      <c r="J4" s="251"/>
      <c r="K4" s="251"/>
      <c r="L4" s="251"/>
      <c r="M4" s="251"/>
    </row>
    <row r="5" spans="1:13" ht="14.45" customHeight="1" x14ac:dyDescent="0.2">
      <c r="A5" s="251" t="s">
        <v>94</v>
      </c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</row>
    <row r="6" spans="1:13" ht="14.45" customHeight="1" x14ac:dyDescent="0.2"/>
    <row r="7" spans="1:13" ht="14.45" customHeight="1" x14ac:dyDescent="0.2">
      <c r="C7" s="252" t="s">
        <v>9</v>
      </c>
      <c r="D7" s="252"/>
      <c r="E7" s="252"/>
      <c r="F7" s="252"/>
      <c r="G7" s="252"/>
      <c r="H7" s="252"/>
      <c r="I7" s="252"/>
      <c r="J7" s="252"/>
      <c r="K7" s="252"/>
      <c r="L7" s="252"/>
      <c r="M7" s="252"/>
    </row>
    <row r="8" spans="1:13" ht="14.45" customHeight="1" x14ac:dyDescent="0.2">
      <c r="A8" s="2" t="s">
        <v>95</v>
      </c>
      <c r="C8" s="4" t="s">
        <v>13</v>
      </c>
      <c r="D8" s="3"/>
      <c r="E8" s="4" t="s">
        <v>96</v>
      </c>
      <c r="F8" s="3"/>
      <c r="G8" s="4" t="s">
        <v>97</v>
      </c>
      <c r="H8" s="3"/>
      <c r="I8" s="4" t="s">
        <v>98</v>
      </c>
      <c r="J8" s="3"/>
      <c r="K8" s="4" t="s">
        <v>99</v>
      </c>
      <c r="L8" s="3"/>
      <c r="M8" s="4" t="s">
        <v>100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C3E5-8128-4383-B5A9-E89FFF63C103}">
  <sheetPr>
    <pageSetUpPr fitToPage="1"/>
  </sheetPr>
  <dimension ref="A1:L81"/>
  <sheetViews>
    <sheetView rightToLeft="1" topLeftCell="A70" workbookViewId="0">
      <selection activeCell="F81" sqref="F81:J81"/>
    </sheetView>
  </sheetViews>
  <sheetFormatPr defaultRowHeight="12.75" x14ac:dyDescent="0.2"/>
  <cols>
    <col min="1" max="1" width="5.140625" customWidth="1"/>
    <col min="2" max="2" width="43.7109375" customWidth="1"/>
    <col min="3" max="3" width="1.28515625" customWidth="1"/>
    <col min="4" max="4" width="18.7109375" bestFit="1" customWidth="1"/>
    <col min="5" max="5" width="1.28515625" customWidth="1"/>
    <col min="6" max="6" width="18.85546875" bestFit="1" customWidth="1"/>
    <col min="7" max="7" width="1.28515625" customWidth="1"/>
    <col min="8" max="8" width="19" bestFit="1" customWidth="1"/>
    <col min="9" max="9" width="1.28515625" customWidth="1"/>
    <col min="10" max="10" width="17.8554687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2" spans="1:12" ht="21.75" customHeight="1" x14ac:dyDescent="0.2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</row>
    <row r="3" spans="1:12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</row>
    <row r="4" spans="1:12" ht="14.45" customHeight="1" x14ac:dyDescent="0.2"/>
    <row r="5" spans="1:12" ht="14.45" customHeight="1" x14ac:dyDescent="0.2">
      <c r="A5" s="23" t="s">
        <v>101</v>
      </c>
      <c r="B5" s="251" t="s">
        <v>102</v>
      </c>
      <c r="C5" s="251"/>
      <c r="D5" s="251"/>
      <c r="E5" s="251"/>
      <c r="F5" s="251"/>
      <c r="G5" s="251"/>
      <c r="H5" s="251"/>
      <c r="I5" s="251"/>
      <c r="J5" s="251"/>
      <c r="K5" s="251"/>
      <c r="L5" s="251"/>
    </row>
    <row r="6" spans="1:12" ht="14.45" customHeight="1" x14ac:dyDescent="0.2">
      <c r="D6" s="22" t="s">
        <v>7</v>
      </c>
      <c r="F6" s="252" t="s">
        <v>8</v>
      </c>
      <c r="G6" s="252"/>
      <c r="H6" s="252"/>
      <c r="J6" s="2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52" t="s">
        <v>103</v>
      </c>
      <c r="B8" s="252"/>
      <c r="D8" s="22" t="s">
        <v>104</v>
      </c>
      <c r="F8" s="22" t="s">
        <v>105</v>
      </c>
      <c r="H8" s="22" t="s">
        <v>106</v>
      </c>
      <c r="J8" s="22" t="s">
        <v>104</v>
      </c>
      <c r="L8" s="22" t="s">
        <v>18</v>
      </c>
    </row>
    <row r="9" spans="1:12" ht="21.75" customHeight="1" x14ac:dyDescent="0.2">
      <c r="A9" s="255" t="s">
        <v>109</v>
      </c>
      <c r="B9" s="255"/>
      <c r="D9" s="6">
        <v>1097390000000</v>
      </c>
      <c r="F9" s="6">
        <v>0</v>
      </c>
      <c r="H9" s="6">
        <v>935757000000</v>
      </c>
      <c r="J9" s="6">
        <v>161633000000</v>
      </c>
      <c r="L9" s="7" t="s">
        <v>110</v>
      </c>
    </row>
    <row r="10" spans="1:12" ht="21.75" customHeight="1" x14ac:dyDescent="0.2">
      <c r="A10" s="255" t="s">
        <v>109</v>
      </c>
      <c r="B10" s="255"/>
      <c r="D10" s="6">
        <v>660000000000</v>
      </c>
      <c r="F10" s="6">
        <v>0</v>
      </c>
      <c r="H10" s="6">
        <v>660000000000</v>
      </c>
      <c r="J10" s="6">
        <v>0</v>
      </c>
      <c r="L10" s="7" t="s">
        <v>107</v>
      </c>
    </row>
    <row r="11" spans="1:12" ht="21.75" customHeight="1" x14ac:dyDescent="0.2">
      <c r="A11" s="255" t="s">
        <v>109</v>
      </c>
      <c r="B11" s="255"/>
      <c r="D11" s="6">
        <v>1246000000000</v>
      </c>
      <c r="F11" s="6">
        <v>0</v>
      </c>
      <c r="H11" s="6">
        <v>0</v>
      </c>
      <c r="J11" s="6">
        <v>1246000000000</v>
      </c>
      <c r="L11" s="7" t="s">
        <v>111</v>
      </c>
    </row>
    <row r="12" spans="1:12" ht="21.75" customHeight="1" x14ac:dyDescent="0.2">
      <c r="A12" s="255" t="s">
        <v>109</v>
      </c>
      <c r="B12" s="255"/>
      <c r="D12" s="6">
        <v>1000000000000</v>
      </c>
      <c r="F12" s="6">
        <v>0</v>
      </c>
      <c r="H12" s="6">
        <v>0</v>
      </c>
      <c r="J12" s="6">
        <v>1000000000000</v>
      </c>
      <c r="L12" s="7" t="s">
        <v>112</v>
      </c>
    </row>
    <row r="13" spans="1:12" ht="21.75" customHeight="1" x14ac:dyDescent="0.2">
      <c r="A13" s="255" t="s">
        <v>113</v>
      </c>
      <c r="B13" s="255"/>
      <c r="D13" s="6">
        <v>1000000000000</v>
      </c>
      <c r="F13" s="6">
        <v>0</v>
      </c>
      <c r="H13" s="6">
        <v>0</v>
      </c>
      <c r="J13" s="6">
        <v>1000000000000</v>
      </c>
      <c r="L13" s="7" t="s">
        <v>112</v>
      </c>
    </row>
    <row r="14" spans="1:12" ht="21.75" customHeight="1" x14ac:dyDescent="0.2">
      <c r="A14" s="255" t="s">
        <v>113</v>
      </c>
      <c r="B14" s="255"/>
      <c r="D14" s="6">
        <v>1000000000000</v>
      </c>
      <c r="F14" s="6">
        <v>0</v>
      </c>
      <c r="H14" s="6">
        <v>0</v>
      </c>
      <c r="J14" s="6">
        <v>1000000000000</v>
      </c>
      <c r="L14" s="7" t="s">
        <v>112</v>
      </c>
    </row>
    <row r="15" spans="1:12" ht="21.75" customHeight="1" x14ac:dyDescent="0.2">
      <c r="A15" s="255" t="s">
        <v>113</v>
      </c>
      <c r="B15" s="255"/>
      <c r="D15" s="6">
        <v>1000000000000</v>
      </c>
      <c r="F15" s="6">
        <v>0</v>
      </c>
      <c r="H15" s="6">
        <v>0</v>
      </c>
      <c r="J15" s="6">
        <v>1000000000000</v>
      </c>
      <c r="L15" s="7" t="s">
        <v>112</v>
      </c>
    </row>
    <row r="16" spans="1:12" ht="21.75" customHeight="1" x14ac:dyDescent="0.2">
      <c r="A16" s="255" t="s">
        <v>113</v>
      </c>
      <c r="B16" s="255"/>
      <c r="D16" s="6">
        <v>1000000000000</v>
      </c>
      <c r="F16" s="6">
        <v>0</v>
      </c>
      <c r="H16" s="6">
        <v>0</v>
      </c>
      <c r="J16" s="6">
        <v>1000000000000</v>
      </c>
      <c r="L16" s="7" t="s">
        <v>112</v>
      </c>
    </row>
    <row r="17" spans="1:12" ht="21.75" customHeight="1" x14ac:dyDescent="0.2">
      <c r="A17" s="255" t="s">
        <v>113</v>
      </c>
      <c r="B17" s="255"/>
      <c r="D17" s="6">
        <v>1000000000000</v>
      </c>
      <c r="F17" s="6">
        <v>0</v>
      </c>
      <c r="H17" s="6">
        <v>1000000000000</v>
      </c>
      <c r="J17" s="6">
        <v>0</v>
      </c>
      <c r="L17" s="7" t="s">
        <v>107</v>
      </c>
    </row>
    <row r="18" spans="1:12" ht="21.75" customHeight="1" x14ac:dyDescent="0.2">
      <c r="A18" s="255" t="s">
        <v>113</v>
      </c>
      <c r="B18" s="255"/>
      <c r="D18" s="6">
        <v>350000000000</v>
      </c>
      <c r="F18" s="6">
        <v>0</v>
      </c>
      <c r="H18" s="6">
        <v>0</v>
      </c>
      <c r="J18" s="6">
        <v>350000000000</v>
      </c>
      <c r="L18" s="7" t="s">
        <v>114</v>
      </c>
    </row>
    <row r="19" spans="1:12" ht="21.75" customHeight="1" x14ac:dyDescent="0.2">
      <c r="A19" s="255" t="s">
        <v>113</v>
      </c>
      <c r="B19" s="255"/>
      <c r="D19" s="6">
        <v>1000000000000</v>
      </c>
      <c r="F19" s="6">
        <v>0</v>
      </c>
      <c r="H19" s="6">
        <v>1000000000000</v>
      </c>
      <c r="J19" s="6">
        <v>0</v>
      </c>
      <c r="L19" s="7" t="s">
        <v>107</v>
      </c>
    </row>
    <row r="20" spans="1:12" ht="21.75" customHeight="1" x14ac:dyDescent="0.2">
      <c r="A20" s="255" t="s">
        <v>113</v>
      </c>
      <c r="B20" s="255"/>
      <c r="D20" s="6">
        <v>1300000000000</v>
      </c>
      <c r="F20" s="6">
        <v>0</v>
      </c>
      <c r="H20" s="6">
        <v>0</v>
      </c>
      <c r="J20" s="6">
        <v>1300000000000</v>
      </c>
      <c r="L20" s="7" t="s">
        <v>115</v>
      </c>
    </row>
    <row r="21" spans="1:12" ht="21.75" customHeight="1" x14ac:dyDescent="0.2">
      <c r="A21" s="255" t="s">
        <v>113</v>
      </c>
      <c r="B21" s="255"/>
      <c r="D21" s="6">
        <v>150000000000</v>
      </c>
      <c r="F21" s="6">
        <v>0</v>
      </c>
      <c r="H21" s="6">
        <v>0</v>
      </c>
      <c r="J21" s="6">
        <v>150000000000</v>
      </c>
      <c r="L21" s="7" t="s">
        <v>116</v>
      </c>
    </row>
    <row r="22" spans="1:12" ht="21.75" customHeight="1" x14ac:dyDescent="0.2">
      <c r="A22" s="255" t="s">
        <v>113</v>
      </c>
      <c r="B22" s="255"/>
      <c r="D22" s="6">
        <v>543000000000</v>
      </c>
      <c r="F22" s="6">
        <v>0</v>
      </c>
      <c r="H22" s="6">
        <v>543000000000</v>
      </c>
      <c r="J22" s="6">
        <v>0</v>
      </c>
      <c r="L22" s="7" t="s">
        <v>107</v>
      </c>
    </row>
    <row r="23" spans="1:12" ht="21.75" customHeight="1" x14ac:dyDescent="0.2">
      <c r="A23" s="255" t="s">
        <v>113</v>
      </c>
      <c r="B23" s="255"/>
      <c r="D23" s="6">
        <v>1000000000000</v>
      </c>
      <c r="F23" s="6">
        <v>0</v>
      </c>
      <c r="H23" s="6">
        <v>0</v>
      </c>
      <c r="J23" s="6">
        <v>1000000000000</v>
      </c>
      <c r="L23" s="7" t="s">
        <v>112</v>
      </c>
    </row>
    <row r="24" spans="1:12" ht="21.75" customHeight="1" x14ac:dyDescent="0.2">
      <c r="A24" s="255" t="s">
        <v>113</v>
      </c>
      <c r="B24" s="255"/>
      <c r="D24" s="6">
        <v>941000000000</v>
      </c>
      <c r="F24" s="6">
        <v>0</v>
      </c>
      <c r="H24" s="6">
        <v>941000000000</v>
      </c>
      <c r="J24" s="6">
        <v>0</v>
      </c>
      <c r="L24" s="7" t="s">
        <v>107</v>
      </c>
    </row>
    <row r="25" spans="1:12" ht="21.75" customHeight="1" x14ac:dyDescent="0.2">
      <c r="A25" s="255" t="s">
        <v>117</v>
      </c>
      <c r="B25" s="255"/>
      <c r="D25" s="6">
        <v>1000000000000</v>
      </c>
      <c r="F25" s="6">
        <v>0</v>
      </c>
      <c r="H25" s="6">
        <v>500000000000</v>
      </c>
      <c r="J25" s="6">
        <v>500000000000</v>
      </c>
      <c r="L25" s="7" t="s">
        <v>118</v>
      </c>
    </row>
    <row r="26" spans="1:12" ht="21.75" customHeight="1" x14ac:dyDescent="0.2">
      <c r="A26" s="255" t="s">
        <v>109</v>
      </c>
      <c r="B26" s="255"/>
      <c r="D26" s="6">
        <v>613000000000</v>
      </c>
      <c r="F26" s="6">
        <v>0</v>
      </c>
      <c r="H26" s="6">
        <v>613000000000</v>
      </c>
      <c r="J26" s="6">
        <v>0</v>
      </c>
      <c r="L26" s="7" t="s">
        <v>107</v>
      </c>
    </row>
    <row r="27" spans="1:12" ht="21.75" customHeight="1" x14ac:dyDescent="0.2">
      <c r="A27" s="255" t="s">
        <v>109</v>
      </c>
      <c r="B27" s="255"/>
      <c r="D27" s="6">
        <v>2000000000000</v>
      </c>
      <c r="F27" s="6">
        <v>0</v>
      </c>
      <c r="H27" s="6">
        <v>2000000000000</v>
      </c>
      <c r="J27" s="6">
        <v>0</v>
      </c>
      <c r="L27" s="7" t="s">
        <v>107</v>
      </c>
    </row>
    <row r="28" spans="1:12" ht="21.75" customHeight="1" x14ac:dyDescent="0.2">
      <c r="A28" s="255" t="s">
        <v>113</v>
      </c>
      <c r="B28" s="255"/>
      <c r="D28" s="6">
        <v>818000000000</v>
      </c>
      <c r="F28" s="6">
        <v>0</v>
      </c>
      <c r="H28" s="6">
        <v>0</v>
      </c>
      <c r="J28" s="6">
        <v>818000000000</v>
      </c>
      <c r="L28" s="7" t="s">
        <v>119</v>
      </c>
    </row>
    <row r="29" spans="1:12" ht="21.75" customHeight="1" x14ac:dyDescent="0.2">
      <c r="A29" s="255" t="s">
        <v>109</v>
      </c>
      <c r="B29" s="255"/>
      <c r="D29" s="6">
        <v>864120000000</v>
      </c>
      <c r="F29" s="6">
        <v>0</v>
      </c>
      <c r="H29" s="6">
        <v>864120000000</v>
      </c>
      <c r="J29" s="6">
        <v>0</v>
      </c>
      <c r="L29" s="7" t="s">
        <v>107</v>
      </c>
    </row>
    <row r="30" spans="1:12" ht="21.75" customHeight="1" x14ac:dyDescent="0.2">
      <c r="A30" s="255" t="s">
        <v>120</v>
      </c>
      <c r="B30" s="255"/>
      <c r="D30" s="6">
        <v>1000000000000</v>
      </c>
      <c r="F30" s="6">
        <v>0</v>
      </c>
      <c r="H30" s="6">
        <v>0</v>
      </c>
      <c r="J30" s="6">
        <v>1000000000000</v>
      </c>
      <c r="L30" s="7" t="s">
        <v>112</v>
      </c>
    </row>
    <row r="31" spans="1:12" ht="21.75" customHeight="1" x14ac:dyDescent="0.2">
      <c r="A31" s="255" t="s">
        <v>121</v>
      </c>
      <c r="B31" s="255"/>
      <c r="D31" s="6">
        <v>1175387500000</v>
      </c>
      <c r="F31" s="6">
        <v>0</v>
      </c>
      <c r="H31" s="6">
        <v>1175387500000</v>
      </c>
      <c r="J31" s="6">
        <v>0</v>
      </c>
      <c r="L31" s="7" t="s">
        <v>107</v>
      </c>
    </row>
    <row r="32" spans="1:12" ht="21.75" customHeight="1" x14ac:dyDescent="0.2">
      <c r="A32" s="255" t="s">
        <v>109</v>
      </c>
      <c r="B32" s="255"/>
      <c r="D32" s="6">
        <v>894072000000</v>
      </c>
      <c r="F32" s="6">
        <v>0</v>
      </c>
      <c r="H32" s="6">
        <v>0</v>
      </c>
      <c r="J32" s="6">
        <v>894072000000</v>
      </c>
      <c r="L32" s="7" t="s">
        <v>122</v>
      </c>
    </row>
    <row r="33" spans="1:12" ht="21.75" customHeight="1" x14ac:dyDescent="0.2">
      <c r="A33" s="255" t="s">
        <v>121</v>
      </c>
      <c r="B33" s="255"/>
      <c r="D33" s="6">
        <v>404512000000</v>
      </c>
      <c r="F33" s="6">
        <v>0</v>
      </c>
      <c r="H33" s="6">
        <v>0</v>
      </c>
      <c r="J33" s="6">
        <v>404512000000</v>
      </c>
      <c r="L33" s="7" t="s">
        <v>123</v>
      </c>
    </row>
    <row r="34" spans="1:12" ht="21.75" customHeight="1" x14ac:dyDescent="0.2">
      <c r="A34" s="255" t="s">
        <v>121</v>
      </c>
      <c r="B34" s="255"/>
      <c r="D34" s="6">
        <v>2356567000000</v>
      </c>
      <c r="F34" s="6">
        <v>0</v>
      </c>
      <c r="H34" s="6">
        <v>0</v>
      </c>
      <c r="J34" s="6">
        <v>2356567000000</v>
      </c>
      <c r="L34" s="7" t="s">
        <v>124</v>
      </c>
    </row>
    <row r="35" spans="1:12" ht="21.75" customHeight="1" x14ac:dyDescent="0.2">
      <c r="A35" s="255" t="s">
        <v>125</v>
      </c>
      <c r="B35" s="255"/>
      <c r="D35" s="6">
        <v>500000000000</v>
      </c>
      <c r="F35" s="6">
        <v>0</v>
      </c>
      <c r="H35" s="6">
        <v>200000000000</v>
      </c>
      <c r="J35" s="6">
        <v>300000000000</v>
      </c>
      <c r="L35" s="7" t="s">
        <v>126</v>
      </c>
    </row>
    <row r="36" spans="1:12" ht="21.75" customHeight="1" x14ac:dyDescent="0.2">
      <c r="A36" s="255" t="s">
        <v>127</v>
      </c>
      <c r="B36" s="255"/>
      <c r="D36" s="6">
        <v>1409400000000</v>
      </c>
      <c r="F36" s="6">
        <v>0</v>
      </c>
      <c r="H36" s="6">
        <v>450000000000</v>
      </c>
      <c r="J36" s="6">
        <v>959400000000</v>
      </c>
      <c r="L36" s="7" t="s">
        <v>128</v>
      </c>
    </row>
    <row r="37" spans="1:12" ht="21.75" customHeight="1" x14ac:dyDescent="0.2">
      <c r="A37" s="255" t="s">
        <v>127</v>
      </c>
      <c r="B37" s="255"/>
      <c r="D37" s="6">
        <v>1094000000000</v>
      </c>
      <c r="F37" s="6">
        <v>0</v>
      </c>
      <c r="H37" s="6">
        <v>0</v>
      </c>
      <c r="J37" s="6">
        <v>1094000000000</v>
      </c>
      <c r="L37" s="7" t="s">
        <v>129</v>
      </c>
    </row>
    <row r="38" spans="1:12" ht="21.75" customHeight="1" x14ac:dyDescent="0.2">
      <c r="A38" s="255" t="s">
        <v>130</v>
      </c>
      <c r="B38" s="255"/>
      <c r="D38" s="6">
        <v>394160000000</v>
      </c>
      <c r="F38" s="6">
        <v>0</v>
      </c>
      <c r="H38" s="6">
        <v>200000000000</v>
      </c>
      <c r="J38" s="6">
        <v>194160000000</v>
      </c>
      <c r="L38" s="7" t="s">
        <v>131</v>
      </c>
    </row>
    <row r="39" spans="1:12" ht="21.75" customHeight="1" x14ac:dyDescent="0.2">
      <c r="A39" s="255" t="s">
        <v>127</v>
      </c>
      <c r="B39" s="255"/>
      <c r="D39" s="6">
        <v>1300000000000</v>
      </c>
      <c r="F39" s="6">
        <v>0</v>
      </c>
      <c r="H39" s="6">
        <v>0</v>
      </c>
      <c r="J39" s="6">
        <v>1300000000000</v>
      </c>
      <c r="L39" s="7" t="s">
        <v>115</v>
      </c>
    </row>
    <row r="40" spans="1:12" ht="21.75" customHeight="1" x14ac:dyDescent="0.2">
      <c r="A40" s="255" t="s">
        <v>132</v>
      </c>
      <c r="B40" s="255"/>
      <c r="D40" s="6">
        <v>886340000000</v>
      </c>
      <c r="F40" s="6">
        <v>0</v>
      </c>
      <c r="H40" s="6">
        <v>0</v>
      </c>
      <c r="J40" s="6">
        <v>886340000000</v>
      </c>
      <c r="L40" s="7" t="s">
        <v>133</v>
      </c>
    </row>
    <row r="41" spans="1:12" ht="21.75" customHeight="1" x14ac:dyDescent="0.2">
      <c r="A41" s="255" t="s">
        <v>134</v>
      </c>
      <c r="B41" s="255"/>
      <c r="D41" s="6">
        <v>1000000000000</v>
      </c>
      <c r="F41" s="6">
        <v>0</v>
      </c>
      <c r="H41" s="6">
        <v>0</v>
      </c>
      <c r="J41" s="6">
        <v>1000000000000</v>
      </c>
      <c r="L41" s="7" t="s">
        <v>112</v>
      </c>
    </row>
    <row r="42" spans="1:12" ht="21.75" customHeight="1" x14ac:dyDescent="0.2">
      <c r="A42" s="255" t="s">
        <v>135</v>
      </c>
      <c r="B42" s="255"/>
      <c r="D42" s="6">
        <v>1000000000000</v>
      </c>
      <c r="F42" s="6">
        <v>0</v>
      </c>
      <c r="H42" s="6">
        <v>0</v>
      </c>
      <c r="J42" s="6">
        <v>1000000000000</v>
      </c>
      <c r="L42" s="7" t="s">
        <v>112</v>
      </c>
    </row>
    <row r="43" spans="1:12" ht="21.75" customHeight="1" x14ac:dyDescent="0.2">
      <c r="A43" s="255" t="s">
        <v>136</v>
      </c>
      <c r="B43" s="255"/>
      <c r="D43" s="6">
        <v>489800000000</v>
      </c>
      <c r="F43" s="6">
        <v>0</v>
      </c>
      <c r="H43" s="6">
        <v>0</v>
      </c>
      <c r="J43" s="6">
        <v>489800000000</v>
      </c>
      <c r="L43" s="7" t="s">
        <v>137</v>
      </c>
    </row>
    <row r="44" spans="1:12" ht="21.75" customHeight="1" x14ac:dyDescent="0.2">
      <c r="A44" s="255" t="s">
        <v>125</v>
      </c>
      <c r="B44" s="255"/>
      <c r="D44" s="6">
        <v>684163000000</v>
      </c>
      <c r="F44" s="6">
        <v>0</v>
      </c>
      <c r="H44" s="6">
        <v>0</v>
      </c>
      <c r="J44" s="6">
        <v>684163000000</v>
      </c>
      <c r="L44" s="7" t="s">
        <v>138</v>
      </c>
    </row>
    <row r="45" spans="1:12" ht="21.75" customHeight="1" x14ac:dyDescent="0.2">
      <c r="A45" s="255" t="s">
        <v>130</v>
      </c>
      <c r="B45" s="255"/>
      <c r="D45" s="6">
        <v>800000000000</v>
      </c>
      <c r="F45" s="6">
        <v>0</v>
      </c>
      <c r="H45" s="6">
        <v>800000000000</v>
      </c>
      <c r="J45" s="6">
        <v>0</v>
      </c>
      <c r="L45" s="7" t="s">
        <v>107</v>
      </c>
    </row>
    <row r="46" spans="1:12" ht="21.75" customHeight="1" x14ac:dyDescent="0.2">
      <c r="A46" s="255" t="s">
        <v>125</v>
      </c>
      <c r="B46" s="255"/>
      <c r="D46" s="6">
        <v>234622000000</v>
      </c>
      <c r="F46" s="6">
        <v>0</v>
      </c>
      <c r="H46" s="6">
        <v>44000000000</v>
      </c>
      <c r="J46" s="6">
        <v>190622000000</v>
      </c>
      <c r="L46" s="7" t="s">
        <v>131</v>
      </c>
    </row>
    <row r="47" spans="1:12" ht="21.75" customHeight="1" x14ac:dyDescent="0.2">
      <c r="A47" s="255" t="s">
        <v>130</v>
      </c>
      <c r="B47" s="255"/>
      <c r="D47" s="6">
        <v>235696000000</v>
      </c>
      <c r="F47" s="6">
        <v>0</v>
      </c>
      <c r="H47" s="6">
        <v>235696000000</v>
      </c>
      <c r="J47" s="6">
        <v>0</v>
      </c>
      <c r="L47" s="7" t="s">
        <v>107</v>
      </c>
    </row>
    <row r="48" spans="1:12" ht="21.75" customHeight="1" x14ac:dyDescent="0.2">
      <c r="A48" s="255" t="s">
        <v>125</v>
      </c>
      <c r="B48" s="255"/>
      <c r="D48" s="6">
        <v>260622000000</v>
      </c>
      <c r="F48" s="6">
        <v>0</v>
      </c>
      <c r="H48" s="6">
        <v>260622000000</v>
      </c>
      <c r="J48" s="6">
        <v>0</v>
      </c>
      <c r="L48" s="7" t="s">
        <v>107</v>
      </c>
    </row>
    <row r="49" spans="1:12" ht="21.75" customHeight="1" x14ac:dyDescent="0.2">
      <c r="A49" s="255" t="s">
        <v>125</v>
      </c>
      <c r="B49" s="255"/>
      <c r="D49" s="6">
        <v>547196000000</v>
      </c>
      <c r="F49" s="6">
        <v>0</v>
      </c>
      <c r="H49" s="6">
        <v>547196000000</v>
      </c>
      <c r="J49" s="6">
        <v>0</v>
      </c>
      <c r="L49" s="7" t="s">
        <v>107</v>
      </c>
    </row>
    <row r="50" spans="1:12" ht="21.75" customHeight="1" x14ac:dyDescent="0.2">
      <c r="A50" s="255" t="s">
        <v>130</v>
      </c>
      <c r="B50" s="255"/>
      <c r="D50" s="6">
        <v>400000000000</v>
      </c>
      <c r="F50" s="6">
        <v>0</v>
      </c>
      <c r="H50" s="6">
        <v>400000000000</v>
      </c>
      <c r="J50" s="6">
        <v>0</v>
      </c>
      <c r="L50" s="7" t="s">
        <v>107</v>
      </c>
    </row>
    <row r="51" spans="1:12" ht="21.75" customHeight="1" x14ac:dyDescent="0.2">
      <c r="A51" s="255" t="s">
        <v>130</v>
      </c>
      <c r="B51" s="255"/>
      <c r="D51" s="6">
        <v>463971000000</v>
      </c>
      <c r="F51" s="6">
        <v>0</v>
      </c>
      <c r="H51" s="6">
        <v>100000000000</v>
      </c>
      <c r="J51" s="6">
        <v>363971000000</v>
      </c>
      <c r="L51" s="7" t="s">
        <v>139</v>
      </c>
    </row>
    <row r="52" spans="1:12" ht="21.75" customHeight="1" x14ac:dyDescent="0.2">
      <c r="A52" s="255" t="s">
        <v>125</v>
      </c>
      <c r="B52" s="255"/>
      <c r="D52" s="6">
        <v>689557000000</v>
      </c>
      <c r="F52" s="6">
        <v>0</v>
      </c>
      <c r="H52" s="6">
        <v>0</v>
      </c>
      <c r="J52" s="6">
        <v>689557000000</v>
      </c>
      <c r="L52" s="7" t="s">
        <v>138</v>
      </c>
    </row>
    <row r="53" spans="1:12" ht="21.75" customHeight="1" x14ac:dyDescent="0.2">
      <c r="A53" s="255" t="s">
        <v>140</v>
      </c>
      <c r="B53" s="255"/>
      <c r="D53" s="6">
        <v>1000000000000</v>
      </c>
      <c r="F53" s="6">
        <v>0</v>
      </c>
      <c r="H53" s="6">
        <v>0</v>
      </c>
      <c r="J53" s="6">
        <v>1000000000000</v>
      </c>
      <c r="L53" s="7" t="s">
        <v>112</v>
      </c>
    </row>
    <row r="54" spans="1:12" ht="21.75" customHeight="1" x14ac:dyDescent="0.2">
      <c r="A54" s="255" t="s">
        <v>141</v>
      </c>
      <c r="B54" s="255"/>
      <c r="D54" s="6">
        <v>1000000000000</v>
      </c>
      <c r="F54" s="6">
        <v>0</v>
      </c>
      <c r="H54" s="6">
        <v>0</v>
      </c>
      <c r="J54" s="6">
        <v>1000000000000</v>
      </c>
      <c r="L54" s="7" t="s">
        <v>112</v>
      </c>
    </row>
    <row r="55" spans="1:12" ht="21.75" customHeight="1" x14ac:dyDescent="0.2">
      <c r="A55" s="255" t="s">
        <v>142</v>
      </c>
      <c r="B55" s="255"/>
      <c r="D55" s="6">
        <v>1000000000000</v>
      </c>
      <c r="F55" s="6">
        <v>0</v>
      </c>
      <c r="H55" s="6">
        <v>0</v>
      </c>
      <c r="J55" s="6">
        <v>1000000000000</v>
      </c>
      <c r="L55" s="7" t="s">
        <v>112</v>
      </c>
    </row>
    <row r="56" spans="1:12" ht="21.75" customHeight="1" x14ac:dyDescent="0.2">
      <c r="A56" s="255" t="s">
        <v>143</v>
      </c>
      <c r="B56" s="255"/>
      <c r="D56" s="6">
        <v>1124700000000</v>
      </c>
      <c r="F56" s="6">
        <v>0</v>
      </c>
      <c r="H56" s="6">
        <v>0</v>
      </c>
      <c r="J56" s="6">
        <v>1124700000000</v>
      </c>
      <c r="L56" s="7" t="s">
        <v>144</v>
      </c>
    </row>
    <row r="57" spans="1:12" ht="21.75" customHeight="1" x14ac:dyDescent="0.2">
      <c r="A57" s="255" t="s">
        <v>145</v>
      </c>
      <c r="B57" s="255"/>
      <c r="D57" s="6">
        <v>1000000000000</v>
      </c>
      <c r="F57" s="6">
        <v>0</v>
      </c>
      <c r="H57" s="6">
        <v>0</v>
      </c>
      <c r="J57" s="6">
        <v>1000000000000</v>
      </c>
      <c r="L57" s="7" t="s">
        <v>112</v>
      </c>
    </row>
    <row r="58" spans="1:12" ht="21.75" customHeight="1" x14ac:dyDescent="0.2">
      <c r="A58" s="255" t="s">
        <v>146</v>
      </c>
      <c r="B58" s="255"/>
      <c r="D58" s="6">
        <v>1211500000000</v>
      </c>
      <c r="F58" s="6">
        <v>0</v>
      </c>
      <c r="H58" s="6">
        <v>0</v>
      </c>
      <c r="J58" s="6">
        <v>1211500000000</v>
      </c>
      <c r="L58" s="7" t="s">
        <v>147</v>
      </c>
    </row>
    <row r="59" spans="1:12" ht="21.75" customHeight="1" x14ac:dyDescent="0.2">
      <c r="A59" s="255" t="s">
        <v>148</v>
      </c>
      <c r="B59" s="255"/>
      <c r="D59" s="6">
        <v>1000000000000</v>
      </c>
      <c r="F59" s="6">
        <v>0</v>
      </c>
      <c r="H59" s="6">
        <v>0</v>
      </c>
      <c r="J59" s="6">
        <v>1000000000000</v>
      </c>
      <c r="L59" s="7" t="s">
        <v>112</v>
      </c>
    </row>
    <row r="60" spans="1:12" ht="21.75" customHeight="1" x14ac:dyDescent="0.2">
      <c r="A60" s="255" t="s">
        <v>125</v>
      </c>
      <c r="B60" s="255"/>
      <c r="D60" s="6">
        <v>1000000000000</v>
      </c>
      <c r="F60" s="6">
        <v>0</v>
      </c>
      <c r="H60" s="6">
        <v>0</v>
      </c>
      <c r="J60" s="6">
        <v>1000000000000</v>
      </c>
      <c r="L60" s="7" t="s">
        <v>112</v>
      </c>
    </row>
    <row r="61" spans="1:12" ht="21.75" customHeight="1" x14ac:dyDescent="0.2">
      <c r="A61" s="255" t="s">
        <v>130</v>
      </c>
      <c r="B61" s="255"/>
      <c r="D61" s="6">
        <v>2310679000000</v>
      </c>
      <c r="F61" s="6">
        <v>0</v>
      </c>
      <c r="H61" s="6">
        <v>1900000000000</v>
      </c>
      <c r="J61" s="6">
        <v>410679000000</v>
      </c>
      <c r="L61" s="7" t="s">
        <v>123</v>
      </c>
    </row>
    <row r="62" spans="1:12" ht="21.75" customHeight="1" x14ac:dyDescent="0.2">
      <c r="A62" s="255" t="s">
        <v>130</v>
      </c>
      <c r="B62" s="255"/>
      <c r="D62" s="6">
        <v>585475000000</v>
      </c>
      <c r="F62" s="6">
        <v>0</v>
      </c>
      <c r="H62" s="6">
        <v>0</v>
      </c>
      <c r="J62" s="6">
        <v>585475000000</v>
      </c>
      <c r="L62" s="7" t="s">
        <v>149</v>
      </c>
    </row>
    <row r="63" spans="1:12" ht="21.75" customHeight="1" x14ac:dyDescent="0.2">
      <c r="A63" s="255" t="s">
        <v>125</v>
      </c>
      <c r="B63" s="255"/>
      <c r="D63" s="6">
        <v>346881000000</v>
      </c>
      <c r="F63" s="6">
        <v>0</v>
      </c>
      <c r="H63" s="6">
        <v>0</v>
      </c>
      <c r="J63" s="6">
        <v>346881000000</v>
      </c>
      <c r="L63" s="7" t="s">
        <v>150</v>
      </c>
    </row>
    <row r="64" spans="1:12" ht="21.75" customHeight="1" x14ac:dyDescent="0.2">
      <c r="A64" s="255" t="s">
        <v>125</v>
      </c>
      <c r="B64" s="255"/>
      <c r="D64" s="6">
        <v>170047000000</v>
      </c>
      <c r="F64" s="6">
        <v>0</v>
      </c>
      <c r="H64" s="6">
        <v>0</v>
      </c>
      <c r="J64" s="6">
        <v>170047000000</v>
      </c>
      <c r="L64" s="7" t="s">
        <v>151</v>
      </c>
    </row>
    <row r="65" spans="1:12" ht="21.75" customHeight="1" x14ac:dyDescent="0.2">
      <c r="A65" s="255" t="s">
        <v>125</v>
      </c>
      <c r="B65" s="255"/>
      <c r="D65" s="6">
        <v>437342000000</v>
      </c>
      <c r="F65" s="6">
        <v>0</v>
      </c>
      <c r="H65" s="6">
        <v>0</v>
      </c>
      <c r="J65" s="6">
        <v>437342000000</v>
      </c>
      <c r="L65" s="7" t="s">
        <v>152</v>
      </c>
    </row>
    <row r="66" spans="1:12" ht="21.75" customHeight="1" x14ac:dyDescent="0.2">
      <c r="A66" s="255" t="s">
        <v>125</v>
      </c>
      <c r="B66" s="255"/>
      <c r="D66" s="6">
        <v>237000000000</v>
      </c>
      <c r="F66" s="6">
        <v>0</v>
      </c>
      <c r="H66" s="6">
        <v>0</v>
      </c>
      <c r="J66" s="6">
        <v>237000000000</v>
      </c>
      <c r="L66" s="7" t="s">
        <v>153</v>
      </c>
    </row>
    <row r="67" spans="1:12" ht="21.75" customHeight="1" x14ac:dyDescent="0.2">
      <c r="A67" s="255" t="s">
        <v>130</v>
      </c>
      <c r="B67" s="255"/>
      <c r="D67" s="6">
        <v>0</v>
      </c>
      <c r="F67" s="6">
        <v>1059000000000</v>
      </c>
      <c r="H67" s="6">
        <v>0</v>
      </c>
      <c r="J67" s="6">
        <v>1059000000000</v>
      </c>
      <c r="L67" s="7" t="s">
        <v>154</v>
      </c>
    </row>
    <row r="68" spans="1:12" ht="21.75" customHeight="1" x14ac:dyDescent="0.2">
      <c r="A68" s="255" t="s">
        <v>130</v>
      </c>
      <c r="B68" s="255"/>
      <c r="D68" s="6">
        <v>0</v>
      </c>
      <c r="F68" s="6">
        <v>229416000000</v>
      </c>
      <c r="H68" s="6">
        <v>0</v>
      </c>
      <c r="J68" s="6">
        <v>229416000000</v>
      </c>
      <c r="L68" s="7" t="s">
        <v>155</v>
      </c>
    </row>
    <row r="69" spans="1:12" ht="21.75" customHeight="1" x14ac:dyDescent="0.2">
      <c r="A69" s="255" t="s">
        <v>125</v>
      </c>
      <c r="B69" s="255"/>
      <c r="D69" s="6">
        <v>0</v>
      </c>
      <c r="F69" s="6">
        <v>659905000000</v>
      </c>
      <c r="H69" s="6">
        <v>0</v>
      </c>
      <c r="J69" s="6">
        <v>659905000000</v>
      </c>
      <c r="L69" s="7" t="s">
        <v>156</v>
      </c>
    </row>
    <row r="70" spans="1:12" ht="21.75" customHeight="1" x14ac:dyDescent="0.2">
      <c r="A70" s="255" t="s">
        <v>130</v>
      </c>
      <c r="B70" s="255"/>
      <c r="D70" s="6">
        <v>0</v>
      </c>
      <c r="F70" s="6">
        <v>1000000000000</v>
      </c>
      <c r="H70" s="6">
        <v>0</v>
      </c>
      <c r="J70" s="6">
        <v>1000000000000</v>
      </c>
      <c r="L70" s="7" t="s">
        <v>112</v>
      </c>
    </row>
    <row r="71" spans="1:12" ht="21.75" customHeight="1" x14ac:dyDescent="0.2">
      <c r="A71" s="255" t="s">
        <v>125</v>
      </c>
      <c r="B71" s="255"/>
      <c r="D71" s="6">
        <v>0</v>
      </c>
      <c r="F71" s="6">
        <v>105808000000</v>
      </c>
      <c r="H71" s="6">
        <v>0</v>
      </c>
      <c r="J71" s="6">
        <v>105808000000</v>
      </c>
      <c r="L71" s="7" t="s">
        <v>157</v>
      </c>
    </row>
    <row r="72" spans="1:12" ht="21.75" customHeight="1" x14ac:dyDescent="0.2">
      <c r="A72" s="255" t="s">
        <v>130</v>
      </c>
      <c r="B72" s="255"/>
      <c r="D72" s="6">
        <v>0</v>
      </c>
      <c r="F72" s="6">
        <v>3670567000000</v>
      </c>
      <c r="H72" s="6">
        <v>0</v>
      </c>
      <c r="J72" s="6">
        <v>3670567000000</v>
      </c>
      <c r="L72" s="7" t="s">
        <v>158</v>
      </c>
    </row>
    <row r="73" spans="1:12" ht="21.75" customHeight="1" x14ac:dyDescent="0.2">
      <c r="A73" s="255" t="s">
        <v>125</v>
      </c>
      <c r="B73" s="255"/>
      <c r="D73" s="6">
        <v>0</v>
      </c>
      <c r="F73" s="6">
        <v>2500000000000</v>
      </c>
      <c r="H73" s="6">
        <v>0</v>
      </c>
      <c r="J73" s="6">
        <v>2500000000000</v>
      </c>
      <c r="L73" s="7" t="s">
        <v>159</v>
      </c>
    </row>
    <row r="74" spans="1:12" ht="21.75" customHeight="1" x14ac:dyDescent="0.2">
      <c r="A74" s="255" t="s">
        <v>125</v>
      </c>
      <c r="B74" s="255"/>
      <c r="D74" s="6">
        <v>0</v>
      </c>
      <c r="F74" s="6">
        <v>410909000000</v>
      </c>
      <c r="H74" s="6">
        <v>0</v>
      </c>
      <c r="J74" s="6">
        <v>410909000000</v>
      </c>
      <c r="L74" s="7" t="s">
        <v>123</v>
      </c>
    </row>
    <row r="75" spans="1:12" ht="21.75" customHeight="1" x14ac:dyDescent="0.2">
      <c r="A75" s="255" t="s">
        <v>113</v>
      </c>
      <c r="B75" s="255"/>
      <c r="D75" s="6">
        <v>0</v>
      </c>
      <c r="F75" s="6">
        <v>1000000000000</v>
      </c>
      <c r="H75" s="6">
        <v>0</v>
      </c>
      <c r="J75" s="6">
        <v>1000000000000</v>
      </c>
      <c r="L75" s="7" t="s">
        <v>112</v>
      </c>
    </row>
    <row r="76" spans="1:12" ht="21.75" customHeight="1" x14ac:dyDescent="0.2">
      <c r="A76" s="255" t="s">
        <v>160</v>
      </c>
      <c r="B76" s="255"/>
      <c r="D76" s="6">
        <v>0</v>
      </c>
      <c r="F76" s="6">
        <v>189000000000</v>
      </c>
      <c r="H76" s="6">
        <v>0</v>
      </c>
      <c r="J76" s="6">
        <v>189000000000</v>
      </c>
      <c r="L76" s="7" t="s">
        <v>131</v>
      </c>
    </row>
    <row r="77" spans="1:12" ht="21.75" customHeight="1" x14ac:dyDescent="0.2">
      <c r="A77" s="255" t="s">
        <v>125</v>
      </c>
      <c r="B77" s="255"/>
      <c r="D77" s="6">
        <v>0</v>
      </c>
      <c r="F77" s="6">
        <v>256624000000</v>
      </c>
      <c r="H77" s="6">
        <v>0</v>
      </c>
      <c r="J77" s="6">
        <v>256624000000</v>
      </c>
      <c r="L77" s="7" t="s">
        <v>161</v>
      </c>
    </row>
    <row r="78" spans="1:12" ht="21.75" customHeight="1" x14ac:dyDescent="0.2">
      <c r="A78" s="255" t="s">
        <v>125</v>
      </c>
      <c r="B78" s="255"/>
      <c r="D78" s="6">
        <v>0</v>
      </c>
      <c r="F78" s="6">
        <v>601959000000</v>
      </c>
      <c r="H78" s="6">
        <v>0</v>
      </c>
      <c r="J78" s="6">
        <v>601959000000</v>
      </c>
      <c r="L78" s="7" t="s">
        <v>162</v>
      </c>
    </row>
    <row r="79" spans="1:12" ht="21.75" customHeight="1" x14ac:dyDescent="0.2">
      <c r="A79" s="255" t="s">
        <v>113</v>
      </c>
      <c r="B79" s="255"/>
      <c r="D79" s="6">
        <v>0</v>
      </c>
      <c r="F79" s="6">
        <v>2030000000000</v>
      </c>
      <c r="H79" s="6">
        <v>0</v>
      </c>
      <c r="J79" s="6">
        <v>2030000000000</v>
      </c>
      <c r="L79" s="7" t="s">
        <v>163</v>
      </c>
    </row>
    <row r="80" spans="1:12" ht="21.75" customHeight="1" x14ac:dyDescent="0.2">
      <c r="A80" s="256" t="s">
        <v>113</v>
      </c>
      <c r="B80" s="256"/>
      <c r="D80" s="9">
        <v>0</v>
      </c>
      <c r="F80" s="9">
        <v>56400000000</v>
      </c>
      <c r="H80" s="9">
        <v>0</v>
      </c>
      <c r="J80" s="9">
        <v>56400000000</v>
      </c>
      <c r="L80" s="10" t="s">
        <v>164</v>
      </c>
    </row>
    <row r="81" spans="6:11" x14ac:dyDescent="0.2">
      <c r="F81" s="68">
        <f>SUM(F9:F80)</f>
        <v>13769588000000</v>
      </c>
      <c r="G81" s="68">
        <f t="shared" ref="G81:K81" si="0">SUM(G9:G80)</f>
        <v>0</v>
      </c>
      <c r="H81" s="68">
        <f t="shared" si="0"/>
        <v>15369778500000</v>
      </c>
      <c r="I81" s="68">
        <f t="shared" si="0"/>
        <v>0</v>
      </c>
      <c r="J81" s="68">
        <f t="shared" si="0"/>
        <v>48626009000000</v>
      </c>
      <c r="K81" s="68">
        <f t="shared" si="0"/>
        <v>0</v>
      </c>
    </row>
  </sheetData>
  <autoFilter ref="A8:L80" xr:uid="{5839C3E5-8128-4383-B5A9-E89FFF63C103}">
    <filterColumn colId="0" showButton="0"/>
  </autoFilter>
  <mergeCells count="78">
    <mergeCell ref="A76:B76"/>
    <mergeCell ref="A77:B77"/>
    <mergeCell ref="A78:B78"/>
    <mergeCell ref="A79:B79"/>
    <mergeCell ref="A80:B80"/>
    <mergeCell ref="A75:B75"/>
    <mergeCell ref="A64:B64"/>
    <mergeCell ref="A65:B65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63:B63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51:B51"/>
    <mergeCell ref="A40:B40"/>
    <mergeCell ref="A41:B41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27:B27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15:B15"/>
    <mergeCell ref="A9:B9"/>
    <mergeCell ref="A1:L1"/>
    <mergeCell ref="A2:L2"/>
    <mergeCell ref="A3:L3"/>
    <mergeCell ref="B5:L5"/>
    <mergeCell ref="F6:H6"/>
    <mergeCell ref="A8:B8"/>
    <mergeCell ref="A10:B10"/>
    <mergeCell ref="A11:B11"/>
    <mergeCell ref="A12:B12"/>
    <mergeCell ref="A13:B13"/>
    <mergeCell ref="A14:B14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7"/>
  <sheetViews>
    <sheetView rightToLeft="1" view="pageBreakPreview" zoomScale="85" zoomScaleNormal="55" zoomScaleSheetLayoutView="85" workbookViewId="0">
      <selection activeCell="C8" sqref="C8"/>
    </sheetView>
  </sheetViews>
  <sheetFormatPr defaultRowHeight="15.75" x14ac:dyDescent="0.4"/>
  <cols>
    <col min="1" max="2" width="2.5703125" style="29" customWidth="1"/>
    <col min="3" max="3" width="23.42578125" style="29" customWidth="1"/>
    <col min="4" max="5" width="1.28515625" style="29" customWidth="1"/>
    <col min="6" max="6" width="12.7109375" style="29" bestFit="1" customWidth="1"/>
    <col min="7" max="7" width="1.28515625" style="29" customWidth="1"/>
    <col min="8" max="8" width="24" style="29" bestFit="1" customWidth="1"/>
    <col min="9" max="9" width="1.28515625" style="29" customWidth="1"/>
    <col min="10" max="10" width="19" style="29" bestFit="1" customWidth="1"/>
    <col min="11" max="11" width="1.28515625" style="29" customWidth="1"/>
    <col min="12" max="12" width="14.28515625" style="29" customWidth="1"/>
    <col min="13" max="13" width="1.28515625" style="29" customWidth="1"/>
    <col min="14" max="14" width="14.28515625" style="29" customWidth="1"/>
    <col min="15" max="15" width="1.28515625" style="29" customWidth="1"/>
    <col min="16" max="16" width="14.28515625" style="29" customWidth="1"/>
    <col min="17" max="17" width="1.28515625" style="29" customWidth="1"/>
    <col min="18" max="18" width="16.85546875" style="29" bestFit="1" customWidth="1"/>
    <col min="19" max="19" width="1.28515625" style="29" customWidth="1"/>
    <col min="20" max="20" width="15.5703125" style="29" customWidth="1"/>
    <col min="21" max="21" width="1.28515625" style="29" customWidth="1"/>
    <col min="22" max="22" width="23.85546875" style="29" bestFit="1" customWidth="1"/>
    <col min="23" max="23" width="1.28515625" style="29" customWidth="1"/>
    <col min="24" max="24" width="18.7109375" style="29" bestFit="1" customWidth="1"/>
    <col min="25" max="25" width="1.28515625" style="29" customWidth="1"/>
    <col min="26" max="26" width="18.5703125" style="29" bestFit="1" customWidth="1"/>
    <col min="27" max="27" width="1.28515625" style="29" customWidth="1"/>
    <col min="28" max="28" width="19.140625" style="29" bestFit="1" customWidth="1"/>
    <col min="29" max="29" width="0.28515625" style="29" customWidth="1"/>
    <col min="30" max="30" width="3.85546875" style="29" customWidth="1"/>
    <col min="31" max="31" width="21" style="29" bestFit="1" customWidth="1"/>
    <col min="32" max="16384" width="9.140625" style="29"/>
  </cols>
  <sheetData>
    <row r="1" spans="1:34" ht="29.1" customHeight="1" x14ac:dyDescent="0.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</row>
    <row r="2" spans="1:34" ht="21.75" customHeight="1" x14ac:dyDescent="0.4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</row>
    <row r="3" spans="1:34" ht="21.75" customHeight="1" x14ac:dyDescent="0.4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</row>
    <row r="4" spans="1:34" ht="21.75" customHeight="1" x14ac:dyDescent="0.4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</row>
    <row r="5" spans="1:34" ht="21.75" customHeight="1" x14ac:dyDescent="0.4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</row>
    <row r="6" spans="1:34" ht="17.25" customHeight="1" x14ac:dyDescent="0.4">
      <c r="A6" s="18" t="s">
        <v>3</v>
      </c>
      <c r="B6" s="251" t="s">
        <v>4</v>
      </c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</row>
    <row r="7" spans="1:34" ht="24" customHeight="1" x14ac:dyDescent="0.4">
      <c r="A7" s="251" t="s">
        <v>5</v>
      </c>
      <c r="B7" s="251"/>
      <c r="C7" s="251" t="s">
        <v>6</v>
      </c>
      <c r="D7" s="251"/>
      <c r="E7" s="251"/>
      <c r="F7" s="251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</row>
    <row r="8" spans="1:34" ht="27.75" customHeight="1" x14ac:dyDescent="0.4">
      <c r="A8" s="188"/>
      <c r="B8" s="188"/>
      <c r="C8" s="188"/>
      <c r="D8" s="188"/>
      <c r="E8" s="108"/>
      <c r="F8" s="252" t="s">
        <v>7</v>
      </c>
      <c r="G8" s="252"/>
      <c r="H8" s="252"/>
      <c r="I8" s="252"/>
      <c r="J8" s="252"/>
      <c r="K8" s="108"/>
      <c r="L8" s="252" t="s">
        <v>8</v>
      </c>
      <c r="M8" s="252"/>
      <c r="N8" s="252"/>
      <c r="O8" s="252"/>
      <c r="P8" s="252"/>
      <c r="Q8" s="252"/>
      <c r="R8" s="252"/>
      <c r="S8" s="108"/>
      <c r="T8" s="252" t="s">
        <v>9</v>
      </c>
      <c r="U8" s="252"/>
      <c r="V8" s="252"/>
      <c r="W8" s="252"/>
      <c r="X8" s="252"/>
      <c r="Y8" s="252"/>
      <c r="Z8" s="252"/>
      <c r="AA8" s="252"/>
      <c r="AB8" s="252"/>
    </row>
    <row r="9" spans="1:34" ht="26.25" customHeight="1" x14ac:dyDescent="0.4">
      <c r="A9" s="188"/>
      <c r="B9" s="188"/>
      <c r="C9" s="188"/>
      <c r="D9" s="188"/>
      <c r="E9" s="108"/>
      <c r="F9" s="189"/>
      <c r="G9" s="189"/>
      <c r="H9" s="189"/>
      <c r="I9" s="189"/>
      <c r="J9" s="189"/>
      <c r="K9" s="108"/>
      <c r="L9" s="254" t="s">
        <v>10</v>
      </c>
      <c r="M9" s="254"/>
      <c r="N9" s="254"/>
      <c r="O9" s="189"/>
      <c r="P9" s="254" t="s">
        <v>11</v>
      </c>
      <c r="Q9" s="254"/>
      <c r="R9" s="254"/>
      <c r="S9" s="108"/>
      <c r="T9" s="189"/>
      <c r="U9" s="189"/>
      <c r="V9" s="189"/>
      <c r="W9" s="189"/>
      <c r="X9" s="189"/>
      <c r="Y9" s="189"/>
      <c r="Z9" s="189"/>
      <c r="AA9" s="189"/>
      <c r="AB9" s="189"/>
    </row>
    <row r="10" spans="1:34" ht="24" customHeight="1" x14ac:dyDescent="0.4">
      <c r="A10" s="252" t="s">
        <v>12</v>
      </c>
      <c r="B10" s="252"/>
      <c r="C10" s="252"/>
      <c r="D10" s="188"/>
      <c r="E10" s="252" t="s">
        <v>13</v>
      </c>
      <c r="F10" s="252"/>
      <c r="G10" s="108"/>
      <c r="H10" s="157" t="s">
        <v>14</v>
      </c>
      <c r="I10" s="108"/>
      <c r="J10" s="157" t="s">
        <v>15</v>
      </c>
      <c r="K10" s="108"/>
      <c r="L10" s="158" t="s">
        <v>13</v>
      </c>
      <c r="M10" s="189"/>
      <c r="N10" s="158" t="s">
        <v>14</v>
      </c>
      <c r="O10" s="108"/>
      <c r="P10" s="158" t="s">
        <v>13</v>
      </c>
      <c r="Q10" s="189"/>
      <c r="R10" s="158" t="s">
        <v>16</v>
      </c>
      <c r="S10" s="108"/>
      <c r="T10" s="157" t="s">
        <v>13</v>
      </c>
      <c r="U10" s="108"/>
      <c r="V10" s="157" t="s">
        <v>17</v>
      </c>
      <c r="W10" s="108"/>
      <c r="X10" s="157" t="s">
        <v>14</v>
      </c>
      <c r="Y10" s="108"/>
      <c r="Z10" s="157" t="s">
        <v>15</v>
      </c>
      <c r="AA10" s="108"/>
      <c r="AB10" s="157" t="s">
        <v>18</v>
      </c>
      <c r="AE10" s="193">
        <v>90582612212289</v>
      </c>
      <c r="AF10" s="257"/>
      <c r="AG10" s="257"/>
      <c r="AH10" s="257"/>
    </row>
    <row r="11" spans="1:34" ht="21.75" customHeight="1" x14ac:dyDescent="0.4">
      <c r="A11" s="262" t="s">
        <v>19</v>
      </c>
      <c r="B11" s="262"/>
      <c r="C11" s="262"/>
      <c r="D11" s="188"/>
      <c r="E11" s="263">
        <v>67180</v>
      </c>
      <c r="F11" s="263"/>
      <c r="G11" s="108"/>
      <c r="H11" s="161">
        <v>18161484394</v>
      </c>
      <c r="I11" s="108"/>
      <c r="J11" s="161">
        <v>16841986363.799999</v>
      </c>
      <c r="K11" s="108"/>
      <c r="L11" s="161">
        <v>0</v>
      </c>
      <c r="M11" s="108"/>
      <c r="N11" s="161">
        <v>0</v>
      </c>
      <c r="O11" s="108"/>
      <c r="P11" s="135">
        <v>-67180</v>
      </c>
      <c r="Q11" s="108"/>
      <c r="R11" s="161">
        <v>19406349106</v>
      </c>
      <c r="S11" s="108"/>
      <c r="T11" s="161">
        <f>E11+L11+P11</f>
        <v>0</v>
      </c>
      <c r="U11" s="108"/>
      <c r="V11" s="161">
        <v>0</v>
      </c>
      <c r="W11" s="108"/>
      <c r="X11" s="161">
        <v>0</v>
      </c>
      <c r="Y11" s="108"/>
      <c r="Z11" s="161">
        <v>0</v>
      </c>
      <c r="AA11" s="108"/>
      <c r="AB11" s="190">
        <f>Z11/$AE$10</f>
        <v>0</v>
      </c>
    </row>
    <row r="12" spans="1:34" ht="21.75" customHeight="1" x14ac:dyDescent="0.4">
      <c r="A12" s="261" t="s">
        <v>20</v>
      </c>
      <c r="B12" s="261"/>
      <c r="C12" s="261"/>
      <c r="D12" s="188"/>
      <c r="E12" s="257">
        <v>236000000</v>
      </c>
      <c r="F12" s="257"/>
      <c r="G12" s="108"/>
      <c r="H12" s="159">
        <v>648612947216</v>
      </c>
      <c r="I12" s="108"/>
      <c r="J12" s="159">
        <v>508838290200</v>
      </c>
      <c r="K12" s="108"/>
      <c r="L12" s="159">
        <v>0</v>
      </c>
      <c r="M12" s="108"/>
      <c r="N12" s="159">
        <v>0</v>
      </c>
      <c r="O12" s="108"/>
      <c r="P12" s="66">
        <v>0</v>
      </c>
      <c r="Q12" s="108"/>
      <c r="R12" s="159">
        <v>0</v>
      </c>
      <c r="S12" s="108"/>
      <c r="T12" s="160">
        <f t="shared" ref="T12:T16" si="0">E12+L12+P12</f>
        <v>236000000</v>
      </c>
      <c r="U12" s="108"/>
      <c r="V12" s="159">
        <v>1786</v>
      </c>
      <c r="W12" s="108"/>
      <c r="X12" s="159">
        <v>648612947216</v>
      </c>
      <c r="Y12" s="108"/>
      <c r="Z12" s="159">
        <v>418988098800</v>
      </c>
      <c r="AA12" s="108"/>
      <c r="AB12" s="190">
        <f>Z12/$AE$10</f>
        <v>4.6254804158005662E-3</v>
      </c>
      <c r="AE12" s="136"/>
    </row>
    <row r="13" spans="1:34" ht="21.75" customHeight="1" x14ac:dyDescent="0.4">
      <c r="A13" s="261" t="s">
        <v>21</v>
      </c>
      <c r="B13" s="261"/>
      <c r="C13" s="261"/>
      <c r="D13" s="188"/>
      <c r="E13" s="257">
        <v>97461</v>
      </c>
      <c r="F13" s="257"/>
      <c r="G13" s="108"/>
      <c r="H13" s="159">
        <v>1012037531150</v>
      </c>
      <c r="I13" s="108"/>
      <c r="J13" s="159">
        <v>1217088757684.8</v>
      </c>
      <c r="K13" s="108"/>
      <c r="L13" s="159">
        <v>0</v>
      </c>
      <c r="M13" s="108"/>
      <c r="N13" s="159">
        <v>0</v>
      </c>
      <c r="O13" s="108"/>
      <c r="P13" s="66">
        <v>0</v>
      </c>
      <c r="Q13" s="108"/>
      <c r="R13" s="159">
        <v>0</v>
      </c>
      <c r="S13" s="108"/>
      <c r="T13" s="160">
        <f t="shared" si="0"/>
        <v>97461</v>
      </c>
      <c r="U13" s="108"/>
      <c r="V13" s="159">
        <v>14100000</v>
      </c>
      <c r="W13" s="108"/>
      <c r="X13" s="159">
        <v>1012037531150</v>
      </c>
      <c r="Y13" s="108"/>
      <c r="Z13" s="159">
        <v>1370902019760</v>
      </c>
      <c r="AA13" s="108"/>
      <c r="AB13" s="190">
        <f t="shared" ref="AB13:AB16" si="1">Z13/$AE$10</f>
        <v>1.5134273413833112E-2</v>
      </c>
    </row>
    <row r="14" spans="1:34" ht="21.75" customHeight="1" x14ac:dyDescent="0.4">
      <c r="A14" s="261" t="s">
        <v>22</v>
      </c>
      <c r="B14" s="261"/>
      <c r="C14" s="261"/>
      <c r="D14" s="188"/>
      <c r="E14" s="257">
        <v>2000000</v>
      </c>
      <c r="F14" s="257"/>
      <c r="G14" s="108"/>
      <c r="H14" s="159">
        <v>15749602038</v>
      </c>
      <c r="I14" s="108"/>
      <c r="J14" s="159">
        <v>13797414000</v>
      </c>
      <c r="K14" s="108"/>
      <c r="L14" s="159">
        <v>0</v>
      </c>
      <c r="M14" s="108"/>
      <c r="N14" s="159">
        <v>0</v>
      </c>
      <c r="O14" s="108"/>
      <c r="P14" s="66">
        <v>-2000000</v>
      </c>
      <c r="Q14" s="108"/>
      <c r="R14" s="159">
        <v>15427656050</v>
      </c>
      <c r="S14" s="108"/>
      <c r="T14" s="160">
        <f t="shared" si="0"/>
        <v>0</v>
      </c>
      <c r="U14" s="108"/>
      <c r="V14" s="159">
        <v>0</v>
      </c>
      <c r="W14" s="108"/>
      <c r="X14" s="159">
        <v>0</v>
      </c>
      <c r="Y14" s="108"/>
      <c r="Z14" s="159">
        <v>0</v>
      </c>
      <c r="AA14" s="108"/>
      <c r="AB14" s="190">
        <f t="shared" si="1"/>
        <v>0</v>
      </c>
    </row>
    <row r="15" spans="1:34" ht="21.75" customHeight="1" x14ac:dyDescent="0.4">
      <c r="A15" s="261" t="s">
        <v>23</v>
      </c>
      <c r="B15" s="261"/>
      <c r="C15" s="261"/>
      <c r="D15" s="188"/>
      <c r="E15" s="257">
        <v>13333333</v>
      </c>
      <c r="F15" s="257"/>
      <c r="G15" s="108"/>
      <c r="H15" s="159">
        <v>65039249489</v>
      </c>
      <c r="I15" s="108"/>
      <c r="J15" s="159">
        <v>66269998343.25</v>
      </c>
      <c r="K15" s="108"/>
      <c r="L15" s="159">
        <v>0</v>
      </c>
      <c r="M15" s="108"/>
      <c r="N15" s="159">
        <v>0</v>
      </c>
      <c r="O15" s="108"/>
      <c r="P15" s="66">
        <v>0</v>
      </c>
      <c r="Q15" s="108"/>
      <c r="R15" s="159">
        <v>0</v>
      </c>
      <c r="S15" s="108"/>
      <c r="T15" s="160">
        <f t="shared" si="0"/>
        <v>13333333</v>
      </c>
      <c r="U15" s="108"/>
      <c r="V15" s="159">
        <v>5270</v>
      </c>
      <c r="W15" s="108"/>
      <c r="X15" s="159">
        <v>65039249489</v>
      </c>
      <c r="Y15" s="108"/>
      <c r="Z15" s="159">
        <v>69848578253.785507</v>
      </c>
      <c r="AA15" s="108"/>
      <c r="AB15" s="190">
        <f t="shared" si="1"/>
        <v>7.7110359866956247E-4</v>
      </c>
    </row>
    <row r="16" spans="1:34" ht="21.75" customHeight="1" x14ac:dyDescent="0.4">
      <c r="A16" s="258" t="s">
        <v>24</v>
      </c>
      <c r="B16" s="258"/>
      <c r="C16" s="258"/>
      <c r="D16" s="191"/>
      <c r="E16" s="257">
        <v>9000000</v>
      </c>
      <c r="F16" s="259"/>
      <c r="G16" s="108"/>
      <c r="H16" s="87">
        <v>101850793023</v>
      </c>
      <c r="I16" s="108"/>
      <c r="J16" s="87">
        <v>52873519500</v>
      </c>
      <c r="K16" s="108"/>
      <c r="L16" s="87">
        <v>0</v>
      </c>
      <c r="M16" s="108"/>
      <c r="N16" s="87">
        <v>0</v>
      </c>
      <c r="O16" s="108"/>
      <c r="P16" s="192">
        <v>-316612</v>
      </c>
      <c r="Q16" s="108"/>
      <c r="R16" s="87">
        <v>2215667368</v>
      </c>
      <c r="S16" s="108"/>
      <c r="T16" s="148">
        <f t="shared" si="0"/>
        <v>8683388</v>
      </c>
      <c r="U16" s="108"/>
      <c r="V16" s="87">
        <v>7360</v>
      </c>
      <c r="W16" s="108"/>
      <c r="X16" s="87">
        <v>98267772659</v>
      </c>
      <c r="Y16" s="108"/>
      <c r="Z16" s="87">
        <v>63529472752.704002</v>
      </c>
      <c r="AA16" s="108"/>
      <c r="AB16" s="190">
        <f t="shared" si="1"/>
        <v>7.0134290898805852E-4</v>
      </c>
    </row>
    <row r="17" spans="1:28" ht="21.75" customHeight="1" thickBot="1" x14ac:dyDescent="0.45">
      <c r="A17" s="260" t="s">
        <v>25</v>
      </c>
      <c r="B17" s="260"/>
      <c r="C17" s="260"/>
      <c r="D17" s="260"/>
      <c r="E17" s="108"/>
      <c r="F17" s="160"/>
      <c r="G17" s="108"/>
      <c r="H17" s="132">
        <f>SUM(H11:H16)</f>
        <v>1861451607310</v>
      </c>
      <c r="I17" s="108"/>
      <c r="J17" s="132">
        <f>SUM(J11:J16)</f>
        <v>1875709966091.8501</v>
      </c>
      <c r="K17" s="108"/>
      <c r="L17" s="132">
        <f>SUM(L11:L16)</f>
        <v>0</v>
      </c>
      <c r="M17" s="108"/>
      <c r="N17" s="132">
        <f>SUM(N11:N16)</f>
        <v>0</v>
      </c>
      <c r="O17" s="108"/>
      <c r="P17" s="132">
        <f>SUM(P11:P16)</f>
        <v>-2383792</v>
      </c>
      <c r="Q17" s="108"/>
      <c r="R17" s="132">
        <f>SUM(R11:R16)</f>
        <v>37049672524</v>
      </c>
      <c r="S17" s="108"/>
      <c r="T17" s="160"/>
      <c r="U17" s="108"/>
      <c r="V17" s="160"/>
      <c r="W17" s="108"/>
      <c r="X17" s="132">
        <f>SUM(X11:X16)</f>
        <v>1823957500514</v>
      </c>
      <c r="Y17" s="108"/>
      <c r="Z17" s="132">
        <f>SUM(Z11:Z16)</f>
        <v>1923268169566.4895</v>
      </c>
      <c r="AA17" s="108"/>
      <c r="AB17" s="69">
        <f>SUM(AB11:AB16)</f>
        <v>2.1232200337291302E-2</v>
      </c>
    </row>
    <row r="18" spans="1:28" ht="16.5" thickTop="1" x14ac:dyDescent="0.4">
      <c r="A18" s="188"/>
      <c r="B18" s="188"/>
      <c r="C18" s="188"/>
      <c r="D18" s="188"/>
      <c r="E18" s="108"/>
      <c r="F18" s="108"/>
      <c r="G18" s="108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  <c r="W18" s="108"/>
      <c r="X18" s="108"/>
      <c r="Y18" s="108"/>
      <c r="Z18" s="108"/>
      <c r="AA18" s="108"/>
      <c r="AB18" s="108"/>
    </row>
    <row r="19" spans="1:28" x14ac:dyDescent="0.4">
      <c r="A19" s="188"/>
      <c r="B19" s="188"/>
      <c r="C19" s="188"/>
      <c r="D19" s="18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</row>
    <row r="20" spans="1:28" ht="21" x14ac:dyDescent="0.4">
      <c r="A20" s="188"/>
      <c r="B20" s="188"/>
      <c r="C20" s="188"/>
      <c r="D20" s="188"/>
      <c r="E20" s="188"/>
      <c r="F20" s="188"/>
      <c r="G20" s="188"/>
      <c r="H20" s="159"/>
      <c r="I20" s="188"/>
      <c r="J20" s="188"/>
      <c r="K20" s="188"/>
      <c r="L20" s="257"/>
      <c r="M20" s="257"/>
      <c r="N20" s="257"/>
      <c r="O20" s="257"/>
      <c r="P20" s="257"/>
      <c r="Q20" s="257"/>
      <c r="R20" s="257"/>
      <c r="S20" s="188"/>
      <c r="T20" s="188"/>
      <c r="U20" s="188"/>
      <c r="V20" s="159"/>
      <c r="W20" s="159"/>
      <c r="X20" s="159"/>
      <c r="Y20" s="159"/>
      <c r="Z20" s="159"/>
      <c r="AA20" s="188"/>
      <c r="AB20" s="188"/>
    </row>
    <row r="21" spans="1:28" ht="21" x14ac:dyDescent="0.4">
      <c r="A21" s="188"/>
      <c r="B21" s="188"/>
      <c r="C21" s="188"/>
      <c r="D21" s="188"/>
      <c r="E21" s="188"/>
      <c r="F21" s="188"/>
      <c r="G21" s="188"/>
      <c r="H21" s="188"/>
      <c r="I21" s="188"/>
      <c r="J21" s="188"/>
      <c r="K21" s="188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59"/>
      <c r="W21" s="159"/>
      <c r="X21" s="159"/>
      <c r="Y21" s="159"/>
      <c r="Z21" s="159"/>
      <c r="AA21" s="188"/>
      <c r="AB21" s="188"/>
    </row>
    <row r="22" spans="1:28" ht="21" x14ac:dyDescent="0.4">
      <c r="A22" s="188"/>
      <c r="B22" s="188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59"/>
      <c r="W22" s="159"/>
      <c r="X22" s="159"/>
      <c r="Y22" s="159"/>
      <c r="Z22" s="159"/>
      <c r="AA22" s="188"/>
      <c r="AB22" s="188"/>
    </row>
    <row r="23" spans="1:28" ht="21" x14ac:dyDescent="0.4">
      <c r="A23" s="188"/>
      <c r="B23" s="188"/>
      <c r="C23" s="188"/>
      <c r="D23" s="188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8"/>
      <c r="T23" s="188"/>
      <c r="U23" s="188"/>
      <c r="V23" s="159"/>
      <c r="W23" s="159"/>
      <c r="X23" s="159"/>
      <c r="Y23" s="159"/>
      <c r="Z23" s="159"/>
      <c r="AA23" s="188"/>
      <c r="AB23" s="188"/>
    </row>
    <row r="24" spans="1:28" ht="21" x14ac:dyDescent="0.4">
      <c r="A24" s="188"/>
      <c r="B24" s="188"/>
      <c r="C24" s="188"/>
      <c r="D24" s="188"/>
      <c r="E24" s="188"/>
      <c r="F24" s="188"/>
      <c r="G24" s="188"/>
      <c r="H24" s="188"/>
      <c r="I24" s="188"/>
      <c r="J24" s="188"/>
      <c r="K24" s="188"/>
      <c r="L24" s="188"/>
      <c r="M24" s="188"/>
      <c r="N24" s="188"/>
      <c r="O24" s="188"/>
      <c r="P24" s="188"/>
      <c r="Q24" s="188"/>
      <c r="R24" s="188"/>
      <c r="S24" s="188"/>
      <c r="T24" s="188"/>
      <c r="U24" s="188"/>
      <c r="V24" s="159"/>
      <c r="W24" s="159"/>
      <c r="X24" s="159"/>
      <c r="Y24" s="159"/>
      <c r="Z24" s="159"/>
      <c r="AA24" s="188"/>
      <c r="AB24" s="188"/>
    </row>
    <row r="25" spans="1:28" ht="21" x14ac:dyDescent="0.4">
      <c r="A25" s="188"/>
      <c r="B25" s="188"/>
      <c r="C25" s="188"/>
      <c r="D25" s="188"/>
      <c r="E25" s="188"/>
      <c r="F25" s="188"/>
      <c r="G25" s="188"/>
      <c r="H25" s="188"/>
      <c r="I25" s="188"/>
      <c r="J25" s="188"/>
      <c r="K25" s="188"/>
      <c r="L25" s="188"/>
      <c r="M25" s="188"/>
      <c r="N25" s="188"/>
      <c r="O25" s="188"/>
      <c r="P25" s="188"/>
      <c r="Q25" s="188"/>
      <c r="R25" s="188"/>
      <c r="S25" s="188"/>
      <c r="T25" s="188"/>
      <c r="U25" s="188"/>
      <c r="V25" s="159"/>
      <c r="W25" s="159"/>
      <c r="X25" s="159"/>
      <c r="Y25" s="159"/>
      <c r="Z25" s="159"/>
      <c r="AA25" s="188"/>
      <c r="AB25" s="188"/>
    </row>
    <row r="26" spans="1:28" ht="21" x14ac:dyDescent="0.4">
      <c r="A26" s="188"/>
      <c r="B26" s="188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8"/>
      <c r="T26" s="188"/>
      <c r="U26" s="188"/>
      <c r="V26" s="159"/>
      <c r="W26" s="159"/>
      <c r="X26" s="159"/>
      <c r="Y26" s="159"/>
      <c r="Z26" s="159"/>
      <c r="AA26" s="188"/>
      <c r="AB26" s="188"/>
    </row>
    <row r="27" spans="1:28" ht="21" x14ac:dyDescent="0.4">
      <c r="V27" s="73"/>
      <c r="W27" s="73"/>
      <c r="X27" s="73"/>
      <c r="Y27" s="73"/>
      <c r="Z27" s="73"/>
    </row>
  </sheetData>
  <mergeCells count="28">
    <mergeCell ref="AF10:AH10"/>
    <mergeCell ref="L20:R20"/>
    <mergeCell ref="A16:C16"/>
    <mergeCell ref="E16:F16"/>
    <mergeCell ref="A17:D17"/>
    <mergeCell ref="A13:C13"/>
    <mergeCell ref="E13:F13"/>
    <mergeCell ref="A14:C14"/>
    <mergeCell ref="E14:F14"/>
    <mergeCell ref="A15:C15"/>
    <mergeCell ref="E15:F15"/>
    <mergeCell ref="A10:C10"/>
    <mergeCell ref="E10:F10"/>
    <mergeCell ref="A11:C11"/>
    <mergeCell ref="E11:F11"/>
    <mergeCell ref="A12:C12"/>
    <mergeCell ref="E12:F12"/>
    <mergeCell ref="F8:J8"/>
    <mergeCell ref="L8:R8"/>
    <mergeCell ref="T8:AB8"/>
    <mergeCell ref="L9:N9"/>
    <mergeCell ref="P9:R9"/>
    <mergeCell ref="A1:AB1"/>
    <mergeCell ref="A2:AB2"/>
    <mergeCell ref="A3:AB3"/>
    <mergeCell ref="B6:AB6"/>
    <mergeCell ref="A7:B7"/>
    <mergeCell ref="C7:AB7"/>
  </mergeCells>
  <conditionalFormatting sqref="X21">
    <cfRule type="duplicateValues" dxfId="13" priority="5"/>
  </conditionalFormatting>
  <conditionalFormatting sqref="V20:Z27">
    <cfRule type="duplicateValues" dxfId="12" priority="4"/>
  </conditionalFormatting>
  <conditionalFormatting sqref="Z21">
    <cfRule type="duplicateValues" dxfId="11" priority="3"/>
  </conditionalFormatting>
  <conditionalFormatting sqref="L20">
    <cfRule type="duplicateValues" dxfId="10" priority="2"/>
  </conditionalFormatting>
  <conditionalFormatting sqref="H20">
    <cfRule type="duplicateValues" dxfId="9" priority="1"/>
  </conditionalFormatting>
  <pageMargins left="0.39" right="0.39" top="0.39" bottom="0.39" header="0" footer="0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F35"/>
  <sheetViews>
    <sheetView rightToLeft="1" view="pageBreakPreview" topLeftCell="A4" zoomScale="70" zoomScaleNormal="55" zoomScaleSheetLayoutView="70" workbookViewId="0">
      <selection activeCell="B8" sqref="B8"/>
    </sheetView>
  </sheetViews>
  <sheetFormatPr defaultRowHeight="15.75" x14ac:dyDescent="0.4"/>
  <cols>
    <col min="1" max="1" width="5.140625" style="29" customWidth="1"/>
    <col min="2" max="2" width="38.7109375" style="29" customWidth="1"/>
    <col min="3" max="3" width="1.28515625" style="29" customWidth="1"/>
    <col min="4" max="4" width="2.5703125" style="29" customWidth="1"/>
    <col min="5" max="5" width="10.42578125" style="29" customWidth="1"/>
    <col min="6" max="6" width="1.28515625" style="29" customWidth="1"/>
    <col min="7" max="7" width="24" style="29" bestFit="1" customWidth="1"/>
    <col min="8" max="8" width="1.28515625" style="29" customWidth="1"/>
    <col min="9" max="9" width="17.85546875" style="29" bestFit="1" customWidth="1"/>
    <col min="10" max="10" width="1.28515625" style="29" customWidth="1"/>
    <col min="11" max="11" width="13" style="29" customWidth="1"/>
    <col min="12" max="12" width="1.28515625" style="29" customWidth="1"/>
    <col min="13" max="13" width="19.5703125" style="29" bestFit="1" customWidth="1"/>
    <col min="14" max="14" width="1.28515625" style="29" customWidth="1"/>
    <col min="15" max="15" width="13.5703125" style="29" bestFit="1" customWidth="1"/>
    <col min="16" max="16" width="1.28515625" style="29" customWidth="1"/>
    <col min="17" max="17" width="17.7109375" style="29" bestFit="1" customWidth="1"/>
    <col min="18" max="18" width="1.28515625" style="29" customWidth="1"/>
    <col min="19" max="19" width="15.5703125" style="29" customWidth="1"/>
    <col min="20" max="20" width="1.28515625" style="29" customWidth="1"/>
    <col min="21" max="21" width="23.140625" style="29" bestFit="1" customWidth="1"/>
    <col min="22" max="22" width="1.28515625" style="29" customWidth="1"/>
    <col min="23" max="23" width="20.42578125" style="29" bestFit="1" customWidth="1"/>
    <col min="24" max="24" width="1.28515625" style="29" customWidth="1"/>
    <col min="25" max="25" width="18.5703125" style="29" bestFit="1" customWidth="1"/>
    <col min="26" max="26" width="1.28515625" style="29" customWidth="1"/>
    <col min="27" max="27" width="19.140625" style="29" bestFit="1" customWidth="1"/>
    <col min="28" max="28" width="0.28515625" style="29" customWidth="1"/>
    <col min="29" max="29" width="9.140625" style="29"/>
    <col min="30" max="30" width="19.42578125" style="29" bestFit="1" customWidth="1"/>
    <col min="31" max="16384" width="9.140625" style="29"/>
  </cols>
  <sheetData>
    <row r="1" spans="1:32" ht="29.1" customHeight="1" x14ac:dyDescent="0.4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</row>
    <row r="2" spans="1:32" ht="21.75" customHeight="1" x14ac:dyDescent="0.4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</row>
    <row r="3" spans="1:32" ht="21.75" customHeight="1" x14ac:dyDescent="0.4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</row>
    <row r="4" spans="1:32" ht="14.45" customHeight="1" x14ac:dyDescent="0.4"/>
    <row r="5" spans="1:32" ht="14.45" customHeight="1" x14ac:dyDescent="0.4"/>
    <row r="6" spans="1:32" ht="25.5" customHeight="1" x14ac:dyDescent="0.4">
      <c r="A6" s="18" t="s">
        <v>38</v>
      </c>
      <c r="B6" s="251" t="s">
        <v>39</v>
      </c>
      <c r="C6" s="251"/>
      <c r="D6" s="251"/>
      <c r="E6" s="251"/>
      <c r="F6" s="251"/>
      <c r="G6" s="251"/>
      <c r="H6" s="251"/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</row>
    <row r="7" spans="1:32" ht="27.75" customHeight="1" x14ac:dyDescent="0.4">
      <c r="D7" s="30"/>
      <c r="E7" s="252" t="s">
        <v>7</v>
      </c>
      <c r="F7" s="252"/>
      <c r="G7" s="252"/>
      <c r="H7" s="252"/>
      <c r="I7" s="252"/>
      <c r="J7" s="30"/>
      <c r="K7" s="252" t="s">
        <v>8</v>
      </c>
      <c r="L7" s="252"/>
      <c r="M7" s="252"/>
      <c r="N7" s="252"/>
      <c r="O7" s="252"/>
      <c r="P7" s="252"/>
      <c r="Q7" s="252"/>
      <c r="R7" s="30"/>
      <c r="S7" s="252" t="s">
        <v>9</v>
      </c>
      <c r="T7" s="252"/>
      <c r="U7" s="252"/>
      <c r="V7" s="252"/>
      <c r="W7" s="252"/>
      <c r="X7" s="252"/>
      <c r="Y7" s="252"/>
      <c r="Z7" s="252"/>
      <c r="AA7" s="252"/>
    </row>
    <row r="8" spans="1:32" ht="27" customHeight="1" x14ac:dyDescent="0.4">
      <c r="D8" s="30"/>
      <c r="E8" s="31"/>
      <c r="F8" s="31"/>
      <c r="G8" s="31"/>
      <c r="H8" s="31"/>
      <c r="I8" s="31"/>
      <c r="J8" s="30"/>
      <c r="K8" s="254" t="s">
        <v>40</v>
      </c>
      <c r="L8" s="254"/>
      <c r="M8" s="254"/>
      <c r="N8" s="31"/>
      <c r="O8" s="254" t="s">
        <v>41</v>
      </c>
      <c r="P8" s="254"/>
      <c r="Q8" s="254"/>
      <c r="R8" s="30"/>
      <c r="S8" s="31"/>
      <c r="T8" s="31"/>
      <c r="U8" s="31"/>
      <c r="V8" s="31"/>
      <c r="W8" s="31"/>
      <c r="X8" s="31"/>
      <c r="Y8" s="31"/>
      <c r="Z8" s="31"/>
      <c r="AA8" s="31"/>
    </row>
    <row r="9" spans="1:32" ht="27" customHeight="1" x14ac:dyDescent="0.4">
      <c r="A9" s="252" t="s">
        <v>42</v>
      </c>
      <c r="B9" s="252"/>
      <c r="D9" s="252" t="s">
        <v>43</v>
      </c>
      <c r="E9" s="252"/>
      <c r="F9" s="30"/>
      <c r="G9" s="19" t="s">
        <v>14</v>
      </c>
      <c r="H9" s="30"/>
      <c r="I9" s="19" t="s">
        <v>15</v>
      </c>
      <c r="J9" s="30"/>
      <c r="K9" s="20" t="s">
        <v>13</v>
      </c>
      <c r="L9" s="31"/>
      <c r="M9" s="20" t="s">
        <v>14</v>
      </c>
      <c r="N9" s="30"/>
      <c r="O9" s="20" t="s">
        <v>13</v>
      </c>
      <c r="P9" s="31"/>
      <c r="Q9" s="20" t="s">
        <v>16</v>
      </c>
      <c r="R9" s="30"/>
      <c r="S9" s="19" t="s">
        <v>13</v>
      </c>
      <c r="T9" s="30"/>
      <c r="U9" s="19" t="s">
        <v>44</v>
      </c>
      <c r="V9" s="30"/>
      <c r="W9" s="19" t="s">
        <v>14</v>
      </c>
      <c r="X9" s="30"/>
      <c r="Y9" s="19" t="s">
        <v>15</v>
      </c>
      <c r="Z9" s="30"/>
      <c r="AA9" s="19" t="s">
        <v>18</v>
      </c>
      <c r="AD9" s="198">
        <f>سهام!AE10</f>
        <v>90582612212289</v>
      </c>
      <c r="AE9" s="33"/>
      <c r="AF9" s="33"/>
    </row>
    <row r="10" spans="1:32" ht="21.75" customHeight="1" x14ac:dyDescent="0.4">
      <c r="A10" s="262" t="s">
        <v>45</v>
      </c>
      <c r="B10" s="262"/>
      <c r="D10" s="263">
        <v>167000</v>
      </c>
      <c r="E10" s="263"/>
      <c r="F10" s="30"/>
      <c r="G10" s="32">
        <v>70313318944</v>
      </c>
      <c r="H10" s="30"/>
      <c r="I10" s="32">
        <v>3639612821.25</v>
      </c>
      <c r="J10" s="30"/>
      <c r="K10" s="32">
        <v>3173000</v>
      </c>
      <c r="L10" s="30"/>
      <c r="M10" s="32">
        <v>317.3</v>
      </c>
      <c r="N10" s="30"/>
      <c r="O10" s="32">
        <v>0</v>
      </c>
      <c r="P10" s="30"/>
      <c r="Q10" s="32">
        <v>0</v>
      </c>
      <c r="R10" s="30"/>
      <c r="S10" s="145">
        <f>D10+K10+O10</f>
        <v>3340000</v>
      </c>
      <c r="T10" s="30"/>
      <c r="U10" s="32">
        <v>24710</v>
      </c>
      <c r="V10" s="30"/>
      <c r="W10" s="32">
        <v>70313319261</v>
      </c>
      <c r="X10" s="30"/>
      <c r="Y10" s="32">
        <v>82433393962.5</v>
      </c>
      <c r="Z10" s="30"/>
      <c r="AA10" s="71">
        <f>Y10/$AD$9</f>
        <v>9.1003551287866891E-4</v>
      </c>
      <c r="AE10" s="33"/>
      <c r="AF10" s="33"/>
    </row>
    <row r="11" spans="1:32" ht="21.75" customHeight="1" x14ac:dyDescent="0.4">
      <c r="A11" s="261" t="s">
        <v>46</v>
      </c>
      <c r="B11" s="261"/>
      <c r="D11" s="257">
        <v>49333991</v>
      </c>
      <c r="E11" s="257"/>
      <c r="F11" s="30"/>
      <c r="G11" s="33">
        <v>499999998785</v>
      </c>
      <c r="H11" s="30"/>
      <c r="I11" s="33">
        <v>722101626267</v>
      </c>
      <c r="J11" s="30"/>
      <c r="K11" s="33">
        <v>0</v>
      </c>
      <c r="L11" s="30"/>
      <c r="M11" s="33">
        <v>0</v>
      </c>
      <c r="N11" s="30"/>
      <c r="O11" s="33">
        <v>0</v>
      </c>
      <c r="P11" s="30"/>
      <c r="Q11" s="33">
        <v>0</v>
      </c>
      <c r="R11" s="30"/>
      <c r="S11" s="144">
        <f>D11+K11+O11</f>
        <v>49333991</v>
      </c>
      <c r="T11" s="30"/>
      <c r="U11" s="33">
        <v>15007.98</v>
      </c>
      <c r="V11" s="30"/>
      <c r="W11" s="33">
        <v>499999998785</v>
      </c>
      <c r="X11" s="30"/>
      <c r="Y11" s="33">
        <v>740403550248.18005</v>
      </c>
      <c r="Z11" s="30"/>
      <c r="AA11" s="71">
        <f t="shared" ref="AA11:AA25" si="0">Y11/$AD$9</f>
        <v>8.1737933160171364E-3</v>
      </c>
      <c r="AE11" s="33"/>
      <c r="AF11" s="33"/>
    </row>
    <row r="12" spans="1:32" ht="21.75" customHeight="1" x14ac:dyDescent="0.4">
      <c r="A12" s="261" t="s">
        <v>47</v>
      </c>
      <c r="B12" s="261"/>
      <c r="D12" s="257">
        <v>20000000</v>
      </c>
      <c r="E12" s="257"/>
      <c r="F12" s="30"/>
      <c r="G12" s="33">
        <v>499621020266</v>
      </c>
      <c r="H12" s="30"/>
      <c r="I12" s="33">
        <v>615192934500</v>
      </c>
      <c r="J12" s="30"/>
      <c r="K12" s="33">
        <v>0</v>
      </c>
      <c r="L12" s="30"/>
      <c r="M12" s="33">
        <v>0</v>
      </c>
      <c r="N12" s="30"/>
      <c r="O12" s="33">
        <v>0</v>
      </c>
      <c r="P12" s="30"/>
      <c r="Q12" s="33">
        <v>0</v>
      </c>
      <c r="R12" s="30"/>
      <c r="S12" s="144">
        <f t="shared" ref="S12:S25" si="1">D12+K12+O12</f>
        <v>20000000</v>
      </c>
      <c r="T12" s="30"/>
      <c r="U12" s="33">
        <v>31650</v>
      </c>
      <c r="V12" s="30"/>
      <c r="W12" s="33">
        <v>499621020266</v>
      </c>
      <c r="X12" s="30"/>
      <c r="Y12" s="33">
        <v>632581428750</v>
      </c>
      <c r="Z12" s="30"/>
      <c r="AA12" s="71">
        <f t="shared" si="0"/>
        <v>6.9834752310684641E-3</v>
      </c>
      <c r="AE12" s="33"/>
      <c r="AF12" s="33"/>
    </row>
    <row r="13" spans="1:32" ht="21.75" customHeight="1" x14ac:dyDescent="0.4">
      <c r="A13" s="261" t="s">
        <v>48</v>
      </c>
      <c r="B13" s="261"/>
      <c r="D13" s="257">
        <v>7000000</v>
      </c>
      <c r="E13" s="257"/>
      <c r="F13" s="108"/>
      <c r="G13" s="159">
        <v>119738894235</v>
      </c>
      <c r="H13" s="108"/>
      <c r="I13" s="159">
        <v>118788770625</v>
      </c>
      <c r="J13" s="108"/>
      <c r="K13" s="159">
        <v>0</v>
      </c>
      <c r="L13" s="108"/>
      <c r="M13" s="159">
        <v>0</v>
      </c>
      <c r="N13" s="108"/>
      <c r="O13" s="66">
        <v>-7000000</v>
      </c>
      <c r="P13" s="108"/>
      <c r="Q13" s="159">
        <v>138587582008</v>
      </c>
      <c r="R13" s="108"/>
      <c r="S13" s="160">
        <f t="shared" si="1"/>
        <v>0</v>
      </c>
      <c r="T13" s="108"/>
      <c r="U13" s="159">
        <v>0</v>
      </c>
      <c r="V13" s="108"/>
      <c r="W13" s="159">
        <v>0</v>
      </c>
      <c r="X13" s="108"/>
      <c r="Y13" s="159">
        <v>0</v>
      </c>
      <c r="Z13" s="108"/>
      <c r="AA13" s="194">
        <f t="shared" si="0"/>
        <v>0</v>
      </c>
      <c r="AB13" s="188"/>
      <c r="AC13" s="188"/>
      <c r="AE13" s="33"/>
      <c r="AF13" s="33"/>
    </row>
    <row r="14" spans="1:32" ht="21.75" customHeight="1" x14ac:dyDescent="0.4">
      <c r="A14" s="261" t="s">
        <v>49</v>
      </c>
      <c r="B14" s="261"/>
      <c r="D14" s="257">
        <v>2000000</v>
      </c>
      <c r="E14" s="257"/>
      <c r="F14" s="108"/>
      <c r="G14" s="159">
        <v>20023200000</v>
      </c>
      <c r="H14" s="108"/>
      <c r="I14" s="159">
        <v>15821190000</v>
      </c>
      <c r="J14" s="108"/>
      <c r="K14" s="159">
        <v>0</v>
      </c>
      <c r="L14" s="108"/>
      <c r="M14" s="159">
        <v>0</v>
      </c>
      <c r="N14" s="108"/>
      <c r="O14" s="66">
        <v>-149000</v>
      </c>
      <c r="P14" s="108"/>
      <c r="Q14" s="159">
        <v>1384633794</v>
      </c>
      <c r="R14" s="108"/>
      <c r="S14" s="160">
        <f t="shared" si="1"/>
        <v>1851000</v>
      </c>
      <c r="T14" s="108"/>
      <c r="U14" s="159">
        <v>9700</v>
      </c>
      <c r="V14" s="108"/>
      <c r="W14" s="159">
        <v>18531471600</v>
      </c>
      <c r="X14" s="108"/>
      <c r="Y14" s="159">
        <v>17933378793.75</v>
      </c>
      <c r="Z14" s="108"/>
      <c r="AA14" s="194">
        <f t="shared" si="0"/>
        <v>1.9797815889567653E-4</v>
      </c>
      <c r="AB14" s="188"/>
      <c r="AC14" s="188"/>
      <c r="AE14" s="33"/>
      <c r="AF14" s="33"/>
    </row>
    <row r="15" spans="1:32" ht="21.75" customHeight="1" x14ac:dyDescent="0.4">
      <c r="A15" s="261" t="s">
        <v>50</v>
      </c>
      <c r="B15" s="261"/>
      <c r="D15" s="257">
        <v>2000000</v>
      </c>
      <c r="E15" s="257"/>
      <c r="F15" s="108"/>
      <c r="G15" s="159">
        <v>20023200000</v>
      </c>
      <c r="H15" s="108"/>
      <c r="I15" s="159">
        <v>19976250000</v>
      </c>
      <c r="J15" s="108"/>
      <c r="K15" s="159">
        <v>0</v>
      </c>
      <c r="L15" s="108"/>
      <c r="M15" s="159">
        <v>0</v>
      </c>
      <c r="N15" s="108"/>
      <c r="O15" s="66">
        <v>-2000000</v>
      </c>
      <c r="P15" s="108"/>
      <c r="Q15" s="159">
        <v>20395751250</v>
      </c>
      <c r="R15" s="108"/>
      <c r="S15" s="160">
        <f t="shared" si="1"/>
        <v>0</v>
      </c>
      <c r="T15" s="108"/>
      <c r="U15" s="159">
        <v>0</v>
      </c>
      <c r="V15" s="108"/>
      <c r="W15" s="159">
        <v>0</v>
      </c>
      <c r="X15" s="108"/>
      <c r="Y15" s="159">
        <v>0</v>
      </c>
      <c r="Z15" s="108"/>
      <c r="AA15" s="194">
        <f t="shared" si="0"/>
        <v>0</v>
      </c>
      <c r="AB15" s="188"/>
      <c r="AC15" s="188"/>
      <c r="AE15" s="33"/>
      <c r="AF15" s="33"/>
    </row>
    <row r="16" spans="1:32" ht="21.75" customHeight="1" x14ac:dyDescent="0.4">
      <c r="A16" s="261" t="s">
        <v>51</v>
      </c>
      <c r="B16" s="261"/>
      <c r="D16" s="257">
        <v>2265350</v>
      </c>
      <c r="E16" s="257"/>
      <c r="F16" s="108"/>
      <c r="G16" s="159">
        <v>18207325786</v>
      </c>
      <c r="H16" s="108"/>
      <c r="I16" s="159">
        <v>18164633652.112499</v>
      </c>
      <c r="J16" s="108"/>
      <c r="K16" s="159">
        <v>0</v>
      </c>
      <c r="L16" s="108"/>
      <c r="M16" s="159">
        <v>0</v>
      </c>
      <c r="N16" s="108"/>
      <c r="O16" s="66">
        <v>-2265350</v>
      </c>
      <c r="P16" s="108"/>
      <c r="Q16" s="159">
        <v>21354984136</v>
      </c>
      <c r="R16" s="108"/>
      <c r="S16" s="160">
        <f t="shared" si="1"/>
        <v>0</v>
      </c>
      <c r="T16" s="108"/>
      <c r="U16" s="159">
        <v>0</v>
      </c>
      <c r="V16" s="108"/>
      <c r="W16" s="159">
        <v>0</v>
      </c>
      <c r="X16" s="108"/>
      <c r="Y16" s="159">
        <v>0</v>
      </c>
      <c r="Z16" s="108"/>
      <c r="AA16" s="194">
        <f t="shared" si="0"/>
        <v>0</v>
      </c>
      <c r="AB16" s="188"/>
      <c r="AC16" s="188"/>
      <c r="AE16" s="33"/>
      <c r="AF16" s="33"/>
    </row>
    <row r="17" spans="1:32" ht="21.75" customHeight="1" x14ac:dyDescent="0.4">
      <c r="A17" s="261" t="s">
        <v>52</v>
      </c>
      <c r="B17" s="261"/>
      <c r="D17" s="257">
        <v>20000000</v>
      </c>
      <c r="E17" s="257"/>
      <c r="F17" s="108"/>
      <c r="G17" s="159">
        <v>200240000000</v>
      </c>
      <c r="H17" s="108"/>
      <c r="I17" s="159">
        <v>201158320000</v>
      </c>
      <c r="J17" s="108"/>
      <c r="K17" s="159">
        <v>0</v>
      </c>
      <c r="L17" s="108"/>
      <c r="M17" s="159">
        <v>0</v>
      </c>
      <c r="N17" s="108"/>
      <c r="O17" s="159">
        <v>0</v>
      </c>
      <c r="P17" s="108"/>
      <c r="Q17" s="159">
        <v>0</v>
      </c>
      <c r="R17" s="108"/>
      <c r="S17" s="160">
        <f t="shared" si="1"/>
        <v>20000000</v>
      </c>
      <c r="T17" s="108"/>
      <c r="U17" s="159">
        <v>10900</v>
      </c>
      <c r="V17" s="108"/>
      <c r="W17" s="159">
        <v>200240000000</v>
      </c>
      <c r="X17" s="108"/>
      <c r="Y17" s="159">
        <v>217738400000</v>
      </c>
      <c r="Z17" s="108"/>
      <c r="AA17" s="194">
        <f>Y17/$AD$9</f>
        <v>2.40375492251989E-3</v>
      </c>
      <c r="AB17" s="188"/>
      <c r="AC17" s="188"/>
      <c r="AE17" s="33"/>
      <c r="AF17" s="33"/>
    </row>
    <row r="18" spans="1:32" ht="21.75" customHeight="1" x14ac:dyDescent="0.4">
      <c r="A18" s="261" t="s">
        <v>53</v>
      </c>
      <c r="B18" s="261"/>
      <c r="D18" s="257">
        <v>12400000</v>
      </c>
      <c r="E18" s="257"/>
      <c r="F18" s="108"/>
      <c r="G18" s="159">
        <v>130356239995</v>
      </c>
      <c r="H18" s="108"/>
      <c r="I18" s="159">
        <v>170679338720</v>
      </c>
      <c r="J18" s="108"/>
      <c r="K18" s="159">
        <v>0</v>
      </c>
      <c r="L18" s="108"/>
      <c r="M18" s="159">
        <v>0</v>
      </c>
      <c r="N18" s="108"/>
      <c r="O18" s="159">
        <v>0</v>
      </c>
      <c r="P18" s="108"/>
      <c r="Q18" s="159">
        <v>0</v>
      </c>
      <c r="R18" s="108"/>
      <c r="S18" s="160">
        <f t="shared" si="1"/>
        <v>12400000</v>
      </c>
      <c r="T18" s="108"/>
      <c r="U18" s="159">
        <v>15499</v>
      </c>
      <c r="V18" s="108"/>
      <c r="W18" s="159">
        <v>130356239995</v>
      </c>
      <c r="X18" s="108"/>
      <c r="Y18" s="159">
        <v>191956974880</v>
      </c>
      <c r="Z18" s="108"/>
      <c r="AA18" s="194">
        <f t="shared" si="0"/>
        <v>2.1191371080150627E-3</v>
      </c>
      <c r="AB18" s="188"/>
      <c r="AC18" s="188"/>
      <c r="AE18" s="33"/>
      <c r="AF18" s="33"/>
    </row>
    <row r="19" spans="1:32" ht="21.75" customHeight="1" x14ac:dyDescent="0.4">
      <c r="A19" s="261" t="s">
        <v>54</v>
      </c>
      <c r="B19" s="261"/>
      <c r="D19" s="257">
        <v>30000000</v>
      </c>
      <c r="E19" s="257"/>
      <c r="F19" s="108"/>
      <c r="G19" s="159">
        <v>300360000000</v>
      </c>
      <c r="H19" s="108"/>
      <c r="I19" s="159">
        <v>366160080000</v>
      </c>
      <c r="J19" s="108"/>
      <c r="K19" s="159">
        <v>0</v>
      </c>
      <c r="L19" s="108"/>
      <c r="M19" s="159">
        <v>0</v>
      </c>
      <c r="N19" s="108"/>
      <c r="O19" s="159">
        <v>0</v>
      </c>
      <c r="P19" s="108"/>
      <c r="Q19" s="159">
        <v>0</v>
      </c>
      <c r="R19" s="108"/>
      <c r="S19" s="160">
        <f t="shared" si="1"/>
        <v>30000000</v>
      </c>
      <c r="T19" s="108"/>
      <c r="U19" s="159">
        <v>13729</v>
      </c>
      <c r="V19" s="108"/>
      <c r="W19" s="159">
        <v>300360000000</v>
      </c>
      <c r="X19" s="108"/>
      <c r="Y19" s="159">
        <v>411375756000</v>
      </c>
      <c r="Z19" s="108"/>
      <c r="AA19" s="194">
        <f t="shared" si="0"/>
        <v>4.541442843753519E-3</v>
      </c>
      <c r="AB19" s="188"/>
      <c r="AC19" s="188"/>
      <c r="AE19" s="33"/>
      <c r="AF19" s="33"/>
    </row>
    <row r="20" spans="1:32" ht="21.75" customHeight="1" x14ac:dyDescent="0.4">
      <c r="A20" s="261" t="s">
        <v>55</v>
      </c>
      <c r="B20" s="261"/>
      <c r="D20" s="257">
        <v>5289682</v>
      </c>
      <c r="E20" s="257"/>
      <c r="F20" s="108"/>
      <c r="G20" s="159">
        <v>280066267824</v>
      </c>
      <c r="H20" s="108"/>
      <c r="I20" s="159">
        <v>405749513838.117</v>
      </c>
      <c r="J20" s="108"/>
      <c r="K20" s="159">
        <v>0</v>
      </c>
      <c r="L20" s="108"/>
      <c r="M20" s="159">
        <v>0</v>
      </c>
      <c r="N20" s="108"/>
      <c r="O20" s="159">
        <v>0</v>
      </c>
      <c r="P20" s="108"/>
      <c r="Q20" s="159">
        <v>0</v>
      </c>
      <c r="R20" s="108"/>
      <c r="S20" s="160">
        <f t="shared" si="1"/>
        <v>5289682</v>
      </c>
      <c r="T20" s="108"/>
      <c r="U20" s="159">
        <v>85920</v>
      </c>
      <c r="V20" s="108"/>
      <c r="W20" s="159">
        <v>280066267824</v>
      </c>
      <c r="X20" s="108"/>
      <c r="Y20" s="159">
        <v>453944090067.07202</v>
      </c>
      <c r="Z20" s="108"/>
      <c r="AA20" s="194">
        <f t="shared" si="0"/>
        <v>5.011382195549966E-3</v>
      </c>
      <c r="AB20" s="188"/>
      <c r="AC20" s="188"/>
      <c r="AE20" s="33"/>
      <c r="AF20" s="33"/>
    </row>
    <row r="21" spans="1:32" ht="21.75" customHeight="1" x14ac:dyDescent="0.4">
      <c r="A21" s="261" t="s">
        <v>56</v>
      </c>
      <c r="B21" s="261"/>
      <c r="D21" s="257">
        <v>34542072</v>
      </c>
      <c r="E21" s="257"/>
      <c r="F21" s="108"/>
      <c r="G21" s="159">
        <v>489512286340</v>
      </c>
      <c r="H21" s="108"/>
      <c r="I21" s="159">
        <v>611661518814.61401</v>
      </c>
      <c r="J21" s="108"/>
      <c r="K21" s="159">
        <v>49628397</v>
      </c>
      <c r="L21" s="108"/>
      <c r="M21" s="159">
        <v>988617855037</v>
      </c>
      <c r="N21" s="108"/>
      <c r="O21" s="66">
        <v>-20000000</v>
      </c>
      <c r="P21" s="108"/>
      <c r="Q21" s="159">
        <v>376347841000</v>
      </c>
      <c r="R21" s="108"/>
      <c r="S21" s="160">
        <f t="shared" si="1"/>
        <v>64170469</v>
      </c>
      <c r="T21" s="108"/>
      <c r="U21" s="159">
        <v>19813</v>
      </c>
      <c r="V21" s="108"/>
      <c r="W21" s="159">
        <v>1194700539177</v>
      </c>
      <c r="X21" s="108"/>
      <c r="Y21" s="159">
        <v>1269883810894.24</v>
      </c>
      <c r="Z21" s="108"/>
      <c r="AA21" s="194">
        <f t="shared" si="0"/>
        <v>1.4019068117820957E-2</v>
      </c>
      <c r="AB21" s="188"/>
      <c r="AC21" s="188"/>
      <c r="AE21" s="33"/>
      <c r="AF21" s="33"/>
    </row>
    <row r="22" spans="1:32" ht="21.75" customHeight="1" x14ac:dyDescent="0.4">
      <c r="A22" s="261" t="s">
        <v>57</v>
      </c>
      <c r="B22" s="261"/>
      <c r="D22" s="257">
        <v>6000000</v>
      </c>
      <c r="E22" s="257"/>
      <c r="F22" s="108"/>
      <c r="G22" s="159">
        <v>100496440800</v>
      </c>
      <c r="H22" s="108"/>
      <c r="I22" s="159">
        <v>100686292875</v>
      </c>
      <c r="J22" s="108"/>
      <c r="K22" s="159">
        <v>0</v>
      </c>
      <c r="L22" s="108"/>
      <c r="M22" s="159">
        <v>0</v>
      </c>
      <c r="N22" s="108"/>
      <c r="O22" s="66">
        <v>-6000000</v>
      </c>
      <c r="P22" s="108"/>
      <c r="Q22" s="159">
        <v>117043845189</v>
      </c>
      <c r="R22" s="108"/>
      <c r="S22" s="160">
        <f t="shared" si="1"/>
        <v>0</v>
      </c>
      <c r="T22" s="108"/>
      <c r="U22" s="159">
        <v>0</v>
      </c>
      <c r="V22" s="108"/>
      <c r="W22" s="159">
        <v>0</v>
      </c>
      <c r="X22" s="108"/>
      <c r="Y22" s="159">
        <v>0</v>
      </c>
      <c r="Z22" s="108"/>
      <c r="AA22" s="194">
        <f t="shared" si="0"/>
        <v>0</v>
      </c>
      <c r="AB22" s="188"/>
      <c r="AC22" s="188"/>
      <c r="AE22" s="33"/>
      <c r="AF22" s="33"/>
    </row>
    <row r="23" spans="1:32" ht="21.75" customHeight="1" x14ac:dyDescent="0.4">
      <c r="A23" s="261" t="s">
        <v>58</v>
      </c>
      <c r="B23" s="261"/>
      <c r="D23" s="257">
        <v>18535242</v>
      </c>
      <c r="E23" s="257"/>
      <c r="F23" s="108"/>
      <c r="G23" s="159">
        <v>128538829259</v>
      </c>
      <c r="H23" s="108"/>
      <c r="I23" s="159">
        <v>232341054071.569</v>
      </c>
      <c r="J23" s="108"/>
      <c r="K23" s="159">
        <v>0</v>
      </c>
      <c r="L23" s="108"/>
      <c r="M23" s="159">
        <v>0</v>
      </c>
      <c r="N23" s="108"/>
      <c r="O23" s="66">
        <v>-18535242</v>
      </c>
      <c r="P23" s="108"/>
      <c r="Q23" s="159">
        <v>275847148957</v>
      </c>
      <c r="R23" s="108"/>
      <c r="S23" s="160">
        <f t="shared" si="1"/>
        <v>0</v>
      </c>
      <c r="T23" s="108"/>
      <c r="U23" s="159">
        <v>0</v>
      </c>
      <c r="V23" s="108"/>
      <c r="W23" s="159">
        <v>0</v>
      </c>
      <c r="X23" s="108"/>
      <c r="Y23" s="159">
        <v>0</v>
      </c>
      <c r="Z23" s="108"/>
      <c r="AA23" s="194">
        <f t="shared" si="0"/>
        <v>0</v>
      </c>
      <c r="AB23" s="188"/>
      <c r="AC23" s="188"/>
      <c r="AE23" s="33"/>
      <c r="AF23" s="33"/>
    </row>
    <row r="24" spans="1:32" ht="21.75" customHeight="1" x14ac:dyDescent="0.4">
      <c r="A24" s="261" t="s">
        <v>59</v>
      </c>
      <c r="B24" s="261"/>
      <c r="D24" s="257">
        <v>0</v>
      </c>
      <c r="E24" s="257"/>
      <c r="F24" s="108"/>
      <c r="G24" s="159">
        <v>0</v>
      </c>
      <c r="H24" s="108"/>
      <c r="I24" s="159">
        <v>0</v>
      </c>
      <c r="J24" s="108"/>
      <c r="K24" s="159">
        <v>10000000</v>
      </c>
      <c r="L24" s="108"/>
      <c r="M24" s="159">
        <v>100120000000</v>
      </c>
      <c r="N24" s="108"/>
      <c r="O24" s="159">
        <v>0</v>
      </c>
      <c r="P24" s="108"/>
      <c r="Q24" s="159">
        <v>0</v>
      </c>
      <c r="R24" s="108"/>
      <c r="S24" s="160">
        <f t="shared" si="1"/>
        <v>10000000</v>
      </c>
      <c r="T24" s="108"/>
      <c r="U24" s="159">
        <v>10000</v>
      </c>
      <c r="V24" s="108"/>
      <c r="W24" s="159">
        <v>100120000000</v>
      </c>
      <c r="X24" s="108"/>
      <c r="Y24" s="159">
        <v>99880000000</v>
      </c>
      <c r="Z24" s="108"/>
      <c r="AA24" s="194">
        <f t="shared" si="0"/>
        <v>1.102639872715546E-3</v>
      </c>
      <c r="AB24" s="188"/>
      <c r="AC24" s="188"/>
      <c r="AE24" s="33"/>
      <c r="AF24" s="33"/>
    </row>
    <row r="25" spans="1:32" ht="21.75" customHeight="1" x14ac:dyDescent="0.4">
      <c r="A25" s="258" t="s">
        <v>60</v>
      </c>
      <c r="B25" s="258"/>
      <c r="D25" s="259">
        <v>0</v>
      </c>
      <c r="E25" s="259"/>
      <c r="F25" s="108"/>
      <c r="G25" s="87">
        <v>0</v>
      </c>
      <c r="H25" s="108"/>
      <c r="I25" s="87">
        <v>0</v>
      </c>
      <c r="J25" s="108"/>
      <c r="K25" s="87">
        <v>10000000</v>
      </c>
      <c r="L25" s="108"/>
      <c r="M25" s="87">
        <v>100120000000</v>
      </c>
      <c r="N25" s="108"/>
      <c r="O25" s="87">
        <v>0</v>
      </c>
      <c r="P25" s="108"/>
      <c r="Q25" s="87">
        <v>0</v>
      </c>
      <c r="R25" s="108"/>
      <c r="S25" s="148">
        <f t="shared" si="1"/>
        <v>10000000</v>
      </c>
      <c r="T25" s="108"/>
      <c r="U25" s="87">
        <v>10000</v>
      </c>
      <c r="V25" s="108"/>
      <c r="W25" s="87">
        <v>100120000000</v>
      </c>
      <c r="X25" s="108"/>
      <c r="Y25" s="87">
        <v>99880000000</v>
      </c>
      <c r="Z25" s="108"/>
      <c r="AA25" s="194">
        <f t="shared" si="0"/>
        <v>1.102639872715546E-3</v>
      </c>
      <c r="AB25" s="188"/>
      <c r="AC25" s="188"/>
      <c r="AE25" s="33"/>
      <c r="AF25" s="33"/>
    </row>
    <row r="26" spans="1:32" ht="21.75" customHeight="1" x14ac:dyDescent="0.4">
      <c r="A26" s="260" t="s">
        <v>25</v>
      </c>
      <c r="B26" s="260"/>
      <c r="D26" s="259"/>
      <c r="E26" s="259"/>
      <c r="F26" s="108"/>
      <c r="G26" s="132">
        <f>SUM(G10:G25)</f>
        <v>2877497022234</v>
      </c>
      <c r="H26" s="108"/>
      <c r="I26" s="132">
        <f>SUM(I10:I25)</f>
        <v>3602121136184.6626</v>
      </c>
      <c r="J26" s="108"/>
      <c r="K26" s="132">
        <f>SUM(K10:K25)</f>
        <v>72801397</v>
      </c>
      <c r="L26" s="108"/>
      <c r="M26" s="132">
        <f>SUM(M10:M25)</f>
        <v>1188857855354.3</v>
      </c>
      <c r="N26" s="108"/>
      <c r="O26" s="132">
        <f>SUM(O10:O25)</f>
        <v>-55949592</v>
      </c>
      <c r="P26" s="108"/>
      <c r="Q26" s="132">
        <f>SUM(Q10:Q25)</f>
        <v>950961786334</v>
      </c>
      <c r="R26" s="108"/>
      <c r="S26" s="160"/>
      <c r="T26" s="108"/>
      <c r="U26" s="160"/>
      <c r="V26" s="108"/>
      <c r="W26" s="132">
        <f>SUM(W10:W25)</f>
        <v>3394428856908</v>
      </c>
      <c r="X26" s="108"/>
      <c r="Y26" s="132">
        <f>SUM(Y10:Y25)</f>
        <v>4218010783595.7422</v>
      </c>
      <c r="Z26" s="108"/>
      <c r="AA26" s="118">
        <f>SUM(AA10:AA25)</f>
        <v>4.6565347151950431E-2</v>
      </c>
      <c r="AB26" s="188"/>
      <c r="AC26" s="188"/>
      <c r="AD26" s="33"/>
      <c r="AE26" s="33"/>
      <c r="AF26" s="33"/>
    </row>
    <row r="27" spans="1:32" ht="21" x14ac:dyDescent="0.4"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08"/>
      <c r="X27" s="108"/>
      <c r="Y27" s="108"/>
      <c r="Z27" s="108"/>
      <c r="AA27" s="108"/>
      <c r="AB27" s="188"/>
      <c r="AC27" s="188"/>
      <c r="AD27" s="33"/>
      <c r="AE27" s="33"/>
      <c r="AF27" s="33"/>
    </row>
    <row r="28" spans="1:32" ht="24" x14ac:dyDescent="0.4"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95"/>
      <c r="V28" s="195"/>
      <c r="W28" s="195"/>
      <c r="X28" s="195"/>
      <c r="Y28" s="195"/>
      <c r="Z28" s="195"/>
      <c r="AA28" s="195"/>
      <c r="AB28" s="188"/>
      <c r="AC28" s="188"/>
    </row>
    <row r="29" spans="1:32" ht="24" x14ac:dyDescent="0.4">
      <c r="D29" s="188"/>
      <c r="E29" s="188"/>
      <c r="F29" s="188"/>
      <c r="G29" s="159"/>
      <c r="H29" s="196"/>
      <c r="I29" s="196"/>
      <c r="J29" s="188"/>
      <c r="K29" s="155"/>
      <c r="L29" s="155"/>
      <c r="M29" s="155"/>
      <c r="N29" s="155"/>
      <c r="O29" s="155"/>
      <c r="P29" s="155"/>
      <c r="Q29" s="155"/>
      <c r="R29" s="155"/>
      <c r="S29" s="155"/>
      <c r="T29" s="188"/>
      <c r="U29" s="195"/>
      <c r="V29" s="195"/>
      <c r="W29" s="197"/>
      <c r="X29" s="195"/>
      <c r="Y29" s="197"/>
      <c r="Z29" s="195"/>
      <c r="AA29" s="195"/>
      <c r="AB29" s="188"/>
      <c r="AC29" s="188"/>
    </row>
    <row r="30" spans="1:32" ht="24" x14ac:dyDescent="0.4">
      <c r="D30" s="188"/>
      <c r="E30" s="188"/>
      <c r="F30" s="188"/>
      <c r="G30" s="188"/>
      <c r="H30" s="188"/>
      <c r="I30" s="188"/>
      <c r="J30" s="188"/>
      <c r="K30" s="188"/>
      <c r="L30" s="188"/>
      <c r="M30" s="188"/>
      <c r="N30" s="188"/>
      <c r="O30" s="188"/>
      <c r="P30" s="188"/>
      <c r="Q30" s="188"/>
      <c r="R30" s="188"/>
      <c r="S30" s="188"/>
      <c r="T30" s="188"/>
      <c r="U30" s="195"/>
      <c r="V30" s="195"/>
      <c r="W30" s="195"/>
      <c r="X30" s="195"/>
      <c r="Y30" s="195"/>
      <c r="Z30" s="195"/>
      <c r="AA30" s="195"/>
      <c r="AB30" s="188"/>
      <c r="AC30" s="188"/>
    </row>
    <row r="31" spans="1:32" ht="24" x14ac:dyDescent="0.4">
      <c r="D31" s="188"/>
      <c r="E31" s="188"/>
      <c r="F31" s="188"/>
      <c r="G31" s="188"/>
      <c r="H31" s="188"/>
      <c r="I31" s="188"/>
      <c r="J31" s="188"/>
      <c r="K31" s="188"/>
      <c r="L31" s="188"/>
      <c r="M31" s="188"/>
      <c r="N31" s="188"/>
      <c r="O31" s="188"/>
      <c r="P31" s="188"/>
      <c r="Q31" s="188"/>
      <c r="R31" s="188"/>
      <c r="S31" s="188"/>
      <c r="T31" s="188"/>
      <c r="U31" s="195"/>
      <c r="V31" s="195"/>
      <c r="W31" s="195"/>
      <c r="X31" s="195"/>
      <c r="Y31" s="195"/>
      <c r="Z31" s="195"/>
      <c r="AA31" s="195"/>
      <c r="AB31" s="188"/>
      <c r="AC31" s="188"/>
    </row>
    <row r="32" spans="1:32" ht="24" x14ac:dyDescent="0.4">
      <c r="D32" s="188"/>
      <c r="E32" s="188"/>
      <c r="F32" s="188"/>
      <c r="G32" s="188"/>
      <c r="H32" s="188"/>
      <c r="I32" s="188"/>
      <c r="J32" s="188"/>
      <c r="K32" s="188"/>
      <c r="L32" s="188"/>
      <c r="M32" s="188"/>
      <c r="N32" s="188"/>
      <c r="O32" s="188"/>
      <c r="P32" s="188"/>
      <c r="Q32" s="188"/>
      <c r="R32" s="188"/>
      <c r="S32" s="188"/>
      <c r="T32" s="188"/>
      <c r="U32" s="195"/>
      <c r="V32" s="195"/>
      <c r="W32" s="195"/>
      <c r="X32" s="195"/>
      <c r="Y32" s="195"/>
      <c r="Z32" s="195"/>
      <c r="AA32" s="195"/>
      <c r="AB32" s="188"/>
      <c r="AC32" s="188"/>
    </row>
    <row r="33" spans="4:29" ht="24" x14ac:dyDescent="0.4"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95"/>
      <c r="V33" s="195"/>
      <c r="W33" s="195"/>
      <c r="X33" s="195"/>
      <c r="Y33" s="195"/>
      <c r="Z33" s="195"/>
      <c r="AA33" s="195"/>
      <c r="AB33" s="188"/>
      <c r="AC33" s="188"/>
    </row>
    <row r="34" spans="4:29" ht="24" x14ac:dyDescent="0.4">
      <c r="U34" s="67"/>
      <c r="V34" s="67"/>
      <c r="W34" s="67"/>
      <c r="X34" s="67"/>
      <c r="Y34" s="67"/>
      <c r="Z34" s="67"/>
      <c r="AA34" s="67"/>
    </row>
    <row r="35" spans="4:29" ht="24" x14ac:dyDescent="0.4">
      <c r="U35" s="67"/>
      <c r="V35" s="67"/>
      <c r="W35" s="67"/>
      <c r="X35" s="67"/>
      <c r="Y35" s="67"/>
      <c r="Z35" s="67"/>
      <c r="AA35" s="67"/>
    </row>
  </sheetData>
  <mergeCells count="45">
    <mergeCell ref="A26:B26"/>
    <mergeCell ref="D26:E26"/>
    <mergeCell ref="A23:B23"/>
    <mergeCell ref="D23:E23"/>
    <mergeCell ref="A24:B24"/>
    <mergeCell ref="D24:E24"/>
    <mergeCell ref="A25:B25"/>
    <mergeCell ref="D25:E25"/>
    <mergeCell ref="A20:B20"/>
    <mergeCell ref="D20:E20"/>
    <mergeCell ref="A21:B21"/>
    <mergeCell ref="D21:E21"/>
    <mergeCell ref="A22:B22"/>
    <mergeCell ref="D22:E22"/>
    <mergeCell ref="A17:B17"/>
    <mergeCell ref="D17:E17"/>
    <mergeCell ref="A18:B18"/>
    <mergeCell ref="D18:E18"/>
    <mergeCell ref="A19:B19"/>
    <mergeCell ref="D19:E19"/>
    <mergeCell ref="A14:B14"/>
    <mergeCell ref="D14:E14"/>
    <mergeCell ref="A15:B15"/>
    <mergeCell ref="D15:E15"/>
    <mergeCell ref="A16:B16"/>
    <mergeCell ref="D16:E16"/>
    <mergeCell ref="A11:B11"/>
    <mergeCell ref="D11:E11"/>
    <mergeCell ref="A12:B12"/>
    <mergeCell ref="D12:E12"/>
    <mergeCell ref="A13:B13"/>
    <mergeCell ref="D13:E13"/>
    <mergeCell ref="K8:M8"/>
    <mergeCell ref="O8:Q8"/>
    <mergeCell ref="A9:B9"/>
    <mergeCell ref="D9:E9"/>
    <mergeCell ref="A10:B10"/>
    <mergeCell ref="D10:E10"/>
    <mergeCell ref="A1:AA1"/>
    <mergeCell ref="A2:AA2"/>
    <mergeCell ref="A3:AA3"/>
    <mergeCell ref="B6:AA6"/>
    <mergeCell ref="E7:I7"/>
    <mergeCell ref="K7:Q7"/>
    <mergeCell ref="S7:AA7"/>
  </mergeCells>
  <conditionalFormatting sqref="Y29">
    <cfRule type="duplicateValues" dxfId="8" priority="6"/>
  </conditionalFormatting>
  <conditionalFormatting sqref="Y29">
    <cfRule type="duplicateValues" dxfId="7" priority="5"/>
  </conditionalFormatting>
  <conditionalFormatting sqref="W29">
    <cfRule type="duplicateValues" dxfId="6" priority="4"/>
  </conditionalFormatting>
  <conditionalFormatting sqref="W29">
    <cfRule type="duplicateValues" dxfId="5" priority="3"/>
  </conditionalFormatting>
  <conditionalFormatting sqref="G29">
    <cfRule type="duplicateValues" dxfId="4" priority="2"/>
  </conditionalFormatting>
  <conditionalFormatting sqref="K29">
    <cfRule type="duplicateValues" dxfId="3" priority="1"/>
  </conditionalFormatting>
  <pageMargins left="0.39" right="0.39" top="0.39" bottom="0.39" header="0" footer="0"/>
  <pageSetup paperSize="9" scale="5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I40"/>
  <sheetViews>
    <sheetView rightToLeft="1" view="pageBreakPreview" zoomScale="85" zoomScaleNormal="55" zoomScaleSheetLayoutView="85" workbookViewId="0">
      <selection activeCell="B6" sqref="B6"/>
    </sheetView>
  </sheetViews>
  <sheetFormatPr defaultRowHeight="12.75" x14ac:dyDescent="0.2"/>
  <cols>
    <col min="1" max="1" width="5.140625" style="35" customWidth="1"/>
    <col min="2" max="2" width="28.7109375" style="35" customWidth="1"/>
    <col min="3" max="3" width="1.28515625" style="35" customWidth="1"/>
    <col min="4" max="4" width="18.5703125" style="35" bestFit="1" customWidth="1"/>
    <col min="5" max="5" width="1.28515625" style="35" customWidth="1"/>
    <col min="6" max="6" width="28.7109375" style="35" bestFit="1" customWidth="1"/>
    <col min="7" max="7" width="1.28515625" style="35" customWidth="1"/>
    <col min="8" max="8" width="16" style="35" bestFit="1" customWidth="1"/>
    <col min="9" max="9" width="1.28515625" style="35" customWidth="1"/>
    <col min="10" max="10" width="13" style="35" customWidth="1"/>
    <col min="11" max="11" width="1.28515625" style="35" customWidth="1"/>
    <col min="12" max="12" width="20" style="35" bestFit="1" customWidth="1"/>
    <col min="13" max="13" width="1.28515625" style="35" customWidth="1"/>
    <col min="14" max="14" width="20.85546875" style="35" bestFit="1" customWidth="1"/>
    <col min="15" max="15" width="1.28515625" style="35" customWidth="1"/>
    <col min="16" max="16" width="13" style="35" customWidth="1"/>
    <col min="17" max="17" width="1.28515625" style="35" customWidth="1"/>
    <col min="18" max="18" width="16.5703125" style="35" bestFit="1" customWidth="1"/>
    <col min="19" max="19" width="1.28515625" style="35" customWidth="1"/>
    <col min="20" max="20" width="13" style="35" customWidth="1"/>
    <col min="21" max="21" width="1.28515625" style="35" customWidth="1"/>
    <col min="22" max="22" width="13" style="35" customWidth="1"/>
    <col min="23" max="23" width="1.28515625" style="35" customWidth="1"/>
    <col min="24" max="24" width="15.5703125" style="35" customWidth="1"/>
    <col min="25" max="25" width="1.28515625" style="35" customWidth="1"/>
    <col min="26" max="26" width="16.42578125" style="35" bestFit="1" customWidth="1"/>
    <col min="27" max="27" width="1.28515625" style="35" customWidth="1"/>
    <col min="28" max="28" width="20.42578125" style="35" bestFit="1" customWidth="1"/>
    <col min="29" max="29" width="1.28515625" style="35" customWidth="1"/>
    <col min="30" max="30" width="20.85546875" style="35" bestFit="1" customWidth="1"/>
    <col min="31" max="31" width="1.28515625" style="35" customWidth="1"/>
    <col min="32" max="32" width="19.85546875" style="35" bestFit="1" customWidth="1"/>
    <col min="33" max="33" width="2.28515625" style="35" customWidth="1"/>
    <col min="34" max="34" width="9.140625" style="35"/>
    <col min="35" max="35" width="21" style="35" bestFit="1" customWidth="1"/>
    <col min="36" max="16384" width="9.140625" style="35"/>
  </cols>
  <sheetData>
    <row r="1" spans="1:35" ht="29.1" customHeight="1" x14ac:dyDescent="0.2">
      <c r="A1" s="249" t="s">
        <v>0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49"/>
      <c r="AE1" s="249"/>
      <c r="AF1" s="249"/>
    </row>
    <row r="2" spans="1:35" ht="21.75" customHeight="1" x14ac:dyDescent="0.2">
      <c r="A2" s="249" t="s">
        <v>1</v>
      </c>
      <c r="B2" s="249"/>
      <c r="C2" s="249"/>
      <c r="D2" s="249"/>
      <c r="E2" s="249"/>
      <c r="F2" s="249"/>
      <c r="G2" s="249"/>
      <c r="H2" s="249"/>
      <c r="I2" s="249"/>
      <c r="J2" s="249"/>
      <c r="K2" s="249"/>
      <c r="L2" s="249"/>
      <c r="M2" s="249"/>
      <c r="N2" s="249"/>
      <c r="O2" s="249"/>
      <c r="P2" s="249"/>
      <c r="Q2" s="249"/>
      <c r="R2" s="249"/>
      <c r="S2" s="249"/>
      <c r="T2" s="249"/>
      <c r="U2" s="249"/>
      <c r="V2" s="249"/>
      <c r="W2" s="249"/>
      <c r="X2" s="249"/>
      <c r="Y2" s="249"/>
      <c r="Z2" s="249"/>
      <c r="AA2" s="249"/>
      <c r="AB2" s="249"/>
      <c r="AC2" s="249"/>
      <c r="AD2" s="249"/>
      <c r="AE2" s="249"/>
      <c r="AF2" s="249"/>
    </row>
    <row r="3" spans="1:35" ht="21.75" customHeight="1" x14ac:dyDescent="0.2">
      <c r="A3" s="249" t="s">
        <v>2</v>
      </c>
      <c r="B3" s="249"/>
      <c r="C3" s="249"/>
      <c r="D3" s="249"/>
      <c r="E3" s="249"/>
      <c r="F3" s="249"/>
      <c r="G3" s="249"/>
      <c r="H3" s="249"/>
      <c r="I3" s="249"/>
      <c r="J3" s="249"/>
      <c r="K3" s="249"/>
      <c r="L3" s="249"/>
      <c r="M3" s="249"/>
      <c r="N3" s="249"/>
      <c r="O3" s="249"/>
      <c r="P3" s="249"/>
      <c r="Q3" s="249"/>
      <c r="R3" s="249"/>
      <c r="S3" s="249"/>
      <c r="T3" s="249"/>
      <c r="U3" s="249"/>
      <c r="V3" s="249"/>
      <c r="W3" s="249"/>
      <c r="X3" s="249"/>
      <c r="Y3" s="249"/>
      <c r="Z3" s="249"/>
      <c r="AA3" s="249"/>
      <c r="AB3" s="249"/>
      <c r="AC3" s="249"/>
      <c r="AD3" s="249"/>
      <c r="AE3" s="249"/>
      <c r="AF3" s="249"/>
    </row>
    <row r="4" spans="1:35" ht="14.45" customHeight="1" x14ac:dyDescent="0.2"/>
    <row r="5" spans="1:35" ht="22.5" customHeight="1" x14ac:dyDescent="0.2">
      <c r="A5" s="156" t="s">
        <v>61</v>
      </c>
      <c r="B5" s="251" t="s">
        <v>62</v>
      </c>
      <c r="C5" s="251"/>
      <c r="D5" s="251"/>
      <c r="E5" s="251"/>
      <c r="F5" s="251"/>
      <c r="G5" s="251"/>
      <c r="H5" s="251"/>
      <c r="I5" s="251"/>
      <c r="J5" s="251"/>
      <c r="K5" s="251"/>
      <c r="L5" s="251"/>
      <c r="M5" s="251"/>
      <c r="N5" s="251"/>
      <c r="O5" s="251"/>
      <c r="P5" s="251"/>
      <c r="Q5" s="251"/>
      <c r="R5" s="251"/>
      <c r="S5" s="251"/>
      <c r="T5" s="251"/>
      <c r="U5" s="251"/>
      <c r="V5" s="251"/>
      <c r="W5" s="251"/>
      <c r="X5" s="251"/>
      <c r="Y5" s="251"/>
      <c r="Z5" s="251"/>
      <c r="AA5" s="251"/>
      <c r="AB5" s="251"/>
      <c r="AC5" s="251"/>
      <c r="AD5" s="251"/>
      <c r="AE5" s="251"/>
      <c r="AF5" s="251"/>
      <c r="AG5" s="100"/>
      <c r="AH5" s="100"/>
      <c r="AI5" s="100"/>
    </row>
    <row r="6" spans="1:35" ht="22.5" customHeight="1" x14ac:dyDescent="0.2">
      <c r="A6" s="156"/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6"/>
      <c r="AC6" s="156"/>
      <c r="AD6" s="156"/>
      <c r="AE6" s="156"/>
      <c r="AF6" s="156"/>
      <c r="AG6" s="100"/>
      <c r="AH6" s="100"/>
      <c r="AI6" s="100"/>
    </row>
    <row r="7" spans="1:35" ht="24.75" customHeight="1" x14ac:dyDescent="0.2">
      <c r="A7" s="264" t="s">
        <v>63</v>
      </c>
      <c r="B7" s="264"/>
      <c r="C7" s="264"/>
      <c r="D7" s="264"/>
      <c r="E7" s="264"/>
      <c r="F7" s="264"/>
      <c r="G7" s="264"/>
      <c r="H7" s="264"/>
      <c r="I7" s="40"/>
      <c r="J7" s="252" t="s">
        <v>7</v>
      </c>
      <c r="K7" s="252"/>
      <c r="L7" s="252"/>
      <c r="M7" s="252"/>
      <c r="N7" s="252"/>
      <c r="O7" s="101"/>
      <c r="P7" s="252" t="s">
        <v>8</v>
      </c>
      <c r="Q7" s="252"/>
      <c r="R7" s="252"/>
      <c r="S7" s="252"/>
      <c r="T7" s="252"/>
      <c r="U7" s="252"/>
      <c r="V7" s="252"/>
      <c r="W7" s="101"/>
      <c r="X7" s="252" t="s">
        <v>9</v>
      </c>
      <c r="Y7" s="252"/>
      <c r="Z7" s="252"/>
      <c r="AA7" s="252"/>
      <c r="AB7" s="252"/>
      <c r="AC7" s="252"/>
      <c r="AD7" s="252"/>
      <c r="AE7" s="252"/>
      <c r="AF7" s="252"/>
      <c r="AG7" s="100"/>
      <c r="AH7" s="100"/>
      <c r="AI7" s="100"/>
    </row>
    <row r="8" spans="1:35" ht="19.5" customHeight="1" x14ac:dyDescent="0.2">
      <c r="A8" s="199"/>
      <c r="B8" s="199"/>
      <c r="C8" s="199"/>
      <c r="D8" s="199"/>
      <c r="E8" s="199"/>
      <c r="F8" s="199"/>
      <c r="G8" s="199"/>
      <c r="H8" s="199"/>
      <c r="I8" s="103"/>
      <c r="J8" s="199"/>
      <c r="K8" s="199"/>
      <c r="L8" s="199"/>
      <c r="M8" s="199"/>
      <c r="N8" s="199"/>
      <c r="O8" s="101"/>
      <c r="P8" s="254" t="s">
        <v>10</v>
      </c>
      <c r="Q8" s="254"/>
      <c r="R8" s="254"/>
      <c r="S8" s="199"/>
      <c r="T8" s="254" t="s">
        <v>11</v>
      </c>
      <c r="U8" s="254"/>
      <c r="V8" s="254"/>
      <c r="W8" s="101"/>
      <c r="X8" s="199"/>
      <c r="Y8" s="199"/>
      <c r="Z8" s="199"/>
      <c r="AA8" s="199"/>
      <c r="AB8" s="199"/>
      <c r="AC8" s="199"/>
      <c r="AD8" s="199"/>
      <c r="AE8" s="199"/>
      <c r="AF8" s="199"/>
      <c r="AG8" s="100"/>
      <c r="AH8" s="100"/>
      <c r="AI8" s="100"/>
    </row>
    <row r="9" spans="1:35" ht="21" customHeight="1" x14ac:dyDescent="0.2">
      <c r="A9" s="252" t="s">
        <v>64</v>
      </c>
      <c r="B9" s="252"/>
      <c r="C9" s="101"/>
      <c r="D9" s="157" t="s">
        <v>65</v>
      </c>
      <c r="E9" s="101"/>
      <c r="F9" s="157" t="s">
        <v>66</v>
      </c>
      <c r="G9" s="101"/>
      <c r="H9" s="157" t="s">
        <v>67</v>
      </c>
      <c r="I9" s="103"/>
      <c r="J9" s="157" t="s">
        <v>13</v>
      </c>
      <c r="K9" s="101"/>
      <c r="L9" s="157" t="s">
        <v>14</v>
      </c>
      <c r="M9" s="101"/>
      <c r="N9" s="157" t="s">
        <v>15</v>
      </c>
      <c r="O9" s="101"/>
      <c r="P9" s="158" t="s">
        <v>13</v>
      </c>
      <c r="Q9" s="199"/>
      <c r="R9" s="158" t="s">
        <v>14</v>
      </c>
      <c r="S9" s="101"/>
      <c r="T9" s="158" t="s">
        <v>13</v>
      </c>
      <c r="U9" s="199"/>
      <c r="V9" s="158" t="s">
        <v>16</v>
      </c>
      <c r="W9" s="101"/>
      <c r="X9" s="157" t="s">
        <v>13</v>
      </c>
      <c r="Y9" s="101"/>
      <c r="Z9" s="157" t="s">
        <v>17</v>
      </c>
      <c r="AA9" s="101"/>
      <c r="AB9" s="157" t="s">
        <v>14</v>
      </c>
      <c r="AC9" s="101"/>
      <c r="AD9" s="157" t="s">
        <v>15</v>
      </c>
      <c r="AE9" s="101"/>
      <c r="AF9" s="157" t="s">
        <v>18</v>
      </c>
      <c r="AG9" s="100"/>
      <c r="AH9" s="100"/>
      <c r="AI9" s="198">
        <f>سپرده!P8</f>
        <v>90582612212289</v>
      </c>
    </row>
    <row r="10" spans="1:35" ht="21.75" customHeight="1" x14ac:dyDescent="0.2">
      <c r="A10" s="265" t="s">
        <v>69</v>
      </c>
      <c r="B10" s="265"/>
      <c r="C10" s="101"/>
      <c r="D10" s="163" t="s">
        <v>70</v>
      </c>
      <c r="E10" s="101"/>
      <c r="F10" s="163" t="s">
        <v>70</v>
      </c>
      <c r="G10" s="101"/>
      <c r="H10" s="163" t="s">
        <v>71</v>
      </c>
      <c r="I10" s="103"/>
      <c r="J10" s="161">
        <v>2203109</v>
      </c>
      <c r="K10" s="101"/>
      <c r="L10" s="161">
        <v>15003981955816</v>
      </c>
      <c r="M10" s="101"/>
      <c r="N10" s="161">
        <v>16933332672327</v>
      </c>
      <c r="O10" s="101"/>
      <c r="P10" s="161">
        <v>0</v>
      </c>
      <c r="Q10" s="101"/>
      <c r="R10" s="161">
        <v>0</v>
      </c>
      <c r="S10" s="101"/>
      <c r="T10" s="161">
        <v>0</v>
      </c>
      <c r="U10" s="101"/>
      <c r="V10" s="161">
        <v>0</v>
      </c>
      <c r="W10" s="101"/>
      <c r="X10" s="161">
        <v>2203109</v>
      </c>
      <c r="Y10" s="101"/>
      <c r="Z10" s="161">
        <v>7691684</v>
      </c>
      <c r="AA10" s="101"/>
      <c r="AB10" s="161">
        <f>L10+R10</f>
        <v>15003981955816</v>
      </c>
      <c r="AC10" s="101"/>
      <c r="AD10" s="161">
        <f>N10</f>
        <v>16933332672327</v>
      </c>
      <c r="AE10" s="101"/>
      <c r="AF10" s="194">
        <f>AD10/$AI$9</f>
        <v>0.18693800342876091</v>
      </c>
      <c r="AG10" s="100"/>
      <c r="AH10" s="100"/>
      <c r="AI10" s="100"/>
    </row>
    <row r="11" spans="1:35" ht="21.75" customHeight="1" x14ac:dyDescent="0.2">
      <c r="A11" s="266" t="s">
        <v>72</v>
      </c>
      <c r="B11" s="266"/>
      <c r="C11" s="101"/>
      <c r="D11" s="162" t="s">
        <v>70</v>
      </c>
      <c r="E11" s="101"/>
      <c r="F11" s="162" t="s">
        <v>70</v>
      </c>
      <c r="G11" s="101"/>
      <c r="H11" s="162" t="s">
        <v>73</v>
      </c>
      <c r="I11" s="103"/>
      <c r="J11" s="159">
        <v>1335900</v>
      </c>
      <c r="K11" s="101"/>
      <c r="L11" s="159">
        <v>4999848883800</v>
      </c>
      <c r="M11" s="101"/>
      <c r="N11" s="159">
        <v>5366618044332</v>
      </c>
      <c r="O11" s="101"/>
      <c r="P11" s="159">
        <v>0</v>
      </c>
      <c r="Q11" s="101"/>
      <c r="R11" s="159">
        <v>0</v>
      </c>
      <c r="S11" s="101"/>
      <c r="T11" s="159">
        <v>0</v>
      </c>
      <c r="U11" s="101"/>
      <c r="V11" s="159">
        <v>0</v>
      </c>
      <c r="W11" s="101"/>
      <c r="X11" s="159">
        <v>1335900</v>
      </c>
      <c r="Y11" s="101"/>
      <c r="Z11" s="159">
        <v>4094465</v>
      </c>
      <c r="AA11" s="101"/>
      <c r="AB11" s="160">
        <f t="shared" ref="AB11:AB18" si="0">L11+R11</f>
        <v>4999848883800</v>
      </c>
      <c r="AC11" s="101"/>
      <c r="AD11" s="159">
        <v>5465830736468</v>
      </c>
      <c r="AE11" s="101"/>
      <c r="AF11" s="194">
        <f t="shared" ref="AF11:AF18" si="1">AD11/$AI$9</f>
        <v>6.0340838081135308E-2</v>
      </c>
      <c r="AG11" s="100"/>
      <c r="AH11" s="100"/>
      <c r="AI11" s="100"/>
    </row>
    <row r="12" spans="1:35" ht="21.75" customHeight="1" x14ac:dyDescent="0.2">
      <c r="A12" s="266" t="s">
        <v>74</v>
      </c>
      <c r="B12" s="266"/>
      <c r="C12" s="101"/>
      <c r="D12" s="162" t="s">
        <v>70</v>
      </c>
      <c r="E12" s="101"/>
      <c r="F12" s="162" t="s">
        <v>70</v>
      </c>
      <c r="G12" s="101"/>
      <c r="H12" s="162" t="s">
        <v>75</v>
      </c>
      <c r="I12" s="101"/>
      <c r="J12" s="159">
        <v>9086</v>
      </c>
      <c r="K12" s="101"/>
      <c r="L12" s="159">
        <v>5082255524</v>
      </c>
      <c r="M12" s="101"/>
      <c r="N12" s="159">
        <v>6449981588</v>
      </c>
      <c r="O12" s="101"/>
      <c r="P12" s="159">
        <v>0</v>
      </c>
      <c r="Q12" s="101"/>
      <c r="R12" s="159">
        <v>0</v>
      </c>
      <c r="S12" s="101"/>
      <c r="T12" s="159">
        <v>0</v>
      </c>
      <c r="U12" s="101"/>
      <c r="V12" s="159">
        <v>0</v>
      </c>
      <c r="W12" s="101"/>
      <c r="X12" s="159">
        <v>9086</v>
      </c>
      <c r="Y12" s="101"/>
      <c r="Z12" s="159">
        <v>730000</v>
      </c>
      <c r="AA12" s="101"/>
      <c r="AB12" s="160">
        <f t="shared" si="0"/>
        <v>5082255524</v>
      </c>
      <c r="AC12" s="101"/>
      <c r="AD12" s="159">
        <v>6631577808</v>
      </c>
      <c r="AE12" s="101"/>
      <c r="AF12" s="194">
        <f t="shared" si="1"/>
        <v>7.3210273429278729E-5</v>
      </c>
      <c r="AG12" s="100"/>
      <c r="AH12" s="100"/>
      <c r="AI12" s="100"/>
    </row>
    <row r="13" spans="1:35" ht="21.75" customHeight="1" x14ac:dyDescent="0.2">
      <c r="A13" s="266" t="s">
        <v>76</v>
      </c>
      <c r="B13" s="266"/>
      <c r="C13" s="101"/>
      <c r="D13" s="162" t="s">
        <v>70</v>
      </c>
      <c r="E13" s="101"/>
      <c r="F13" s="162" t="s">
        <v>70</v>
      </c>
      <c r="G13" s="101"/>
      <c r="H13" s="162" t="s">
        <v>77</v>
      </c>
      <c r="I13" s="101"/>
      <c r="J13" s="159">
        <v>1500000</v>
      </c>
      <c r="K13" s="101"/>
      <c r="L13" s="159">
        <v>1500000000000</v>
      </c>
      <c r="M13" s="101"/>
      <c r="N13" s="159">
        <v>1499728125000</v>
      </c>
      <c r="O13" s="101"/>
      <c r="P13" s="159">
        <v>0</v>
      </c>
      <c r="Q13" s="101"/>
      <c r="R13" s="159">
        <v>0</v>
      </c>
      <c r="S13" s="101"/>
      <c r="T13" s="159">
        <v>0</v>
      </c>
      <c r="U13" s="101"/>
      <c r="V13" s="159">
        <v>0</v>
      </c>
      <c r="W13" s="101"/>
      <c r="X13" s="159">
        <v>1500000</v>
      </c>
      <c r="Y13" s="101"/>
      <c r="Z13" s="159">
        <v>1000000</v>
      </c>
      <c r="AA13" s="101"/>
      <c r="AB13" s="160">
        <f t="shared" si="0"/>
        <v>1500000000000</v>
      </c>
      <c r="AC13" s="101"/>
      <c r="AD13" s="159">
        <v>1499728125000</v>
      </c>
      <c r="AE13" s="101"/>
      <c r="AF13" s="194">
        <f t="shared" si="1"/>
        <v>1.6556468050239533E-2</v>
      </c>
      <c r="AG13" s="100"/>
      <c r="AH13" s="100"/>
      <c r="AI13" s="100"/>
    </row>
    <row r="14" spans="1:35" ht="21.75" customHeight="1" x14ac:dyDescent="0.2">
      <c r="A14" s="266" t="s">
        <v>79</v>
      </c>
      <c r="B14" s="266"/>
      <c r="C14" s="101"/>
      <c r="D14" s="162" t="s">
        <v>70</v>
      </c>
      <c r="E14" s="101"/>
      <c r="F14" s="162" t="s">
        <v>70</v>
      </c>
      <c r="G14" s="101"/>
      <c r="H14" s="162" t="s">
        <v>80</v>
      </c>
      <c r="I14" s="101"/>
      <c r="J14" s="159">
        <v>750000</v>
      </c>
      <c r="K14" s="101"/>
      <c r="L14" s="159">
        <v>750000000000</v>
      </c>
      <c r="M14" s="101"/>
      <c r="N14" s="159">
        <v>749864062500</v>
      </c>
      <c r="O14" s="101"/>
      <c r="P14" s="159">
        <v>0</v>
      </c>
      <c r="Q14" s="101"/>
      <c r="R14" s="159">
        <v>0</v>
      </c>
      <c r="S14" s="101"/>
      <c r="T14" s="159">
        <v>0</v>
      </c>
      <c r="U14" s="101"/>
      <c r="V14" s="159">
        <v>0</v>
      </c>
      <c r="W14" s="101"/>
      <c r="X14" s="159">
        <v>750000</v>
      </c>
      <c r="Y14" s="101"/>
      <c r="Z14" s="159">
        <v>1000000</v>
      </c>
      <c r="AA14" s="101"/>
      <c r="AB14" s="160">
        <f t="shared" si="0"/>
        <v>750000000000</v>
      </c>
      <c r="AC14" s="101"/>
      <c r="AD14" s="159">
        <v>749864062500</v>
      </c>
      <c r="AE14" s="101"/>
      <c r="AF14" s="194">
        <f t="shared" si="1"/>
        <v>8.2782340251197663E-3</v>
      </c>
      <c r="AG14" s="100"/>
      <c r="AH14" s="100"/>
      <c r="AI14" s="100"/>
    </row>
    <row r="15" spans="1:35" ht="21.75" customHeight="1" x14ac:dyDescent="0.2">
      <c r="A15" s="266" t="s">
        <v>82</v>
      </c>
      <c r="B15" s="266"/>
      <c r="C15" s="101"/>
      <c r="D15" s="162" t="s">
        <v>70</v>
      </c>
      <c r="E15" s="101"/>
      <c r="F15" s="162" t="s">
        <v>70</v>
      </c>
      <c r="G15" s="101"/>
      <c r="H15" s="162" t="s">
        <v>83</v>
      </c>
      <c r="I15" s="101"/>
      <c r="J15" s="159">
        <v>5000000</v>
      </c>
      <c r="K15" s="101"/>
      <c r="L15" s="159">
        <v>4882000000000</v>
      </c>
      <c r="M15" s="101"/>
      <c r="N15" s="159">
        <v>4873116587500</v>
      </c>
      <c r="O15" s="101"/>
      <c r="P15" s="159">
        <v>0</v>
      </c>
      <c r="Q15" s="101"/>
      <c r="R15" s="159">
        <v>0</v>
      </c>
      <c r="S15" s="101"/>
      <c r="T15" s="159">
        <v>0</v>
      </c>
      <c r="U15" s="101"/>
      <c r="V15" s="159">
        <v>0</v>
      </c>
      <c r="W15" s="101"/>
      <c r="X15" s="159">
        <v>5000000</v>
      </c>
      <c r="Y15" s="101"/>
      <c r="Z15" s="159">
        <v>974800</v>
      </c>
      <c r="AA15" s="101"/>
      <c r="AB15" s="160">
        <f t="shared" si="0"/>
        <v>4882000000000</v>
      </c>
      <c r="AC15" s="101"/>
      <c r="AD15" s="159">
        <v>4873116587500</v>
      </c>
      <c r="AE15" s="101"/>
      <c r="AF15" s="194">
        <f t="shared" si="1"/>
        <v>5.3797483517911651E-2</v>
      </c>
      <c r="AG15" s="100"/>
      <c r="AH15" s="100"/>
      <c r="AI15" s="100"/>
    </row>
    <row r="16" spans="1:35" ht="21.75" customHeight="1" x14ac:dyDescent="0.2">
      <c r="A16" s="266" t="s">
        <v>85</v>
      </c>
      <c r="B16" s="266"/>
      <c r="C16" s="101"/>
      <c r="D16" s="162" t="s">
        <v>70</v>
      </c>
      <c r="E16" s="101"/>
      <c r="F16" s="162" t="s">
        <v>70</v>
      </c>
      <c r="G16" s="101"/>
      <c r="H16" s="162" t="s">
        <v>83</v>
      </c>
      <c r="I16" s="101"/>
      <c r="J16" s="159">
        <v>150000</v>
      </c>
      <c r="K16" s="101"/>
      <c r="L16" s="159">
        <v>146100000000</v>
      </c>
      <c r="M16" s="101"/>
      <c r="N16" s="159">
        <v>144873736875</v>
      </c>
      <c r="O16" s="101"/>
      <c r="P16" s="159">
        <v>0</v>
      </c>
      <c r="Q16" s="101"/>
      <c r="R16" s="159">
        <v>0</v>
      </c>
      <c r="S16" s="101"/>
      <c r="T16" s="159">
        <v>0</v>
      </c>
      <c r="U16" s="101"/>
      <c r="V16" s="159">
        <v>0</v>
      </c>
      <c r="W16" s="101"/>
      <c r="X16" s="159">
        <v>150000</v>
      </c>
      <c r="Y16" s="101"/>
      <c r="Z16" s="159">
        <v>969890</v>
      </c>
      <c r="AA16" s="101"/>
      <c r="AB16" s="160">
        <f t="shared" si="0"/>
        <v>146100000000</v>
      </c>
      <c r="AC16" s="101"/>
      <c r="AD16" s="159">
        <v>145457131115</v>
      </c>
      <c r="AE16" s="101"/>
      <c r="AF16" s="194">
        <f t="shared" si="1"/>
        <v>1.6057952797177821E-3</v>
      </c>
      <c r="AG16" s="100"/>
      <c r="AH16" s="100"/>
      <c r="AI16" s="100"/>
    </row>
    <row r="17" spans="1:35" ht="21.75" customHeight="1" x14ac:dyDescent="0.2">
      <c r="A17" s="266" t="s">
        <v>87</v>
      </c>
      <c r="B17" s="266"/>
      <c r="C17" s="101"/>
      <c r="D17" s="162" t="s">
        <v>70</v>
      </c>
      <c r="E17" s="101"/>
      <c r="F17" s="162" t="s">
        <v>70</v>
      </c>
      <c r="G17" s="101"/>
      <c r="H17" s="162" t="s">
        <v>88</v>
      </c>
      <c r="I17" s="101"/>
      <c r="J17" s="159">
        <v>2997908</v>
      </c>
      <c r="K17" s="101"/>
      <c r="L17" s="159">
        <v>2997908000000</v>
      </c>
      <c r="M17" s="101"/>
      <c r="N17" s="159">
        <v>3057311921758</v>
      </c>
      <c r="O17" s="101"/>
      <c r="P17" s="159">
        <v>0</v>
      </c>
      <c r="Q17" s="101"/>
      <c r="R17" s="159">
        <v>0</v>
      </c>
      <c r="S17" s="101"/>
      <c r="T17" s="159">
        <v>0</v>
      </c>
      <c r="U17" s="101"/>
      <c r="V17" s="159">
        <v>0</v>
      </c>
      <c r="W17" s="101"/>
      <c r="X17" s="159">
        <v>2997908</v>
      </c>
      <c r="Y17" s="101"/>
      <c r="Z17" s="159">
        <v>1020000</v>
      </c>
      <c r="AA17" s="101"/>
      <c r="AB17" s="160">
        <f t="shared" si="0"/>
        <v>2997908000000</v>
      </c>
      <c r="AC17" s="101"/>
      <c r="AD17" s="159">
        <v>3057311921758</v>
      </c>
      <c r="AE17" s="101"/>
      <c r="AF17" s="194">
        <f t="shared" si="1"/>
        <v>3.3751642253293572E-2</v>
      </c>
      <c r="AG17" s="100"/>
      <c r="AH17" s="100"/>
      <c r="AI17" s="100"/>
    </row>
    <row r="18" spans="1:35" ht="21.75" customHeight="1" x14ac:dyDescent="0.2">
      <c r="A18" s="264" t="s">
        <v>90</v>
      </c>
      <c r="B18" s="264"/>
      <c r="C18" s="101"/>
      <c r="D18" s="164" t="s">
        <v>70</v>
      </c>
      <c r="E18" s="101"/>
      <c r="F18" s="164" t="s">
        <v>70</v>
      </c>
      <c r="G18" s="101"/>
      <c r="H18" s="164" t="s">
        <v>91</v>
      </c>
      <c r="I18" s="101"/>
      <c r="J18" s="160">
        <v>0</v>
      </c>
      <c r="K18" s="101"/>
      <c r="L18" s="87">
        <v>0</v>
      </c>
      <c r="M18" s="101"/>
      <c r="N18" s="87">
        <v>0</v>
      </c>
      <c r="O18" s="101"/>
      <c r="P18" s="87">
        <v>2500000</v>
      </c>
      <c r="Q18" s="101"/>
      <c r="R18" s="87">
        <v>2500000000000</v>
      </c>
      <c r="S18" s="101"/>
      <c r="T18" s="87">
        <v>0</v>
      </c>
      <c r="U18" s="101"/>
      <c r="V18" s="87">
        <v>0</v>
      </c>
      <c r="W18" s="101"/>
      <c r="X18" s="160">
        <v>2500000</v>
      </c>
      <c r="Y18" s="101"/>
      <c r="Z18" s="160">
        <v>1000000</v>
      </c>
      <c r="AA18" s="101"/>
      <c r="AB18" s="160">
        <f t="shared" si="0"/>
        <v>2500000000000</v>
      </c>
      <c r="AC18" s="101"/>
      <c r="AD18" s="87">
        <v>2499546875000</v>
      </c>
      <c r="AE18" s="101"/>
      <c r="AF18" s="194">
        <f t="shared" si="1"/>
        <v>2.7594113417065885E-2</v>
      </c>
      <c r="AG18" s="100"/>
      <c r="AH18" s="100"/>
      <c r="AI18" s="100"/>
    </row>
    <row r="19" spans="1:35" ht="21.75" customHeight="1" thickBot="1" x14ac:dyDescent="0.25">
      <c r="A19" s="260" t="s">
        <v>25</v>
      </c>
      <c r="B19" s="260"/>
      <c r="C19" s="101"/>
      <c r="D19" s="132"/>
      <c r="E19" s="101"/>
      <c r="F19" s="132"/>
      <c r="G19" s="101"/>
      <c r="H19" s="132"/>
      <c r="I19" s="101"/>
      <c r="J19" s="160"/>
      <c r="K19" s="101"/>
      <c r="L19" s="132">
        <f>SUM(L10:L18)</f>
        <v>30284921095140</v>
      </c>
      <c r="M19" s="101"/>
      <c r="N19" s="132">
        <f>SUM(N10:N18)</f>
        <v>32631295131880</v>
      </c>
      <c r="O19" s="101"/>
      <c r="P19" s="132">
        <f>SUM(P10:P18)</f>
        <v>2500000</v>
      </c>
      <c r="Q19" s="101"/>
      <c r="R19" s="132">
        <f>SUM(R10:R18)</f>
        <v>2500000000000</v>
      </c>
      <c r="S19" s="101"/>
      <c r="T19" s="132">
        <f>SUM(T10:T18)</f>
        <v>0</v>
      </c>
      <c r="U19" s="101"/>
      <c r="V19" s="132">
        <f>SUM(V10:V18)</f>
        <v>0</v>
      </c>
      <c r="W19" s="101"/>
      <c r="X19" s="160"/>
      <c r="Y19" s="101"/>
      <c r="Z19" s="160"/>
      <c r="AA19" s="101"/>
      <c r="AB19" s="132">
        <f>SUM(AB10:AB18)</f>
        <v>32784921095140</v>
      </c>
      <c r="AC19" s="101"/>
      <c r="AD19" s="132">
        <f>SUM(AD10:AD18)</f>
        <v>35230819689476</v>
      </c>
      <c r="AE19" s="101"/>
      <c r="AF19" s="118">
        <f>SUM(AF10:AF18)</f>
        <v>0.38893578832667364</v>
      </c>
      <c r="AG19" s="100"/>
      <c r="AH19" s="100"/>
      <c r="AI19" s="100"/>
    </row>
    <row r="20" spans="1:35" ht="13.5" thickTop="1" x14ac:dyDescent="0.2">
      <c r="A20" s="100"/>
      <c r="B20" s="100"/>
      <c r="C20" s="100"/>
      <c r="D20" s="100"/>
      <c r="E20" s="100"/>
      <c r="F20" s="100"/>
      <c r="G20" s="100"/>
      <c r="H20" s="100"/>
      <c r="I20" s="100"/>
      <c r="J20" s="102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2"/>
      <c r="Y20" s="100"/>
      <c r="Z20" s="102"/>
      <c r="AA20" s="100"/>
      <c r="AB20" s="100"/>
      <c r="AC20" s="100"/>
      <c r="AD20" s="100"/>
      <c r="AE20" s="100"/>
      <c r="AF20" s="100"/>
      <c r="AG20" s="100"/>
      <c r="AH20" s="100"/>
      <c r="AI20" s="100"/>
    </row>
    <row r="21" spans="1:35" x14ac:dyDescent="0.2">
      <c r="A21" s="100"/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0"/>
      <c r="M21" s="100"/>
      <c r="N21" s="100"/>
      <c r="O21" s="100"/>
      <c r="P21" s="100"/>
      <c r="Q21" s="100"/>
      <c r="R21" s="100"/>
      <c r="S21" s="100"/>
      <c r="T21" s="100"/>
      <c r="U21" s="100"/>
      <c r="V21" s="100"/>
      <c r="W21" s="100"/>
      <c r="X21" s="100"/>
      <c r="Y21" s="100"/>
      <c r="Z21" s="100"/>
      <c r="AA21" s="100"/>
      <c r="AB21" s="100"/>
      <c r="AC21" s="100"/>
      <c r="AD21" s="100"/>
      <c r="AE21" s="100"/>
      <c r="AF21" s="100"/>
      <c r="AG21" s="100"/>
      <c r="AH21" s="100"/>
      <c r="AI21" s="100"/>
    </row>
    <row r="22" spans="1:35" ht="24" x14ac:dyDescent="0.2">
      <c r="A22" s="100"/>
      <c r="B22" s="100"/>
      <c r="C22" s="100"/>
      <c r="D22" s="100"/>
      <c r="E22" s="100"/>
      <c r="F22" s="100"/>
      <c r="G22" s="100"/>
      <c r="H22" s="100"/>
      <c r="I22" s="100"/>
      <c r="J22" s="102"/>
      <c r="K22" s="102"/>
      <c r="L22" s="201"/>
      <c r="M22" s="201"/>
      <c r="N22" s="201"/>
      <c r="O22" s="102"/>
      <c r="P22" s="259"/>
      <c r="Q22" s="259"/>
      <c r="R22" s="259"/>
      <c r="S22" s="259"/>
      <c r="T22" s="259"/>
      <c r="U22" s="259"/>
      <c r="V22" s="259"/>
      <c r="W22" s="150"/>
      <c r="X22" s="150"/>
      <c r="Y22" s="102"/>
      <c r="Z22" s="202"/>
      <c r="AA22" s="202"/>
      <c r="AB22" s="203"/>
      <c r="AC22" s="102"/>
      <c r="AD22" s="102"/>
      <c r="AE22" s="102"/>
      <c r="AF22" s="102"/>
      <c r="AG22" s="102"/>
      <c r="AH22" s="102"/>
      <c r="AI22" s="102"/>
    </row>
    <row r="23" spans="1:35" ht="24" x14ac:dyDescent="0.2">
      <c r="A23" s="100"/>
      <c r="B23" s="100"/>
      <c r="C23" s="100"/>
      <c r="D23" s="100"/>
      <c r="E23" s="100"/>
      <c r="F23" s="100"/>
      <c r="G23" s="100"/>
      <c r="H23" s="100"/>
      <c r="I23" s="100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202"/>
      <c r="AA23" s="202"/>
      <c r="AB23" s="202"/>
      <c r="AC23" s="102"/>
      <c r="AD23" s="102"/>
      <c r="AE23" s="102"/>
      <c r="AF23" s="102"/>
      <c r="AG23" s="102"/>
      <c r="AH23" s="102"/>
      <c r="AI23" s="102"/>
    </row>
    <row r="24" spans="1:35" ht="24" x14ac:dyDescent="0.2">
      <c r="A24" s="100"/>
      <c r="B24" s="100"/>
      <c r="C24" s="100"/>
      <c r="D24" s="100"/>
      <c r="E24" s="100"/>
      <c r="F24" s="100"/>
      <c r="G24" s="100"/>
      <c r="H24" s="100"/>
      <c r="I24" s="100"/>
      <c r="J24" s="259"/>
      <c r="K24" s="259"/>
      <c r="L24" s="259"/>
      <c r="M24" s="259"/>
      <c r="N24" s="259"/>
      <c r="O24" s="102"/>
      <c r="P24" s="102"/>
      <c r="Q24" s="102"/>
      <c r="R24" s="102"/>
      <c r="S24" s="102"/>
      <c r="T24" s="102"/>
      <c r="U24" s="102"/>
      <c r="V24" s="102"/>
      <c r="W24" s="102"/>
      <c r="X24" s="102"/>
      <c r="Y24" s="102"/>
      <c r="Z24" s="102"/>
      <c r="AA24" s="102"/>
      <c r="AB24" s="202"/>
      <c r="AC24" s="102"/>
      <c r="AD24" s="102"/>
      <c r="AE24" s="102"/>
      <c r="AF24" s="102"/>
      <c r="AG24" s="102"/>
      <c r="AH24" s="102"/>
      <c r="AI24" s="102"/>
    </row>
    <row r="25" spans="1:35" x14ac:dyDescent="0.2">
      <c r="A25" s="100"/>
      <c r="B25" s="100"/>
      <c r="C25" s="100"/>
      <c r="D25" s="100"/>
      <c r="E25" s="100"/>
      <c r="F25" s="100"/>
      <c r="G25" s="100"/>
      <c r="H25" s="100"/>
      <c r="I25" s="100"/>
      <c r="J25" s="259"/>
      <c r="K25" s="259"/>
      <c r="L25" s="259"/>
      <c r="M25" s="259"/>
      <c r="N25" s="259"/>
      <c r="O25" s="102"/>
      <c r="P25" s="102"/>
      <c r="Q25" s="102"/>
      <c r="R25" s="102"/>
      <c r="S25" s="102"/>
      <c r="T25" s="102"/>
      <c r="U25" s="102"/>
      <c r="V25" s="102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</row>
    <row r="26" spans="1:35" ht="18" x14ac:dyDescent="0.2">
      <c r="A26" s="100"/>
      <c r="B26" s="100"/>
      <c r="C26" s="100"/>
      <c r="D26" s="100"/>
      <c r="E26" s="100"/>
      <c r="F26" s="100"/>
      <c r="G26" s="100"/>
      <c r="H26" s="100"/>
      <c r="I26" s="100"/>
      <c r="J26" s="102"/>
      <c r="K26" s="102"/>
      <c r="L26" s="102"/>
      <c r="M26" s="102"/>
      <c r="N26" s="102"/>
      <c r="O26" s="102"/>
      <c r="P26" s="102"/>
      <c r="Q26" s="102"/>
      <c r="R26" s="102"/>
      <c r="S26" s="102"/>
      <c r="T26" s="102"/>
      <c r="U26" s="102"/>
      <c r="V26" s="102"/>
      <c r="W26" s="102"/>
      <c r="X26" s="102"/>
      <c r="Y26" s="102"/>
      <c r="Z26" s="204"/>
      <c r="AA26" s="205"/>
      <c r="AB26" s="206"/>
      <c r="AC26" s="205"/>
      <c r="AD26" s="102"/>
      <c r="AE26" s="102"/>
      <c r="AF26" s="102"/>
      <c r="AG26" s="102"/>
      <c r="AH26" s="102"/>
      <c r="AI26" s="102"/>
    </row>
    <row r="27" spans="1:35" ht="18" x14ac:dyDescent="0.2">
      <c r="A27" s="100"/>
      <c r="B27" s="100"/>
      <c r="C27" s="100"/>
      <c r="D27" s="100"/>
      <c r="E27" s="100"/>
      <c r="F27" s="100"/>
      <c r="G27" s="100"/>
      <c r="H27" s="100"/>
      <c r="I27" s="100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204"/>
      <c r="AA27" s="205"/>
      <c r="AB27" s="205"/>
      <c r="AC27" s="205"/>
      <c r="AD27" s="267"/>
      <c r="AE27" s="267"/>
      <c r="AF27" s="267"/>
      <c r="AG27" s="267"/>
      <c r="AH27" s="102"/>
      <c r="AI27" s="102"/>
    </row>
    <row r="28" spans="1:35" ht="15" x14ac:dyDescent="0.2">
      <c r="A28" s="100"/>
      <c r="B28" s="100"/>
      <c r="C28" s="100"/>
      <c r="D28" s="100"/>
      <c r="E28" s="100"/>
      <c r="F28" s="100"/>
      <c r="G28" s="100"/>
      <c r="H28" s="100"/>
      <c r="I28" s="100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207"/>
      <c r="AA28" s="205"/>
      <c r="AB28" s="205"/>
      <c r="AC28" s="205"/>
      <c r="AD28" s="267"/>
      <c r="AE28" s="267"/>
      <c r="AF28" s="267"/>
      <c r="AG28" s="267"/>
      <c r="AH28" s="102"/>
      <c r="AI28" s="102"/>
    </row>
    <row r="29" spans="1:35" x14ac:dyDescent="0.2">
      <c r="A29" s="100"/>
      <c r="B29" s="100"/>
      <c r="C29" s="100"/>
      <c r="D29" s="100"/>
      <c r="E29" s="100"/>
      <c r="F29" s="100"/>
      <c r="G29" s="100"/>
      <c r="H29" s="100"/>
      <c r="I29" s="100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267"/>
      <c r="AE29" s="267"/>
      <c r="AF29" s="267"/>
      <c r="AG29" s="267"/>
      <c r="AH29" s="102"/>
      <c r="AI29" s="102"/>
    </row>
    <row r="30" spans="1:35" x14ac:dyDescent="0.2">
      <c r="A30" s="100"/>
      <c r="B30" s="100"/>
      <c r="C30" s="100"/>
      <c r="D30" s="100"/>
      <c r="E30" s="100"/>
      <c r="F30" s="100"/>
      <c r="G30" s="100"/>
      <c r="H30" s="100"/>
      <c r="I30" s="100"/>
      <c r="J30" s="102"/>
      <c r="K30" s="102"/>
      <c r="L30" s="102"/>
      <c r="M30" s="102"/>
      <c r="N30" s="102"/>
      <c r="O30" s="102"/>
      <c r="P30" s="102"/>
      <c r="Q30" s="102"/>
      <c r="R30" s="102"/>
      <c r="S30" s="102"/>
      <c r="T30" s="102"/>
      <c r="U30" s="102"/>
      <c r="V30" s="102"/>
      <c r="W30" s="102"/>
      <c r="X30" s="102"/>
      <c r="Y30" s="102"/>
      <c r="Z30" s="102"/>
      <c r="AA30" s="102"/>
      <c r="AB30" s="102"/>
      <c r="AC30" s="102"/>
      <c r="AD30" s="267"/>
      <c r="AE30" s="267"/>
      <c r="AF30" s="267"/>
      <c r="AG30" s="267"/>
      <c r="AH30" s="102"/>
      <c r="AI30" s="102"/>
    </row>
    <row r="31" spans="1:35" x14ac:dyDescent="0.2">
      <c r="A31" s="100"/>
      <c r="B31" s="100"/>
      <c r="C31" s="100"/>
      <c r="D31" s="100"/>
      <c r="E31" s="100"/>
      <c r="F31" s="100"/>
      <c r="G31" s="100"/>
      <c r="H31" s="100"/>
      <c r="I31" s="100"/>
      <c r="J31" s="102"/>
      <c r="K31" s="102"/>
      <c r="L31" s="102"/>
      <c r="M31" s="102"/>
      <c r="N31" s="102"/>
      <c r="O31" s="102"/>
      <c r="P31" s="102"/>
      <c r="Q31" s="102"/>
      <c r="R31" s="102"/>
      <c r="S31" s="102"/>
      <c r="T31" s="102"/>
      <c r="U31" s="102"/>
      <c r="V31" s="102"/>
      <c r="W31" s="102"/>
      <c r="X31" s="102"/>
      <c r="Y31" s="102"/>
      <c r="Z31" s="102"/>
      <c r="AA31" s="102"/>
      <c r="AB31" s="102"/>
      <c r="AC31" s="102"/>
      <c r="AD31" s="102"/>
      <c r="AE31" s="102"/>
      <c r="AF31" s="102"/>
      <c r="AG31" s="102"/>
      <c r="AH31" s="102"/>
      <c r="AI31" s="102"/>
    </row>
    <row r="32" spans="1:35" x14ac:dyDescent="0.2">
      <c r="A32" s="100"/>
      <c r="B32" s="100"/>
      <c r="C32" s="100"/>
      <c r="D32" s="100"/>
      <c r="E32" s="100"/>
      <c r="F32" s="100"/>
      <c r="G32" s="100"/>
      <c r="H32" s="100"/>
      <c r="I32" s="100"/>
      <c r="J32" s="102"/>
      <c r="K32" s="102"/>
      <c r="L32" s="102"/>
      <c r="M32" s="102"/>
      <c r="N32" s="102"/>
      <c r="O32" s="102"/>
      <c r="P32" s="102"/>
      <c r="Q32" s="102"/>
      <c r="R32" s="102"/>
      <c r="S32" s="102"/>
      <c r="T32" s="102"/>
      <c r="U32" s="102"/>
      <c r="V32" s="102"/>
      <c r="W32" s="102"/>
      <c r="X32" s="102"/>
      <c r="Y32" s="102"/>
      <c r="Z32" s="102"/>
      <c r="AA32" s="102"/>
      <c r="AB32" s="102"/>
      <c r="AC32" s="102"/>
      <c r="AD32" s="102"/>
      <c r="AE32" s="102"/>
      <c r="AF32" s="102"/>
      <c r="AG32" s="102"/>
      <c r="AH32" s="102"/>
      <c r="AI32" s="102"/>
    </row>
    <row r="33" spans="1:35" x14ac:dyDescent="0.2">
      <c r="A33" s="100"/>
      <c r="B33" s="100"/>
      <c r="C33" s="100"/>
      <c r="D33" s="100"/>
      <c r="E33" s="100"/>
      <c r="F33" s="100"/>
      <c r="G33" s="100"/>
      <c r="H33" s="100"/>
      <c r="I33" s="100"/>
      <c r="J33" s="102"/>
      <c r="K33" s="102"/>
      <c r="L33" s="102"/>
      <c r="M33" s="102"/>
      <c r="N33" s="102"/>
      <c r="O33" s="102"/>
      <c r="P33" s="102"/>
      <c r="Q33" s="102"/>
      <c r="R33" s="102"/>
      <c r="S33" s="102"/>
      <c r="T33" s="102"/>
      <c r="U33" s="102"/>
      <c r="V33" s="102"/>
      <c r="W33" s="102"/>
      <c r="X33" s="102"/>
      <c r="Y33" s="102"/>
      <c r="Z33" s="102"/>
      <c r="AA33" s="102"/>
      <c r="AB33" s="102"/>
      <c r="AC33" s="102"/>
      <c r="AD33" s="102"/>
      <c r="AE33" s="102"/>
      <c r="AF33" s="102"/>
      <c r="AG33" s="102"/>
      <c r="AH33" s="102"/>
      <c r="AI33" s="102"/>
    </row>
    <row r="34" spans="1:35" x14ac:dyDescent="0.2">
      <c r="A34" s="100"/>
      <c r="B34" s="100"/>
      <c r="C34" s="100"/>
      <c r="D34" s="100"/>
      <c r="E34" s="100"/>
      <c r="F34" s="100"/>
      <c r="G34" s="100"/>
      <c r="H34" s="100"/>
      <c r="I34" s="100"/>
      <c r="J34" s="102"/>
      <c r="K34" s="102"/>
      <c r="L34" s="102"/>
      <c r="M34" s="102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</row>
    <row r="35" spans="1:35" x14ac:dyDescent="0.2">
      <c r="A35" s="100"/>
      <c r="B35" s="100"/>
      <c r="C35" s="100"/>
      <c r="D35" s="100"/>
      <c r="E35" s="100"/>
      <c r="F35" s="100"/>
      <c r="G35" s="100"/>
      <c r="H35" s="100"/>
      <c r="I35" s="100"/>
      <c r="J35" s="102"/>
      <c r="K35" s="102"/>
      <c r="L35" s="102"/>
      <c r="M35" s="102"/>
      <c r="N35" s="102"/>
      <c r="O35" s="102"/>
      <c r="P35" s="102"/>
      <c r="Q35" s="102"/>
      <c r="R35" s="102"/>
      <c r="S35" s="102"/>
      <c r="T35" s="102"/>
      <c r="U35" s="102"/>
      <c r="V35" s="102"/>
      <c r="W35" s="102"/>
      <c r="X35" s="102"/>
      <c r="Y35" s="102"/>
      <c r="Z35" s="102"/>
      <c r="AA35" s="102"/>
      <c r="AB35" s="102"/>
      <c r="AC35" s="102"/>
      <c r="AD35" s="102"/>
      <c r="AE35" s="102"/>
      <c r="AF35" s="102"/>
      <c r="AG35" s="102"/>
      <c r="AH35" s="102"/>
      <c r="AI35" s="102"/>
    </row>
    <row r="36" spans="1:35" x14ac:dyDescent="0.2">
      <c r="A36" s="100"/>
      <c r="B36" s="100"/>
      <c r="C36" s="100"/>
      <c r="D36" s="100"/>
      <c r="E36" s="100"/>
      <c r="F36" s="100"/>
      <c r="G36" s="100"/>
      <c r="H36" s="100"/>
      <c r="I36" s="100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  <c r="AA36" s="102"/>
      <c r="AB36" s="102"/>
      <c r="AC36" s="102"/>
      <c r="AD36" s="102"/>
      <c r="AE36" s="102"/>
      <c r="AF36" s="102"/>
      <c r="AG36" s="102"/>
      <c r="AH36" s="102"/>
      <c r="AI36" s="102"/>
    </row>
    <row r="37" spans="1:35" x14ac:dyDescent="0.2">
      <c r="A37" s="100"/>
      <c r="B37" s="100"/>
      <c r="C37" s="100"/>
      <c r="D37" s="100"/>
      <c r="E37" s="100"/>
      <c r="F37" s="100"/>
      <c r="G37" s="100"/>
      <c r="H37" s="100"/>
      <c r="I37" s="100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  <c r="W37" s="102"/>
      <c r="X37" s="102"/>
      <c r="Y37" s="102"/>
      <c r="Z37" s="102"/>
      <c r="AA37" s="102"/>
      <c r="AB37" s="102"/>
      <c r="AC37" s="102"/>
      <c r="AD37" s="102"/>
      <c r="AE37" s="102"/>
      <c r="AF37" s="102"/>
      <c r="AG37" s="102"/>
      <c r="AH37" s="102"/>
      <c r="AI37" s="102"/>
    </row>
    <row r="38" spans="1:35" x14ac:dyDescent="0.2">
      <c r="A38" s="100"/>
      <c r="B38" s="100"/>
      <c r="C38" s="100"/>
      <c r="D38" s="100"/>
      <c r="E38" s="100"/>
      <c r="F38" s="100"/>
      <c r="G38" s="100"/>
      <c r="H38" s="100"/>
      <c r="I38" s="100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</row>
    <row r="39" spans="1:35" x14ac:dyDescent="0.2">
      <c r="A39" s="100"/>
      <c r="B39" s="100"/>
      <c r="C39" s="100"/>
      <c r="D39" s="100"/>
      <c r="E39" s="100"/>
      <c r="F39" s="100"/>
      <c r="G39" s="100"/>
      <c r="H39" s="100"/>
      <c r="I39" s="100"/>
      <c r="J39" s="102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</row>
    <row r="40" spans="1:35" x14ac:dyDescent="0.2"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</row>
  </sheetData>
  <mergeCells count="24">
    <mergeCell ref="J24:N25"/>
    <mergeCell ref="P22:V22"/>
    <mergeCell ref="AD27:AG30"/>
    <mergeCell ref="A17:B17"/>
    <mergeCell ref="A18:B18"/>
    <mergeCell ref="A19:B19"/>
    <mergeCell ref="A12:B12"/>
    <mergeCell ref="A13:B13"/>
    <mergeCell ref="A14:B14"/>
    <mergeCell ref="A15:B15"/>
    <mergeCell ref="A16:B16"/>
    <mergeCell ref="P8:R8"/>
    <mergeCell ref="T8:V8"/>
    <mergeCell ref="A9:B9"/>
    <mergeCell ref="A10:B10"/>
    <mergeCell ref="A11:B11"/>
    <mergeCell ref="A1:AF1"/>
    <mergeCell ref="A2:AF2"/>
    <mergeCell ref="A3:AF3"/>
    <mergeCell ref="B5:AF5"/>
    <mergeCell ref="J7:N7"/>
    <mergeCell ref="P7:V7"/>
    <mergeCell ref="X7:AF7"/>
    <mergeCell ref="A7:H7"/>
  </mergeCells>
  <conditionalFormatting sqref="P22">
    <cfRule type="duplicateValues" dxfId="2" priority="3"/>
  </conditionalFormatting>
  <conditionalFormatting sqref="AB22">
    <cfRule type="duplicateValues" dxfId="1" priority="2"/>
  </conditionalFormatting>
  <conditionalFormatting sqref="AB22">
    <cfRule type="duplicateValues" dxfId="0" priority="1"/>
  </conditionalFormatting>
  <pageMargins left="0.39" right="0.39" top="0.39" bottom="0.39" header="0" footer="0"/>
  <pageSetup paperSize="9" scale="4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21"/>
  <sheetViews>
    <sheetView rightToLeft="1" view="pageBreakPreview" zoomScaleNormal="85" zoomScaleSheetLayoutView="100" workbookViewId="0">
      <selection activeCell="B6" sqref="B6"/>
    </sheetView>
  </sheetViews>
  <sheetFormatPr defaultRowHeight="15" x14ac:dyDescent="0.2"/>
  <cols>
    <col min="1" max="1" width="5.140625" style="72" customWidth="1"/>
    <col min="2" max="2" width="35" style="72" customWidth="1"/>
    <col min="3" max="3" width="1.28515625" style="72" customWidth="1"/>
    <col min="4" max="4" width="19.42578125" style="72" bestFit="1" customWidth="1"/>
    <col min="5" max="5" width="1.28515625" style="72" customWidth="1"/>
    <col min="6" max="6" width="22" style="72" bestFit="1" customWidth="1"/>
    <col min="7" max="7" width="1.28515625" style="72" customWidth="1"/>
    <col min="8" max="8" width="22" style="72" bestFit="1" customWidth="1"/>
    <col min="9" max="9" width="1.28515625" style="72" customWidth="1"/>
    <col min="10" max="10" width="22" style="72" bestFit="1" customWidth="1"/>
    <col min="11" max="11" width="1.28515625" style="72" customWidth="1"/>
    <col min="12" max="12" width="19.42578125" style="72" customWidth="1"/>
    <col min="13" max="13" width="0.28515625" style="72" customWidth="1"/>
    <col min="14" max="15" width="9.140625" style="72"/>
    <col min="16" max="16" width="26.7109375" style="72" bestFit="1" customWidth="1"/>
    <col min="17" max="16384" width="9.140625" style="72"/>
  </cols>
  <sheetData>
    <row r="1" spans="1:16" ht="29.1" customHeight="1" x14ac:dyDescent="0.2">
      <c r="A1" s="266" t="s">
        <v>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</row>
    <row r="2" spans="1:16" ht="21.75" customHeight="1" x14ac:dyDescent="0.2">
      <c r="A2" s="266" t="s">
        <v>1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</row>
    <row r="3" spans="1:16" ht="21.75" customHeight="1" x14ac:dyDescent="0.2">
      <c r="A3" s="266" t="s">
        <v>2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</row>
    <row r="4" spans="1:16" ht="14.45" customHeight="1" x14ac:dyDescent="0.2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</row>
    <row r="5" spans="1:16" ht="21" x14ac:dyDescent="0.2">
      <c r="A5" s="165" t="s">
        <v>101</v>
      </c>
      <c r="B5" s="270" t="s">
        <v>102</v>
      </c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75"/>
      <c r="N5" s="75"/>
      <c r="O5" s="75"/>
      <c r="P5" s="243"/>
    </row>
    <row r="6" spans="1:16" ht="21" x14ac:dyDescent="0.2">
      <c r="A6" s="75"/>
      <c r="B6" s="75"/>
      <c r="C6" s="75"/>
      <c r="D6" s="157" t="s">
        <v>7</v>
      </c>
      <c r="E6" s="75"/>
      <c r="F6" s="252" t="s">
        <v>8</v>
      </c>
      <c r="G6" s="252"/>
      <c r="H6" s="252"/>
      <c r="I6" s="75"/>
      <c r="J6" s="157" t="s">
        <v>9</v>
      </c>
      <c r="K6" s="75"/>
      <c r="L6" s="75"/>
      <c r="M6" s="75"/>
      <c r="N6" s="75"/>
      <c r="O6" s="75"/>
      <c r="P6" s="243"/>
    </row>
    <row r="7" spans="1:16" ht="21" x14ac:dyDescent="0.2">
      <c r="A7" s="252" t="s">
        <v>103</v>
      </c>
      <c r="B7" s="252"/>
      <c r="C7" s="75"/>
      <c r="D7" s="157" t="s">
        <v>104</v>
      </c>
      <c r="E7" s="75"/>
      <c r="F7" s="157" t="s">
        <v>105</v>
      </c>
      <c r="G7" s="75"/>
      <c r="H7" s="157" t="s">
        <v>106</v>
      </c>
      <c r="I7" s="75"/>
      <c r="J7" s="157" t="s">
        <v>104</v>
      </c>
      <c r="K7" s="75"/>
      <c r="L7" s="157" t="s">
        <v>18</v>
      </c>
      <c r="M7" s="75"/>
      <c r="N7" s="75"/>
      <c r="O7" s="75"/>
      <c r="P7" s="186"/>
    </row>
    <row r="8" spans="1:16" ht="20.25" customHeight="1" x14ac:dyDescent="0.2">
      <c r="A8" s="268" t="s">
        <v>103</v>
      </c>
      <c r="B8" s="268"/>
      <c r="C8" s="208"/>
      <c r="D8" s="159">
        <v>76448891316</v>
      </c>
      <c r="E8" s="75"/>
      <c r="F8" s="159">
        <v>38404698355219</v>
      </c>
      <c r="G8" s="159">
        <v>0</v>
      </c>
      <c r="H8" s="159">
        <v>38472562548878</v>
      </c>
      <c r="I8" s="159">
        <v>0</v>
      </c>
      <c r="J8" s="159">
        <v>8584697657</v>
      </c>
      <c r="K8" s="200">
        <v>0</v>
      </c>
      <c r="L8" s="107">
        <f>J8/$P$8</f>
        <v>9.4772025749058125E-5</v>
      </c>
      <c r="M8" s="75"/>
      <c r="N8" s="75"/>
      <c r="O8" s="75"/>
      <c r="P8" s="219">
        <v>90582612212289</v>
      </c>
    </row>
    <row r="9" spans="1:16" ht="20.25" customHeight="1" x14ac:dyDescent="0.2">
      <c r="A9" s="269" t="s">
        <v>304</v>
      </c>
      <c r="B9" s="269"/>
      <c r="C9" s="208"/>
      <c r="D9" s="159">
        <v>50226199500000</v>
      </c>
      <c r="E9" s="75"/>
      <c r="F9" s="159">
        <v>13769588000000</v>
      </c>
      <c r="G9" s="159">
        <v>0</v>
      </c>
      <c r="H9" s="159">
        <v>15369778500000</v>
      </c>
      <c r="I9" s="159">
        <v>0</v>
      </c>
      <c r="J9" s="159">
        <v>48626009000000</v>
      </c>
      <c r="K9" s="75"/>
      <c r="L9" s="107">
        <f>J9/$P$8</f>
        <v>0.53681394047281727</v>
      </c>
      <c r="M9" s="75"/>
      <c r="N9" s="75"/>
      <c r="O9" s="75"/>
      <c r="P9" s="243"/>
    </row>
    <row r="10" spans="1:16" ht="20.25" customHeight="1" thickBot="1" x14ac:dyDescent="0.25">
      <c r="A10" s="167"/>
      <c r="B10" s="167"/>
      <c r="C10" s="75"/>
      <c r="D10" s="132">
        <f>SUM(D8:D9)</f>
        <v>50302648391316</v>
      </c>
      <c r="E10" s="75"/>
      <c r="F10" s="132">
        <f>SUM(F8:F9)</f>
        <v>52174286355219</v>
      </c>
      <c r="G10" s="159">
        <f t="shared" ref="G10:I10" si="0">SUM(G8:G9)</f>
        <v>0</v>
      </c>
      <c r="H10" s="132">
        <f>SUM(H8:H9)</f>
        <v>53842341048878</v>
      </c>
      <c r="I10" s="159">
        <f t="shared" si="0"/>
        <v>0</v>
      </c>
      <c r="J10" s="132">
        <f>SUM(J8:J9)</f>
        <v>48634593697657</v>
      </c>
      <c r="K10" s="75"/>
      <c r="L10" s="69">
        <f>L8+L9</f>
        <v>0.53690871249856631</v>
      </c>
      <c r="M10" s="75"/>
      <c r="N10" s="75"/>
      <c r="O10" s="75"/>
      <c r="P10" s="243"/>
    </row>
    <row r="11" spans="1:16" ht="20.25" customHeight="1" thickTop="1" x14ac:dyDescent="0.2">
      <c r="A11" s="167"/>
      <c r="B11" s="167"/>
      <c r="C11" s="75"/>
      <c r="D11" s="167"/>
      <c r="E11" s="75"/>
      <c r="F11" s="209"/>
      <c r="G11" s="209"/>
      <c r="H11" s="209"/>
      <c r="I11" s="209"/>
      <c r="J11" s="209"/>
      <c r="K11" s="75"/>
      <c r="L11" s="167"/>
      <c r="M11" s="75"/>
      <c r="N11" s="75"/>
      <c r="O11" s="75"/>
      <c r="P11" s="243"/>
    </row>
    <row r="12" spans="1:16" ht="14.45" customHeight="1" x14ac:dyDescent="0.2">
      <c r="A12" s="167"/>
      <c r="B12" s="167"/>
      <c r="C12" s="75"/>
      <c r="D12" s="167"/>
      <c r="E12" s="75"/>
      <c r="F12" s="167"/>
      <c r="G12" s="75"/>
      <c r="H12" s="167"/>
      <c r="I12" s="75"/>
      <c r="J12" s="167"/>
      <c r="K12" s="75"/>
      <c r="L12" s="167"/>
      <c r="M12" s="75"/>
      <c r="N12" s="75"/>
      <c r="O12" s="75"/>
      <c r="P12" s="243"/>
    </row>
    <row r="13" spans="1:16" ht="14.25" customHeight="1" x14ac:dyDescent="0.2">
      <c r="A13" s="167"/>
      <c r="B13" s="167"/>
      <c r="C13" s="75"/>
      <c r="D13" s="167"/>
      <c r="E13" s="75"/>
      <c r="F13" s="167"/>
      <c r="G13" s="75"/>
      <c r="H13" s="167"/>
      <c r="I13" s="75"/>
      <c r="J13" s="167"/>
      <c r="K13" s="75"/>
      <c r="L13" s="167"/>
      <c r="M13" s="75"/>
      <c r="N13" s="75"/>
      <c r="O13" s="75"/>
      <c r="P13" s="75"/>
    </row>
    <row r="14" spans="1:16" ht="14.45" customHeight="1" x14ac:dyDescent="0.2">
      <c r="A14" s="167"/>
      <c r="B14" s="167"/>
      <c r="C14" s="75"/>
      <c r="D14" s="167"/>
      <c r="E14" s="75"/>
      <c r="F14" s="167"/>
      <c r="G14" s="75"/>
      <c r="H14" s="167"/>
      <c r="I14" s="75"/>
      <c r="J14" s="167"/>
      <c r="K14" s="75"/>
      <c r="L14" s="167"/>
      <c r="M14" s="75"/>
      <c r="N14" s="75"/>
      <c r="O14" s="75"/>
      <c r="P14" s="75"/>
    </row>
    <row r="15" spans="1:16" ht="14.45" customHeight="1" x14ac:dyDescent="0.2">
      <c r="A15" s="167"/>
      <c r="B15" s="167"/>
      <c r="C15" s="75"/>
      <c r="D15" s="167"/>
      <c r="E15" s="75"/>
      <c r="F15" s="167"/>
      <c r="G15" s="75"/>
      <c r="H15" s="167"/>
      <c r="I15" s="75"/>
      <c r="J15" s="167"/>
      <c r="K15" s="75"/>
      <c r="L15" s="167"/>
      <c r="M15" s="75"/>
      <c r="N15" s="75"/>
      <c r="O15" s="75"/>
      <c r="P15" s="75"/>
    </row>
    <row r="16" spans="1:16" ht="14.45" customHeight="1" x14ac:dyDescent="0.2">
      <c r="A16" s="167"/>
      <c r="B16" s="167"/>
      <c r="C16" s="75"/>
      <c r="D16" s="167"/>
      <c r="E16" s="75"/>
      <c r="F16" s="167"/>
      <c r="G16" s="75"/>
      <c r="H16" s="167"/>
      <c r="I16" s="75"/>
      <c r="J16" s="167"/>
      <c r="K16" s="75"/>
      <c r="L16" s="167"/>
      <c r="M16" s="75"/>
      <c r="N16" s="75"/>
      <c r="O16" s="75"/>
      <c r="P16" s="75"/>
    </row>
    <row r="17" spans="1:16" ht="14.45" customHeight="1" x14ac:dyDescent="0.2">
      <c r="A17" s="167"/>
      <c r="B17" s="167"/>
      <c r="C17" s="75"/>
      <c r="D17" s="167"/>
      <c r="E17" s="75"/>
      <c r="F17" s="167"/>
      <c r="G17" s="75"/>
      <c r="H17" s="167"/>
      <c r="I17" s="75"/>
      <c r="J17" s="167"/>
      <c r="K17" s="75"/>
      <c r="L17" s="167"/>
      <c r="M17" s="75"/>
      <c r="N17" s="75"/>
      <c r="O17" s="75"/>
      <c r="P17" s="75"/>
    </row>
    <row r="18" spans="1:16" x14ac:dyDescent="0.2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</row>
    <row r="19" spans="1:16" x14ac:dyDescent="0.2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</row>
    <row r="20" spans="1:16" x14ac:dyDescent="0.2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</row>
    <row r="21" spans="1:16" x14ac:dyDescent="0.2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</row>
  </sheetData>
  <mergeCells count="8">
    <mergeCell ref="A7:B7"/>
    <mergeCell ref="A8:B8"/>
    <mergeCell ref="A9:B9"/>
    <mergeCell ref="A1:L1"/>
    <mergeCell ref="A2:L2"/>
    <mergeCell ref="A3:L3"/>
    <mergeCell ref="B5:L5"/>
    <mergeCell ref="F6:H6"/>
  </mergeCells>
  <pageMargins left="0.39" right="0.39" top="0.39" bottom="0.39" header="0" footer="0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26</vt:i4>
      </vt:variant>
    </vt:vector>
  </HeadingPairs>
  <TitlesOfParts>
    <vt:vector size="52" baseType="lpstr">
      <vt:lpstr>0 </vt:lpstr>
      <vt:lpstr>صورت وضعیت</vt:lpstr>
      <vt:lpstr>اوراق مشتقه</vt:lpstr>
      <vt:lpstr>تعدیل قیمت</vt:lpstr>
      <vt:lpstr>سپرده (2)</vt:lpstr>
      <vt:lpstr>سهام</vt:lpstr>
      <vt:lpstr>واحدهای صندوق</vt:lpstr>
      <vt:lpstr>اوراق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مبالغ تخصیصی اوررراق</vt:lpstr>
      <vt:lpstr>درآمد سپرده بانکی (2)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 (2)</vt:lpstr>
      <vt:lpstr>سود سپرده بانکی</vt:lpstr>
      <vt:lpstr>درآمد اعمال اختیار</vt:lpstr>
      <vt:lpstr>درآمد ناشی از فروش</vt:lpstr>
      <vt:lpstr>درآمد ناشی از تغییر قیمت اوراق</vt:lpstr>
      <vt:lpstr>'0 '!Print_Area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سپرده بانکی (2)'!Print_Area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'سپرده (2)'!Print_Area</vt:lpstr>
      <vt:lpstr>سهام!Print_Area</vt:lpstr>
      <vt:lpstr>'سود اوراق بهادار'!Print_Area</vt:lpstr>
      <vt:lpstr>'سود سپرده بانکی'!Print_Area</vt:lpstr>
      <vt:lpstr>'سود سپرده بانکی (2)'!Print_Area</vt:lpstr>
      <vt:lpstr>'صورت وضعیت'!Print_Area</vt:lpstr>
      <vt:lpstr>'مبالغ تخصیصی اوراق'!Print_Area</vt:lpstr>
      <vt:lpstr>'مبالغ تخصیصی اوررراق'!Print_Area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Samira Helali</cp:lastModifiedBy>
  <dcterms:created xsi:type="dcterms:W3CDTF">2025-10-25T07:47:06Z</dcterms:created>
  <dcterms:modified xsi:type="dcterms:W3CDTF">2025-11-01T08:59:22Z</dcterms:modified>
</cp:coreProperties>
</file>