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.helali\Desktop\"/>
    </mc:Choice>
  </mc:AlternateContent>
  <xr:revisionPtr revIDLastSave="0" documentId="13_ncr:1_{8521FE69-A0B9-42EC-B887-5A7AECB9D56A}" xr6:coauthVersionLast="47" xr6:coauthVersionMax="47" xr10:uidLastSave="{00000000-0000-0000-0000-000000000000}"/>
  <bookViews>
    <workbookView xWindow="-120" yWindow="-120" windowWidth="24240" windowHeight="13140" tabRatio="926" xr2:uid="{00000000-000D-0000-FFFF-FFFF00000000}"/>
  </bookViews>
  <sheets>
    <sheet name="0 " sheetId="22" r:id="rId1"/>
    <sheet name="صورت وضعیت" sheetId="1" state="hidden" r:id="rId2"/>
    <sheet name="سهام" sheetId="2" r:id="rId3"/>
    <sheet name="اوراق مشتقه" sheetId="3" state="hidden" r:id="rId4"/>
    <sheet name="واحدهای صندوق" sheetId="4" r:id="rId5"/>
    <sheet name="اوراق" sheetId="5" r:id="rId6"/>
    <sheet name="تعدیل قیمت" sheetId="6" state="hidden" r:id="rId7"/>
    <sheet name="سپرده (2)" sheetId="23" state="hidden" r:id="rId8"/>
    <sheet name="سپرده" sheetId="7" r:id="rId9"/>
    <sheet name="درآمد" sheetId="8" r:id="rId10"/>
    <sheet name="درآمد سرمایه گذاری در سهام" sheetId="9" r:id="rId11"/>
    <sheet name="درآمد سرمایه گذاری در صندوق" sheetId="10" r:id="rId12"/>
    <sheet name="درآمد سرمایه گذاری در اوراق به" sheetId="11" r:id="rId13"/>
    <sheet name="مبالغ تخصیصی اوراق" sheetId="26" r:id="rId14"/>
    <sheet name="مبالغ تخصیصی اوراق." sheetId="12" state="hidden" r:id="rId15"/>
    <sheet name="درآمد سپرده بانکی (2)" sheetId="24" state="hidden" r:id="rId16"/>
    <sheet name="درآمد سپرده بانکی" sheetId="13" r:id="rId17"/>
    <sheet name="سایر درآمدها" sheetId="14" r:id="rId18"/>
    <sheet name="درآمد سود سهام" sheetId="15" r:id="rId19"/>
    <sheet name="درآمد سود صندوق" sheetId="16" state="hidden" r:id="rId20"/>
    <sheet name="سود اوراق بهادار" sheetId="17" r:id="rId21"/>
    <sheet name="سود سپرده بانکی (2)" sheetId="25" state="hidden" r:id="rId22"/>
    <sheet name="سود سپرده بانکی" sheetId="18" r:id="rId23"/>
    <sheet name="درآمد ناشی از فروش" sheetId="19" r:id="rId24"/>
    <sheet name="درآمد اعمال اختیار" sheetId="20" state="hidden" r:id="rId25"/>
    <sheet name="درآمد ناشی از تغییر قیمت اوراق" sheetId="21" r:id="rId26"/>
  </sheets>
  <definedNames>
    <definedName name="_xlnm._FilterDatabase" localSheetId="15" hidden="1">'درآمد سپرده بانکی (2)'!$A$8:$J$93</definedName>
    <definedName name="_xlnm._FilterDatabase" localSheetId="7" hidden="1">'سپرده (2)'!$A$10:$L$76</definedName>
    <definedName name="_xlnm._FilterDatabase" localSheetId="21" hidden="1">'سود سپرده بانکی (2)'!$A$8:$M$93</definedName>
    <definedName name="_xlnm.Print_Area" localSheetId="0">'0 '!$A$1:$E$22</definedName>
    <definedName name="_xlnm.Print_Area" localSheetId="5">اوراق!$A$1:$AE$20</definedName>
    <definedName name="_xlnm.Print_Area" localSheetId="3">'اوراق مشتقه'!$A$1:$AX$24</definedName>
    <definedName name="_xlnm.Print_Area" localSheetId="6">'تعدیل قیمت'!$A$1:$N$8</definedName>
    <definedName name="_xlnm.Print_Area" localSheetId="9">درآمد!$A$1:$K$13</definedName>
    <definedName name="_xlnm.Print_Area" localSheetId="24">'درآمد اعمال اختیار'!$A$1:$Z$10</definedName>
    <definedName name="_xlnm.Print_Area" localSheetId="16">'درآمد سپرده بانکی'!$A$1:$K$12</definedName>
    <definedName name="_xlnm.Print_Area" localSheetId="15">'درآمد سپرده بانکی (2)'!$A$1:$K$93</definedName>
    <definedName name="_xlnm.Print_Area" localSheetId="12">'درآمد سرمایه گذاری در اوراق به'!$A$1:$S$21</definedName>
    <definedName name="_xlnm.Print_Area" localSheetId="10">'درآمد سرمایه گذاری در سهام'!$A$1:$X$24</definedName>
    <definedName name="_xlnm.Print_Area" localSheetId="11">'درآمد سرمایه گذاری در صندوق'!$A$1:$X$24</definedName>
    <definedName name="_xlnm.Print_Area" localSheetId="18">'درآمد سود سهام'!$A$1:$T$9</definedName>
    <definedName name="_xlnm.Print_Area" localSheetId="19">'درآمد سود صندوق'!$A$1:$L$7</definedName>
    <definedName name="_xlnm.Print_Area" localSheetId="25">'درآمد ناشی از تغییر قیمت اوراق'!$A$1:$Q$31</definedName>
    <definedName name="_xlnm.Print_Area" localSheetId="23">'درآمد ناشی از فروش'!$A$1:$R$33</definedName>
    <definedName name="_xlnm.Print_Area" localSheetId="17">'سایر درآمدها'!$A$1:$G$11</definedName>
    <definedName name="_xlnm.Print_Area" localSheetId="8">سپرده!$A$1:$L$11</definedName>
    <definedName name="_xlnm.Print_Area" localSheetId="7">'سپرده (2)'!$A$1:$M$76</definedName>
    <definedName name="_xlnm.Print_Area" localSheetId="2">سهام!$A$1:$AC$21</definedName>
    <definedName name="_xlnm.Print_Area" localSheetId="20">'سود اوراق بهادار'!$A$1:$Q$15</definedName>
    <definedName name="_xlnm.Print_Area" localSheetId="22">'سود سپرده بانکی'!$A$1:$N$21</definedName>
    <definedName name="_xlnm.Print_Area" localSheetId="21">'سود سپرده بانکی (2)'!$A$1:$N$93</definedName>
    <definedName name="_xlnm.Print_Area" localSheetId="1">'صورت وضعیت'!$A$1:$C$6</definedName>
    <definedName name="_xlnm.Print_Area" localSheetId="13">'مبالغ تخصیصی اوراق'!$A$1:$Q$12</definedName>
    <definedName name="_xlnm.Print_Area" localSheetId="14">'مبالغ تخصیصی اوراق.'!$A$1:$R$28</definedName>
    <definedName name="_xlnm.Print_Area" localSheetId="4">'واحدهای صندوق'!$A$1:$AB$19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8" i="17" l="1"/>
  <c r="W24" i="10"/>
  <c r="L24" i="10"/>
  <c r="W24" i="9"/>
  <c r="L24" i="9"/>
  <c r="H13" i="8"/>
  <c r="F12" i="8"/>
  <c r="Q8" i="21" l="1"/>
  <c r="M31" i="21"/>
  <c r="I31" i="21"/>
  <c r="I8" i="21"/>
  <c r="E31" i="21"/>
  <c r="Q33" i="19"/>
  <c r="O33" i="19"/>
  <c r="Q32" i="19"/>
  <c r="Q31" i="19"/>
  <c r="Q30" i="19"/>
  <c r="Q29" i="19"/>
  <c r="Q28" i="19"/>
  <c r="Q27" i="19"/>
  <c r="Q26" i="19"/>
  <c r="Q25" i="19"/>
  <c r="Q24" i="19"/>
  <c r="Q23" i="19"/>
  <c r="Q22" i="19"/>
  <c r="Q21" i="19"/>
  <c r="Q20" i="19"/>
  <c r="Q19" i="19"/>
  <c r="Q18" i="19"/>
  <c r="Q17" i="19"/>
  <c r="Q16" i="19"/>
  <c r="Q15" i="19"/>
  <c r="Q14" i="19"/>
  <c r="Q13" i="19"/>
  <c r="Q12" i="19"/>
  <c r="Q11" i="19"/>
  <c r="Q10" i="19"/>
  <c r="Q9" i="19"/>
  <c r="Q8" i="19"/>
  <c r="I8" i="19"/>
  <c r="I17" i="19"/>
  <c r="I18" i="19"/>
  <c r="I19" i="19"/>
  <c r="I20" i="19"/>
  <c r="I21" i="19"/>
  <c r="I22" i="19"/>
  <c r="I23" i="19"/>
  <c r="I24" i="19"/>
  <c r="I25" i="19"/>
  <c r="I26" i="19"/>
  <c r="I27" i="19"/>
  <c r="I28" i="19"/>
  <c r="I29" i="19"/>
  <c r="I30" i="19"/>
  <c r="I31" i="19"/>
  <c r="I32" i="19"/>
  <c r="I12" i="19"/>
  <c r="I13" i="19"/>
  <c r="I14" i="19"/>
  <c r="I15" i="19"/>
  <c r="I16" i="19"/>
  <c r="I10" i="19"/>
  <c r="I11" i="19"/>
  <c r="I9" i="19"/>
  <c r="M33" i="19"/>
  <c r="K33" i="19"/>
  <c r="G33" i="19"/>
  <c r="E33" i="19"/>
  <c r="C33" i="19"/>
  <c r="G19" i="18"/>
  <c r="K19" i="18"/>
  <c r="I19" i="18"/>
  <c r="M19" i="18"/>
  <c r="M18" i="18"/>
  <c r="M17" i="18"/>
  <c r="M16" i="18"/>
  <c r="M15" i="18"/>
  <c r="M14" i="18"/>
  <c r="M13" i="18"/>
  <c r="M12" i="18"/>
  <c r="M11" i="18"/>
  <c r="M10" i="18"/>
  <c r="G10" i="18"/>
  <c r="G18" i="18"/>
  <c r="G17" i="18"/>
  <c r="G16" i="18"/>
  <c r="G15" i="18"/>
  <c r="G14" i="18"/>
  <c r="G13" i="18"/>
  <c r="G12" i="18"/>
  <c r="G11" i="18"/>
  <c r="E19" i="18"/>
  <c r="C19" i="18"/>
  <c r="F15" i="17"/>
  <c r="L10" i="7"/>
  <c r="L9" i="7"/>
  <c r="L8" i="7"/>
  <c r="L12" i="7"/>
  <c r="J10" i="7"/>
  <c r="I33" i="19" l="1"/>
  <c r="L21" i="11"/>
  <c r="N21" i="11"/>
  <c r="R21" i="11"/>
  <c r="P21" i="11"/>
  <c r="R20" i="11"/>
  <c r="R19" i="11"/>
  <c r="R18" i="11"/>
  <c r="R17" i="11"/>
  <c r="R16" i="11"/>
  <c r="R15" i="11"/>
  <c r="R14" i="11"/>
  <c r="R13" i="11"/>
  <c r="R12" i="11"/>
  <c r="R11" i="11"/>
  <c r="R10" i="11"/>
  <c r="R9" i="11"/>
  <c r="J21" i="11"/>
  <c r="H21" i="11"/>
  <c r="J20" i="11"/>
  <c r="J19" i="11"/>
  <c r="J18" i="11"/>
  <c r="J17" i="11"/>
  <c r="J16" i="11"/>
  <c r="J15" i="11"/>
  <c r="J14" i="11"/>
  <c r="J13" i="11"/>
  <c r="J12" i="11"/>
  <c r="J11" i="11"/>
  <c r="J10" i="11"/>
  <c r="J9" i="11"/>
  <c r="F21" i="11"/>
  <c r="D21" i="11"/>
  <c r="S24" i="10"/>
  <c r="Q24" i="10"/>
  <c r="H24" i="10"/>
  <c r="N24" i="10"/>
  <c r="F24" i="10"/>
  <c r="J23" i="10"/>
  <c r="J22" i="10"/>
  <c r="J21" i="10"/>
  <c r="J20" i="10"/>
  <c r="J19" i="10"/>
  <c r="J18" i="10"/>
  <c r="J17" i="10"/>
  <c r="J16" i="10"/>
  <c r="J15" i="10"/>
  <c r="J14" i="10"/>
  <c r="J13" i="10"/>
  <c r="J12" i="10"/>
  <c r="J11" i="10"/>
  <c r="J10" i="10"/>
  <c r="J9" i="10"/>
  <c r="J24" i="10" s="1"/>
  <c r="U9" i="9"/>
  <c r="U24" i="9" s="1"/>
  <c r="S24" i="9"/>
  <c r="U23" i="9"/>
  <c r="U22" i="9"/>
  <c r="U21" i="9"/>
  <c r="U20" i="9"/>
  <c r="U19" i="9"/>
  <c r="U18" i="9"/>
  <c r="U17" i="9"/>
  <c r="U16" i="9"/>
  <c r="U13" i="9"/>
  <c r="U14" i="9"/>
  <c r="U15" i="9"/>
  <c r="U12" i="9"/>
  <c r="U11" i="9"/>
  <c r="U10" i="9"/>
  <c r="J9" i="9"/>
  <c r="J23" i="9"/>
  <c r="J22" i="9"/>
  <c r="J21" i="9"/>
  <c r="J20" i="9"/>
  <c r="J17" i="9"/>
  <c r="J19" i="9"/>
  <c r="J16" i="9"/>
  <c r="J15" i="9"/>
  <c r="J14" i="9"/>
  <c r="J13" i="9"/>
  <c r="J12" i="9"/>
  <c r="J11" i="9"/>
  <c r="J10" i="9"/>
  <c r="J12" i="8"/>
  <c r="J15" i="8"/>
  <c r="AD9" i="5"/>
  <c r="AD20" i="5"/>
  <c r="AD11" i="5"/>
  <c r="AD12" i="5"/>
  <c r="AD13" i="5"/>
  <c r="AD14" i="5"/>
  <c r="AD15" i="5"/>
  <c r="AD16" i="5"/>
  <c r="AD17" i="5"/>
  <c r="AD18" i="5"/>
  <c r="AD19" i="5"/>
  <c r="AD10" i="5"/>
  <c r="AA10" i="4"/>
  <c r="AA21" i="4"/>
  <c r="AA18" i="4" s="1"/>
  <c r="AA17" i="4"/>
  <c r="AA16" i="4"/>
  <c r="AA15" i="4"/>
  <c r="AA14" i="4"/>
  <c r="AA13" i="4"/>
  <c r="AA12" i="4"/>
  <c r="AA11" i="4"/>
  <c r="AA9" i="4"/>
  <c r="AA19" i="4" s="1"/>
  <c r="AB11" i="2" l="1"/>
  <c r="AB21" i="2" s="1"/>
  <c r="AB20" i="2"/>
  <c r="AB19" i="2"/>
  <c r="AB18" i="2"/>
  <c r="AB17" i="2"/>
  <c r="AB16" i="2"/>
  <c r="AB15" i="2"/>
  <c r="AB14" i="2"/>
  <c r="AB13" i="2"/>
  <c r="AB12" i="2"/>
  <c r="D11" i="14" l="1"/>
  <c r="F11" i="14"/>
  <c r="G31" i="21"/>
  <c r="O31" i="21"/>
  <c r="Q31" i="21"/>
  <c r="Q26" i="21"/>
  <c r="Q27" i="21"/>
  <c r="Q28" i="21"/>
  <c r="Q29" i="21"/>
  <c r="Q30" i="21"/>
  <c r="Q16" i="21"/>
  <c r="Q17" i="21"/>
  <c r="Q18" i="21"/>
  <c r="Q19" i="21"/>
  <c r="Q20" i="21"/>
  <c r="Q21" i="21"/>
  <c r="Q22" i="21"/>
  <c r="Q23" i="21"/>
  <c r="Q24" i="21"/>
  <c r="Q25" i="21"/>
  <c r="Q10" i="21"/>
  <c r="Q11" i="21"/>
  <c r="Q12" i="21"/>
  <c r="Q13" i="21"/>
  <c r="Q14" i="21"/>
  <c r="Q15" i="21"/>
  <c r="Q9" i="21"/>
  <c r="I24" i="21"/>
  <c r="I25" i="21"/>
  <c r="I26" i="21"/>
  <c r="I27" i="21"/>
  <c r="I28" i="21"/>
  <c r="I29" i="21"/>
  <c r="I30" i="21"/>
  <c r="I13" i="21"/>
  <c r="I14" i="21"/>
  <c r="I15" i="21"/>
  <c r="I16" i="21"/>
  <c r="I17" i="21"/>
  <c r="I18" i="21"/>
  <c r="I19" i="21"/>
  <c r="I20" i="21"/>
  <c r="I21" i="21"/>
  <c r="I22" i="21"/>
  <c r="I23" i="21"/>
  <c r="I10" i="21"/>
  <c r="I11" i="21"/>
  <c r="I12" i="21"/>
  <c r="I9" i="21"/>
  <c r="P9" i="17"/>
  <c r="P10" i="17"/>
  <c r="P11" i="17"/>
  <c r="P12" i="17"/>
  <c r="P13" i="17"/>
  <c r="J13" i="17"/>
  <c r="P14" i="17"/>
  <c r="J14" i="17"/>
  <c r="J11" i="17"/>
  <c r="J12" i="17"/>
  <c r="J9" i="17"/>
  <c r="J15" i="17" s="1"/>
  <c r="J10" i="17"/>
  <c r="U22" i="10"/>
  <c r="U21" i="10"/>
  <c r="U19" i="10"/>
  <c r="U20" i="10"/>
  <c r="U17" i="10"/>
  <c r="U18" i="10"/>
  <c r="U16" i="10"/>
  <c r="U11" i="10"/>
  <c r="U12" i="10"/>
  <c r="U13" i="10"/>
  <c r="U14" i="10"/>
  <c r="U15" i="10"/>
  <c r="U10" i="10"/>
  <c r="U9" i="10"/>
  <c r="P15" i="17" l="1"/>
  <c r="U24" i="10"/>
  <c r="J18" i="9"/>
  <c r="F11" i="8" l="1"/>
  <c r="J11" i="8" s="1"/>
  <c r="E99" i="25"/>
  <c r="D24" i="9"/>
  <c r="H21" i="2"/>
  <c r="AD22" i="5" l="1"/>
  <c r="X21" i="2"/>
  <c r="D19" i="18" l="1"/>
  <c r="F19" i="18"/>
  <c r="H19" i="18"/>
  <c r="J19" i="18"/>
  <c r="L19" i="18"/>
  <c r="N94" i="25"/>
  <c r="H10" i="13"/>
  <c r="E94" i="24"/>
  <c r="F94" i="24"/>
  <c r="G94" i="24"/>
  <c r="H94" i="24"/>
  <c r="D94" i="24"/>
  <c r="D10" i="7"/>
  <c r="F10" i="7"/>
  <c r="H10" i="7"/>
  <c r="D77" i="23"/>
  <c r="E77" i="23"/>
  <c r="F77" i="23"/>
  <c r="G77" i="23"/>
  <c r="H77" i="23"/>
  <c r="I77" i="23"/>
  <c r="J77" i="23"/>
  <c r="N15" i="17"/>
  <c r="L15" i="17"/>
  <c r="S9" i="15"/>
  <c r="O9" i="15"/>
  <c r="M9" i="15"/>
  <c r="I9" i="15"/>
  <c r="F10" i="8"/>
  <c r="J10" i="8" s="1"/>
  <c r="F9" i="8"/>
  <c r="Q24" i="9"/>
  <c r="N24" i="9"/>
  <c r="J24" i="9"/>
  <c r="H24" i="9"/>
  <c r="F24" i="9"/>
  <c r="AB20" i="5"/>
  <c r="Z20" i="5"/>
  <c r="T20" i="5"/>
  <c r="R20" i="5"/>
  <c r="P20" i="5"/>
  <c r="N20" i="5"/>
  <c r="L20" i="5"/>
  <c r="J20" i="5"/>
  <c r="Y19" i="4"/>
  <c r="W19" i="4"/>
  <c r="Q19" i="4"/>
  <c r="O19" i="4"/>
  <c r="M19" i="4"/>
  <c r="K19" i="4"/>
  <c r="I19" i="4"/>
  <c r="G19" i="4"/>
  <c r="Z21" i="2"/>
  <c r="R21" i="2"/>
  <c r="P21" i="2"/>
  <c r="N21" i="2"/>
  <c r="L21" i="2"/>
  <c r="J21" i="2"/>
  <c r="F8" i="8" l="1"/>
  <c r="J8" i="8" s="1"/>
  <c r="J9" i="8"/>
  <c r="J10" i="13"/>
  <c r="F10" i="13"/>
  <c r="F13" i="8" l="1"/>
  <c r="J13" i="8"/>
</calcChain>
</file>

<file path=xl/sharedStrings.xml><?xml version="1.0" encoding="utf-8"?>
<sst xmlns="http://schemas.openxmlformats.org/spreadsheetml/2006/main" count="945" uniqueCount="289">
  <si>
    <t>صندوق قابل معامله با درآمد ثابت ماهور</t>
  </si>
  <si>
    <t>صورت وضعیت پرتفوی</t>
  </si>
  <si>
    <t>برای ماه منتهی به 1404/04/31</t>
  </si>
  <si>
    <t>-1</t>
  </si>
  <si>
    <t>سرمایه گذاری ها</t>
  </si>
  <si>
    <t>-1-1</t>
  </si>
  <si>
    <t>سرمایه گذاری در سهام و حق تقدم سهام</t>
  </si>
  <si>
    <t>1404/03/31</t>
  </si>
  <si>
    <t>تغییرات طی دوره</t>
  </si>
  <si>
    <t>1404/04/31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</si>
  <si>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</si>
  <si>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</si>
  <si>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</si>
  <si>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</si>
  <si>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</si>
  <si>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</si>
  <si>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</si>
  <si>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</si>
  <si>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</si>
  <si>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پالایش نفت اصفهان</t>
  </si>
  <si>
    <t>پالایش نفت تهران</t>
  </si>
  <si>
    <t>س. نفت و گاز و پتروشیمی تأمین</t>
  </si>
  <si>
    <t>سرمایه گذاری صدرتامین</t>
  </si>
  <si>
    <t>سرمایه‌گذاری‌غدیر(هلدینگ‌</t>
  </si>
  <si>
    <t>شرکت کیسون</t>
  </si>
  <si>
    <t>صنایع پتروشیمی خلیج فارس</t>
  </si>
  <si>
    <t>فولاد مبارکه اصفهان</t>
  </si>
  <si>
    <t>گروه توسعه مالی مهرآیندگان</t>
  </si>
  <si>
    <t>کربن‌ ایران‌</t>
  </si>
  <si>
    <t>جمع</t>
  </si>
  <si>
    <t>اطلاعات آماری مرتبط با اوراق اختیار فروش تبعی خریداری شده توسط صندوق سرمایه گذاری:</t>
  </si>
  <si>
    <t>نام سهام</t>
  </si>
  <si>
    <t>تعداد اوراق تبعی</t>
  </si>
  <si>
    <t>قیمت اعمال</t>
  </si>
  <si>
    <t>تاریخ اعمال</t>
  </si>
  <si>
    <t>نرخ سود موثر</t>
  </si>
  <si>
    <t>اطلاعات آماری مرتبط با موقعیت های اخذ شده در اوراق اختیار معامله توسط صندوق سرمایه گذاری:</t>
  </si>
  <si>
    <t>نوع اختیار</t>
  </si>
  <si>
    <t>نوع موقعیت</t>
  </si>
  <si>
    <t>استراتژی ماخوذه</t>
  </si>
  <si>
    <t>تعداد اوراق</t>
  </si>
  <si>
    <t>اطلاعات آماری مرتبط با قراردادهای آتی توسط صندوق سرمایه گذاری:</t>
  </si>
  <si>
    <t>-2-1</t>
  </si>
  <si>
    <t>سرمایه‌گذاری در واحدهای صندوق های سرمایه گذاری</t>
  </si>
  <si>
    <t>خرید/صدور طی دوره</t>
  </si>
  <si>
    <t>فروش/ابطال طی دوره</t>
  </si>
  <si>
    <t>صندوق</t>
  </si>
  <si>
    <t>تعداد واحد</t>
  </si>
  <si>
    <t>قیمت ابطال / بازار هر واحد</t>
  </si>
  <si>
    <t>صندوق س اندیشه خبرگان-سهام</t>
  </si>
  <si>
    <t>صندوق س اهرمی نارنج - واحدهای عادی صندوق</t>
  </si>
  <si>
    <t>صندوق س زیتون نماد پایا- مختلط</t>
  </si>
  <si>
    <t>صندوق س سروسودمند مدبران-سهام</t>
  </si>
  <si>
    <t>صندوق س سهامی بیدار-واحدهای عادی</t>
  </si>
  <si>
    <t>صندوق س شاخصی شفق رابین</t>
  </si>
  <si>
    <t>صندوق س.پشتوانه طلای زرین آگاه</t>
  </si>
  <si>
    <t>صندوق س.پشتوانه طلای لیان</t>
  </si>
  <si>
    <t>صندوق شاخص30 شرکت فیروزه- سهام</t>
  </si>
  <si>
    <t>صندوق س.پشتوانه طلا زمرد بیدار</t>
  </si>
  <si>
    <t>-3-1</t>
  </si>
  <si>
    <t>سرمایه‌گذاری در اوراق بهادار با درآمد ثابت یا علی‌الحساب</t>
  </si>
  <si>
    <t>اطلاعات اوراق با درآمد ثابت</t>
  </si>
  <si>
    <t>نام اوراق</t>
  </si>
  <si>
    <t>تاریخ انتشار اوراق</t>
  </si>
  <si>
    <t>تاریخ سررسید</t>
  </si>
  <si>
    <t>سلف گندله سنگ آهن صبانور</t>
  </si>
  <si>
    <t>1404/01/20</t>
  </si>
  <si>
    <t>1406/01/20</t>
  </si>
  <si>
    <t>سلف موازی هیدروکربن آفتاب062</t>
  </si>
  <si>
    <t>1404/03/12</t>
  </si>
  <si>
    <t>1406/03/12</t>
  </si>
  <si>
    <t>اسنادخزانه-م3بودجه02-050818</t>
  </si>
  <si>
    <t>1402/08/15</t>
  </si>
  <si>
    <t>1405/08/18</t>
  </si>
  <si>
    <t>صکوک مرابحه سپید507-بدون ضامن</t>
  </si>
  <si>
    <t>1403/07/08</t>
  </si>
  <si>
    <t>1405/07/08</t>
  </si>
  <si>
    <t>مرابحه تولید اصفهان مقدم050201</t>
  </si>
  <si>
    <t>1403/02/01</t>
  </si>
  <si>
    <t>1405/02/01</t>
  </si>
  <si>
    <t>مرابحه عام دولت 165-ش.خ051212</t>
  </si>
  <si>
    <t>1403/04/12</t>
  </si>
  <si>
    <t>1405/12/12</t>
  </si>
  <si>
    <t>مرابحه عام دولت180-ش.خ041024</t>
  </si>
  <si>
    <t>1403/07/24</t>
  </si>
  <si>
    <t>1404/10/24</t>
  </si>
  <si>
    <t>مرابحه عام دولت183-ش.خ041124</t>
  </si>
  <si>
    <t>1404/11/24</t>
  </si>
  <si>
    <t>مرابحه عام دولت186-ش.خ051124</t>
  </si>
  <si>
    <t>1405/11/24</t>
  </si>
  <si>
    <t>مشارکت ش تبریز062-3ماهه20.5%</t>
  </si>
  <si>
    <t>1402/12/28</t>
  </si>
  <si>
    <t>1406/12/28</t>
  </si>
  <si>
    <t>شهرداری تبریز</t>
  </si>
  <si>
    <t>اوراق بهاداری که ارزش آنها در تاریخ گزارش تعدیل شده</t>
  </si>
  <si>
    <t>(بر اساس دستورالعمل نحوه تعیین قیمت خرید و فروش اوراق بهادار در صندوق های سرمایه گذاری)</t>
  </si>
  <si>
    <t>نام اوراق بهادار</t>
  </si>
  <si>
    <t>قیمت پایانی</t>
  </si>
  <si>
    <t>قیمت تعدیل شده</t>
  </si>
  <si>
    <t>درصد تعدیل</t>
  </si>
  <si>
    <t>خالص ارزش فروش تعدیل شده</t>
  </si>
  <si>
    <t>دلیل تعدیل</t>
  </si>
  <si>
    <t>-4-1</t>
  </si>
  <si>
    <t>سرمایه‌گذاری در  سپرده‌ بانکی</t>
  </si>
  <si>
    <t>سپرده های بانکی</t>
  </si>
  <si>
    <t>مبلغ</t>
  </si>
  <si>
    <t>افزایش</t>
  </si>
  <si>
    <t>کاهش</t>
  </si>
  <si>
    <t>سپرده کوتاه مدت موسسه اعتباری ملل بلوار دریا ( کوتاه مدت)</t>
  </si>
  <si>
    <t>0.00%</t>
  </si>
  <si>
    <t>سپرده کوتاه مدت بانک گردشگری قیطریه(کوتاه مدت)</t>
  </si>
  <si>
    <t>سپرده کوتاه مدت بانک گردشگری مرکزی( کوتاه مدت)</t>
  </si>
  <si>
    <t>سپرده کوتاه مدت بانک صادرات شریعتی( کوتاه مدت)</t>
  </si>
  <si>
    <t>سپرده کوتاه مدت بانک خاورمیانه مهستان (کوتاه مدت)</t>
  </si>
  <si>
    <t>سپرده کوتاه مدت بانک اقتصاد نوین مطهری(کوتاه مدت)</t>
  </si>
  <si>
    <t>سپرده کوتاه مدت بانک ملت پونک ( کوتاه مدت)</t>
  </si>
  <si>
    <t>حساب جاری بانک تجارت نجات الهی شمالی ( حساب جاری)</t>
  </si>
  <si>
    <t>سپرده کوتاه مدت بانک تجارت نجات الهی شمالی (کوتاه مدت)</t>
  </si>
  <si>
    <t>حساب جاری بانک ملت پونک (حساب جاری)</t>
  </si>
  <si>
    <t>سپرده کوتاه مدت بانک صادرات بورس کالا ( کوتاه مدت)</t>
  </si>
  <si>
    <t>سپرده کوتاه مدت بانک پاسارگاد هفت تیر ( کوتاه مدت)</t>
  </si>
  <si>
    <t>سپرده کوتاه مدت بانک گردشگری قلهک (کوتاه مدت)</t>
  </si>
  <si>
    <t>سپرده کوتاه مدت بانک ملی 22 بهمن (کوتاه مدت)</t>
  </si>
  <si>
    <t>0.02%</t>
  </si>
  <si>
    <t>سپرده بلند مدت بانک ملی 22 بهمن</t>
  </si>
  <si>
    <t>سپرده کوتاه مدت بانک شهر اطباء تبریز (کوتاه مدت)</t>
  </si>
  <si>
    <t>سپرده کوتاه مدت بانک تجارت سه راه آذری(کوتاه مدت)</t>
  </si>
  <si>
    <t>سپرده کوتاه مدت بانک تجارت مرکزی(کوتاه مدت)</t>
  </si>
  <si>
    <t>سپرده بلند مدت موسسه اعتباری ملل بلوار دریا</t>
  </si>
  <si>
    <t>سپرده بلند مدت بانک صادرات بیست متری افسریه</t>
  </si>
  <si>
    <t>سپرده بلند مدت بانک گردشگری قیطریه</t>
  </si>
  <si>
    <t>سپرده کوتاه مدت بانک صادرات بیست متری افسریه( کوتاه مدت)</t>
  </si>
  <si>
    <t>2.58%</t>
  </si>
  <si>
    <t>3.38%</t>
  </si>
  <si>
    <t>1.01%</t>
  </si>
  <si>
    <t>1.91%</t>
  </si>
  <si>
    <t>1.54%</t>
  </si>
  <si>
    <t>0.54%</t>
  </si>
  <si>
    <t>سپرده بلند مدت بانک صادرات خیابان همايون شهر</t>
  </si>
  <si>
    <t>1.69%</t>
  </si>
  <si>
    <t>سپرده بلند مدت موسسه اعتباری ملل جنت آباد</t>
  </si>
  <si>
    <t>2.00%</t>
  </si>
  <si>
    <t>0.23%</t>
  </si>
  <si>
    <t>0.83%</t>
  </si>
  <si>
    <t>1.88%</t>
  </si>
  <si>
    <t>1.45%</t>
  </si>
  <si>
    <t>0.15%</t>
  </si>
  <si>
    <t>2.61%</t>
  </si>
  <si>
    <t>سپرده بلند مدت موسسه اعتباری ملل شهید دادمان</t>
  </si>
  <si>
    <t>0.94%</t>
  </si>
  <si>
    <t>3.07%</t>
  </si>
  <si>
    <t>1.26%</t>
  </si>
  <si>
    <t>1.33%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</si>
  <si>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</si>
  <si>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</si>
  <si>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</si>
  <si>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</si>
  <si>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</si>
  <si>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</si>
  <si>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</si>
  <si>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</si>
  <si>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</si>
  <si>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درآمد حاصل از سرمایه گذاری در واحدهای صندوق های سرمایه گذاری</t>
  </si>
  <si>
    <t>2-2</t>
  </si>
  <si>
    <t>درآمد حاصل از سرمایه گذاری در اوراق بهادار با درآمد ثابت</t>
  </si>
  <si>
    <t>3-2</t>
  </si>
  <si>
    <t>درآمد حاصل از سرمایه گذاری در سپرده بانکی و گواهی سپرده</t>
  </si>
  <si>
    <t>4-2</t>
  </si>
  <si>
    <t>سایر درآمدها</t>
  </si>
  <si>
    <t>5-2</t>
  </si>
  <si>
    <t>-1-2</t>
  </si>
  <si>
    <t>درآمد حاصل از سرمایه­گذاری در سهام و حق تقدم سهام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</si>
  <si>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</si>
  <si>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</si>
  <si>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</si>
  <si>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</si>
  <si>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</si>
  <si>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</si>
  <si>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مخابرات ایران</t>
  </si>
  <si>
    <t>بانک ملت</t>
  </si>
  <si>
    <t>ایران‌ خودرو</t>
  </si>
  <si>
    <t>بانک‌پارسیان‌</t>
  </si>
  <si>
    <t>پالایش نفت بندرعباس</t>
  </si>
  <si>
    <t>-2-2</t>
  </si>
  <si>
    <t>درآمد حاصل از سرمایه­گذاری در واحدهای صندوق</t>
  </si>
  <si>
    <t>درآمد سود صندوق</t>
  </si>
  <si>
    <t>صندوق اهرمی جهش-واحدهای عادی</t>
  </si>
  <si>
    <t>صندوق سرمایه گذاری برلیان-سهام</t>
  </si>
  <si>
    <t>صندوق اهرمی شتاب آگاه-واحدهای عادی</t>
  </si>
  <si>
    <t>صندوق س.بخشی صنایع معیار-ب</t>
  </si>
  <si>
    <t>صندوق س.سهام آوای معیار-س</t>
  </si>
  <si>
    <t>-3-2</t>
  </si>
  <si>
    <t>درآمد حاصل از سرمایه­گذاری در اوراق بهادار با درآمد ثابت:</t>
  </si>
  <si>
    <t>عنوان</t>
  </si>
  <si>
    <t>درآمد سود اوراق</t>
  </si>
  <si>
    <t>اسناد خزانه-م1بودجه01-040326</t>
  </si>
  <si>
    <t>-1-3-2</t>
  </si>
  <si>
    <t>مبالغ تخصیص یافته بابت خرید و نگهداری اوراق بهادار با درآمد ثابت (نرخ سود ترجیحی)</t>
  </si>
  <si>
    <t>مبلغ شناسایی شده بابت قرارداد خرید و نگهداری اوراق بهادار</t>
  </si>
  <si>
    <t>میانگین نرخ بازده تا سررسید قراردادهای منعقده</t>
  </si>
  <si>
    <t>طرف معامله</t>
  </si>
  <si>
    <t>نوع وابستگی</t>
  </si>
  <si>
    <t>نام ورقه بهادار</t>
  </si>
  <si>
    <t>بهای تمام شده اوراق</t>
  </si>
  <si>
    <t>نرخ اسمی</t>
  </si>
  <si>
    <t>شرکت...</t>
  </si>
  <si>
    <t>مدیر صندوق</t>
  </si>
  <si>
    <t>ورقه الف</t>
  </si>
  <si>
    <t>ورقه ب</t>
  </si>
  <si>
    <t>شرکت مادر</t>
  </si>
  <si>
    <t>ورقه د</t>
  </si>
  <si>
    <t>صندوق  سرمایه­گذاری اختصاصی بازارگردانی …</t>
  </si>
  <si>
    <t>صندوق­ سرمایه­گذاری اختصاصی بازارگردانی تحت مدیریت مدیر صندوق یا اشخاص تحت کنترل یا وابسته *</t>
  </si>
  <si>
    <t>ورقه ج</t>
  </si>
  <si>
    <t>سایر</t>
  </si>
  <si>
    <t>ورقه ح</t>
  </si>
  <si>
    <t>ورقه ط</t>
  </si>
  <si>
    <t>ورقه ی</t>
  </si>
  <si>
    <t>ورقه س</t>
  </si>
  <si>
    <t>*به تفکیک هر یک از صندوق­های سرمایه­گذاری اختصاصی بازارگردانی طرف قرارداد افشا گردد.</t>
  </si>
  <si>
    <t>-4-2</t>
  </si>
  <si>
    <t>درآمد حاصل از سرمایه­گذاری در سپرده بانکی و گواهی سپرده</t>
  </si>
  <si>
    <t>نام سپرده بانکی</t>
  </si>
  <si>
    <t>سود سپرده بانکی و گواهی سپرده</t>
  </si>
  <si>
    <t>درصد سود به میانگین سپرده</t>
  </si>
  <si>
    <t>سپرده بلند مدت بانک تجارت مرکزی</t>
  </si>
  <si>
    <t>-5-2</t>
  </si>
  <si>
    <t>معین برای سایر درآمدهای تنزیل سود بانک</t>
  </si>
  <si>
    <t>تعدیل کارمزد کارگزار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</si>
  <si>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</si>
  <si>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</si>
  <si>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</si>
  <si>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</si>
  <si>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</si>
  <si>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</si>
  <si>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</si>
  <si>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1404/04/21</t>
  </si>
  <si>
    <t>نام صندوق</t>
  </si>
  <si>
    <t>تاریخ تقسیم سود</t>
  </si>
  <si>
    <t>تعداد واحد صندوق در زمان تقسیم سود</t>
  </si>
  <si>
    <t>سود متعلق به هر واحد</t>
  </si>
  <si>
    <t>خالص درآمد سود صندوق</t>
  </si>
  <si>
    <t>سود اوراق بهادار با درآمد ثابت</t>
  </si>
  <si>
    <t>درآمد سود</t>
  </si>
  <si>
    <t>خالص درآمد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</si>
  <si>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</si>
  <si>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</si>
  <si>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</si>
  <si>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</si>
  <si>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</si>
  <si>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سود (زیان) ناشی از اعمال اختیار معامله سهام</t>
  </si>
  <si>
    <t>نام سهم</t>
  </si>
  <si>
    <t>نام اختیار</t>
  </si>
  <si>
    <t>ارزش اعمال</t>
  </si>
  <si>
    <t>ارزش دفتری اختیار</t>
  </si>
  <si>
    <t>بهای تمام شده سهم</t>
  </si>
  <si>
    <t>کارمزد اعمال</t>
  </si>
  <si>
    <t>مالیات اعمال</t>
  </si>
  <si>
    <t>کارمزد فروش اختیار</t>
  </si>
  <si>
    <t>سود(زیان)اعمال</t>
  </si>
  <si>
    <t>دامین1</t>
  </si>
  <si>
    <t>ظامین4041</t>
  </si>
  <si>
    <t>درآمد ناشی از تغییر قیمت اوراق بهادار</t>
  </si>
  <si>
    <t>سود و زیان ناشی از تغییر قیمت</t>
  </si>
  <si>
    <t>صندوق سرمایه‌گذاری در اوراق بهادار بادرآمد ثابت ماهور</t>
  </si>
  <si>
    <t>‫صورت وضعیت پورتفوی</t>
  </si>
  <si>
    <t>برای ماه منتهی به 31 تیر ماه  1404</t>
  </si>
  <si>
    <t>گواهی سپرده</t>
  </si>
  <si>
    <t>سپرده بانکی</t>
  </si>
  <si>
    <t xml:space="preserve">گواهی ‫سپرده بانکی </t>
  </si>
  <si>
    <t xml:space="preserve">سپرده موسسه اعتباری ملل بلوار دریا </t>
  </si>
  <si>
    <t xml:space="preserve">سپرده بانک گردشگری </t>
  </si>
  <si>
    <t>سپرده  بانک صادرات</t>
  </si>
  <si>
    <t xml:space="preserve">سپرده بانک ملی </t>
  </si>
  <si>
    <t xml:space="preserve">سپرده بانک تجارت </t>
  </si>
  <si>
    <t>سپرده بانک پاسارگاد</t>
  </si>
  <si>
    <t>سپرده بانک خاورمیانه</t>
  </si>
  <si>
    <t>سپرده کوتاه مدت بانک اقتصاد نوین مطهری</t>
  </si>
  <si>
    <t xml:space="preserve">سپرده کوتاه مدت بانک ملت پونک </t>
  </si>
  <si>
    <t>برای ماه منتهی به 1404/02/31</t>
  </si>
  <si>
    <t>صندوق سرمایه گذاری اختصاصی بازارگردانی معیار</t>
  </si>
  <si>
    <t>بازارگردان صندوق</t>
  </si>
  <si>
    <t>مرابحه تولید اوراق بهادار مقدم</t>
  </si>
  <si>
    <t>بازارگردانی آسمان زاگرس</t>
  </si>
  <si>
    <t>صکوک مرابحه سپید</t>
  </si>
  <si>
    <t>تبریز</t>
  </si>
  <si>
    <t>عصبانور11</t>
  </si>
  <si>
    <t xml:space="preserve">سلف موازی استاندارد هیروکربن سبک شرکت پالایش نفت آفتاب </t>
  </si>
  <si>
    <t>سهیدرو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</si>
</sst>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0.0%"/>
  </numFmts>
  <fonts count="32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sz val="8"/>
      <color rgb="FF000000"/>
      <name val="Arial"/>
      <family val="2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sz val="11"/>
      <name val="Calibri"/>
      <family val="2"/>
    </font>
    <font>
      <b/>
      <sz val="14"/>
      <name val="B Nazanin"/>
      <charset val="178"/>
    </font>
    <font>
      <sz val="14"/>
      <name val="B Nazanin"/>
      <charset val="178"/>
    </font>
    <font>
      <sz val="10"/>
      <color rgb="FF000000"/>
      <name val="B Nazanin"/>
      <charset val="178"/>
    </font>
    <font>
      <b/>
      <sz val="16"/>
      <color rgb="FF000000"/>
      <name val="B Nazanin"/>
      <charset val="178"/>
    </font>
    <font>
      <b/>
      <sz val="16"/>
      <color rgb="FF1E90FF"/>
      <name val="B Nazanin"/>
      <charset val="178"/>
    </font>
    <font>
      <b/>
      <sz val="18"/>
      <color rgb="FF000000"/>
      <name val="B Nazanin"/>
      <charset val="178"/>
    </font>
    <font>
      <sz val="18"/>
      <color rgb="FF000000"/>
      <name val="B Nazanin"/>
      <charset val="178"/>
    </font>
    <font>
      <b/>
      <sz val="18"/>
      <color rgb="FF1E90FF"/>
      <name val="B Nazanin"/>
      <charset val="178"/>
    </font>
    <font>
      <b/>
      <sz val="20"/>
      <color rgb="FF000000"/>
      <name val="B Nazanin"/>
      <charset val="178"/>
    </font>
    <font>
      <b/>
      <sz val="14"/>
      <color rgb="FF000000"/>
      <name val="B Nazanin"/>
      <charset val="178"/>
    </font>
    <font>
      <sz val="14"/>
      <color rgb="FF000000"/>
      <name val="B Nazanin"/>
      <charset val="178"/>
    </font>
    <font>
      <b/>
      <sz val="12"/>
      <color rgb="FF1E90FF"/>
      <name val="B Nazanin"/>
      <charset val="178"/>
    </font>
    <font>
      <b/>
      <sz val="10"/>
      <color rgb="FF000000"/>
      <name val="Arial"/>
      <family val="2"/>
    </font>
    <font>
      <b/>
      <sz val="14"/>
      <color rgb="FF000000"/>
      <name val="Arial"/>
      <family val="2"/>
    </font>
    <font>
      <b/>
      <sz val="10"/>
      <color rgb="FF000000"/>
      <name val="B Nazanin"/>
      <charset val="178"/>
    </font>
    <font>
      <sz val="10"/>
      <color rgb="FF000000"/>
      <name val="Arial"/>
      <family val="2"/>
    </font>
    <font>
      <b/>
      <sz val="12"/>
      <name val="B Nazanin"/>
      <charset val="178"/>
    </font>
    <font>
      <b/>
      <sz val="11"/>
      <color rgb="FF000000"/>
      <name val="B Nazanin"/>
      <charset val="178"/>
    </font>
    <font>
      <sz val="11"/>
      <color rgb="FF000000"/>
      <name val="B Nazanin"/>
      <charset val="178"/>
    </font>
    <font>
      <b/>
      <sz val="18"/>
      <color theme="0" tint="-0.249977111117893"/>
      <name val="B Nazanin"/>
      <charset val="178"/>
    </font>
    <font>
      <sz val="18"/>
      <color theme="0" tint="-0.249977111117893"/>
      <name val="B Nazanin"/>
      <charset val="178"/>
    </font>
    <font>
      <sz val="14"/>
      <color theme="0" tint="-0.34998626667073579"/>
      <name val="B Nazanin"/>
      <charset val="178"/>
    </font>
    <font>
      <sz val="12"/>
      <color theme="0" tint="-0.34998626667073579"/>
      <name val="B Nazanin"/>
      <charset val="178"/>
    </font>
    <font>
      <sz val="10"/>
      <color rgb="FFFFFFFF"/>
      <name val="IRANSans"/>
    </font>
    <font>
      <sz val="10"/>
      <color theme="0" tint="-0.34998626667073579"/>
      <name val="IRANSans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5999938962981048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</borders>
  <cellStyleXfs count="6">
    <xf numFmtId="0" fontId="0" fillId="0" borderId="0"/>
    <xf numFmtId="0" fontId="6" fillId="0" borderId="0"/>
    <xf numFmtId="43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9" fontId="22" fillId="0" borderId="0" applyFont="0" applyFill="0" applyBorder="0" applyAlignment="0" applyProtection="0"/>
  </cellStyleXfs>
  <cellXfs count="354">
    <xf numFmtId="0" fontId="0" fillId="0" borderId="0" xfId="0" applyAlignment="1">
      <alignment horizontal="left"/>
    </xf>
    <xf numFmtId="0" fontId="3" fillId="0" borderId="0" xfId="0" applyFont="1" applyFill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4" fillId="0" borderId="3" xfId="0" applyFont="1" applyFill="1" applyBorder="1" applyAlignment="1">
      <alignment horizontal="center" vertical="center"/>
    </xf>
    <xf numFmtId="3" fontId="5" fillId="0" borderId="2" xfId="0" applyNumberFormat="1" applyFont="1" applyFill="1" applyBorder="1" applyAlignment="1">
      <alignment horizontal="right" vertical="top"/>
    </xf>
    <xf numFmtId="3" fontId="5" fillId="0" borderId="0" xfId="0" applyNumberFormat="1" applyFont="1" applyFill="1" applyAlignment="1">
      <alignment horizontal="right" vertical="top"/>
    </xf>
    <xf numFmtId="0" fontId="0" fillId="0" borderId="4" xfId="0" applyBorder="1" applyAlignment="1">
      <alignment horizontal="left"/>
    </xf>
    <xf numFmtId="3" fontId="5" fillId="0" borderId="4" xfId="0" applyNumberFormat="1" applyFont="1" applyFill="1" applyBorder="1" applyAlignment="1">
      <alignment horizontal="right" vertical="top"/>
    </xf>
    <xf numFmtId="3" fontId="5" fillId="0" borderId="5" xfId="0" applyNumberFormat="1" applyFont="1" applyFill="1" applyBorder="1" applyAlignment="1">
      <alignment horizontal="right" vertical="top"/>
    </xf>
    <xf numFmtId="4" fontId="5" fillId="0" borderId="5" xfId="0" applyNumberFormat="1" applyFont="1" applyFill="1" applyBorder="1" applyAlignment="1">
      <alignment horizontal="right" vertical="top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right" vertical="top"/>
    </xf>
    <xf numFmtId="3" fontId="5" fillId="0" borderId="6" xfId="0" applyNumberFormat="1" applyFont="1" applyFill="1" applyBorder="1" applyAlignment="1">
      <alignment horizontal="right" vertical="top"/>
    </xf>
    <xf numFmtId="4" fontId="5" fillId="0" borderId="2" xfId="0" applyNumberFormat="1" applyFont="1" applyFill="1" applyBorder="1" applyAlignment="1">
      <alignment horizontal="right" vertical="top"/>
    </xf>
    <xf numFmtId="4" fontId="5" fillId="0" borderId="0" xfId="0" applyNumberFormat="1" applyFont="1" applyFill="1" applyAlignment="1">
      <alignment horizontal="right" vertical="top"/>
    </xf>
    <xf numFmtId="4" fontId="5" fillId="0" borderId="4" xfId="0" applyNumberFormat="1" applyFont="1" applyFill="1" applyBorder="1" applyAlignment="1">
      <alignment horizontal="right" vertical="top"/>
    </xf>
    <xf numFmtId="0" fontId="0" fillId="0" borderId="6" xfId="0" applyBorder="1" applyAlignment="1">
      <alignment horizontal="left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right" vertical="top"/>
    </xf>
    <xf numFmtId="0" fontId="4" fillId="0" borderId="5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7" fillId="0" borderId="0" xfId="1" applyFont="1" applyAlignment="1">
      <alignment vertical="center"/>
    </xf>
    <xf numFmtId="0" fontId="7" fillId="0" borderId="0" xfId="1" applyFont="1"/>
    <xf numFmtId="0" fontId="6" fillId="0" borderId="0" xfId="1"/>
    <xf numFmtId="0" fontId="8" fillId="0" borderId="0" xfId="1" applyFont="1" applyAlignment="1">
      <alignment vertical="center"/>
    </xf>
    <xf numFmtId="0" fontId="8" fillId="0" borderId="0" xfId="1" applyFont="1"/>
    <xf numFmtId="0" fontId="9" fillId="0" borderId="0" xfId="0" applyFont="1" applyAlignment="1">
      <alignment horizontal="left"/>
    </xf>
    <xf numFmtId="0" fontId="11" fillId="0" borderId="0" xfId="0" applyFont="1" applyFill="1" applyAlignment="1">
      <alignment horizontal="right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3" fillId="0" borderId="0" xfId="0" applyFont="1" applyAlignment="1">
      <alignment horizontal="left"/>
    </xf>
    <xf numFmtId="0" fontId="14" fillId="0" borderId="0" xfId="0" applyFont="1" applyFill="1" applyAlignment="1">
      <alignment horizontal="right" vertical="center"/>
    </xf>
    <xf numFmtId="0" fontId="13" fillId="0" borderId="2" xfId="0" applyFont="1" applyBorder="1" applyAlignment="1">
      <alignment horizontal="left"/>
    </xf>
    <xf numFmtId="0" fontId="12" fillId="0" borderId="1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2" fillId="0" borderId="0" xfId="0" applyFont="1" applyAlignment="1">
      <alignment horizontal="left"/>
    </xf>
    <xf numFmtId="0" fontId="12" fillId="0" borderId="4" xfId="0" applyFont="1" applyBorder="1" applyAlignment="1">
      <alignment horizontal="left"/>
    </xf>
    <xf numFmtId="0" fontId="12" fillId="0" borderId="0" xfId="0" applyFont="1" applyFill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3" fontId="12" fillId="0" borderId="2" xfId="0" applyNumberFormat="1" applyFont="1" applyFill="1" applyBorder="1" applyAlignment="1">
      <alignment horizontal="center" vertical="center"/>
    </xf>
    <xf numFmtId="3" fontId="12" fillId="0" borderId="0" xfId="0" applyNumberFormat="1" applyFont="1" applyFill="1" applyAlignment="1">
      <alignment horizontal="center" vertical="center"/>
    </xf>
    <xf numFmtId="3" fontId="12" fillId="0" borderId="4" xfId="0" applyNumberFormat="1" applyFont="1" applyFill="1" applyBorder="1" applyAlignment="1">
      <alignment horizontal="center" vertical="center"/>
    </xf>
    <xf numFmtId="3" fontId="12" fillId="0" borderId="5" xfId="0" applyNumberFormat="1" applyFont="1" applyFill="1" applyBorder="1" applyAlignment="1">
      <alignment horizontal="center" vertical="center"/>
    </xf>
    <xf numFmtId="37" fontId="12" fillId="0" borderId="0" xfId="0" applyNumberFormat="1" applyFont="1" applyFill="1" applyAlignment="1">
      <alignment horizontal="center" vertical="center"/>
    </xf>
    <xf numFmtId="37" fontId="12" fillId="0" borderId="5" xfId="0" applyNumberFormat="1" applyFont="1" applyFill="1" applyBorder="1" applyAlignment="1">
      <alignment horizontal="center" vertical="center"/>
    </xf>
    <xf numFmtId="3" fontId="12" fillId="0" borderId="0" xfId="0" applyNumberFormat="1" applyFont="1" applyFill="1" applyBorder="1" applyAlignment="1">
      <alignment horizontal="center" vertical="center"/>
    </xf>
    <xf numFmtId="0" fontId="15" fillId="0" borderId="0" xfId="0" applyFont="1" applyAlignment="1">
      <alignment horizontal="left"/>
    </xf>
    <xf numFmtId="0" fontId="13" fillId="0" borderId="2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3" fontId="13" fillId="0" borderId="2" xfId="0" applyNumberFormat="1" applyFont="1" applyFill="1" applyBorder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3" fontId="13" fillId="0" borderId="0" xfId="0" applyNumberFormat="1" applyFont="1" applyFill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  <xf numFmtId="3" fontId="13" fillId="0" borderId="4" xfId="0" applyNumberFormat="1" applyFont="1" applyFill="1" applyBorder="1" applyAlignment="1">
      <alignment horizontal="center" vertical="center"/>
    </xf>
    <xf numFmtId="3" fontId="13" fillId="0" borderId="5" xfId="0" applyNumberFormat="1" applyFont="1" applyFill="1" applyBorder="1" applyAlignment="1">
      <alignment horizontal="center" vertical="center"/>
    </xf>
    <xf numFmtId="3" fontId="13" fillId="0" borderId="0" xfId="0" applyNumberFormat="1" applyFont="1" applyFill="1" applyBorder="1" applyAlignment="1">
      <alignment horizontal="center" vertical="center"/>
    </xf>
    <xf numFmtId="0" fontId="17" fillId="0" borderId="0" xfId="0" applyFont="1" applyAlignment="1">
      <alignment horizontal="left"/>
    </xf>
    <xf numFmtId="0" fontId="16" fillId="0" borderId="1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0" xfId="0" applyFont="1" applyFill="1" applyAlignment="1">
      <alignment horizontal="center" vertical="center"/>
    </xf>
    <xf numFmtId="3" fontId="17" fillId="0" borderId="0" xfId="0" applyNumberFormat="1" applyFont="1" applyFill="1" applyAlignment="1">
      <alignment horizontal="center" vertical="center"/>
    </xf>
    <xf numFmtId="0" fontId="17" fillId="0" borderId="4" xfId="0" applyFont="1" applyFill="1" applyBorder="1" applyAlignment="1">
      <alignment horizontal="center" vertical="center"/>
    </xf>
    <xf numFmtId="3" fontId="17" fillId="0" borderId="4" xfId="0" applyNumberFormat="1" applyFont="1" applyFill="1" applyBorder="1" applyAlignment="1">
      <alignment horizontal="center" vertical="center"/>
    </xf>
    <xf numFmtId="3" fontId="17" fillId="0" borderId="5" xfId="0" applyNumberFormat="1" applyFont="1" applyFill="1" applyBorder="1" applyAlignment="1">
      <alignment horizontal="center" vertical="center"/>
    </xf>
    <xf numFmtId="0" fontId="18" fillId="0" borderId="0" xfId="0" applyFont="1" applyFill="1" applyAlignment="1">
      <alignment horizontal="right" vertical="center"/>
    </xf>
    <xf numFmtId="0" fontId="16" fillId="0" borderId="3" xfId="0" applyFont="1" applyFill="1" applyBorder="1" applyAlignment="1">
      <alignment horizontal="center" vertical="center"/>
    </xf>
    <xf numFmtId="0" fontId="10" fillId="0" borderId="0" xfId="0" applyFont="1" applyAlignment="1">
      <alignment horizontal="left"/>
    </xf>
    <xf numFmtId="0" fontId="10" fillId="0" borderId="2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3" fontId="10" fillId="0" borderId="2" xfId="0" applyNumberFormat="1" applyFont="1" applyFill="1" applyBorder="1" applyAlignment="1">
      <alignment horizontal="center" vertical="center"/>
    </xf>
    <xf numFmtId="3" fontId="10" fillId="0" borderId="0" xfId="0" applyNumberFormat="1" applyFont="1" applyFill="1" applyAlignment="1">
      <alignment horizontal="center" vertical="center"/>
    </xf>
    <xf numFmtId="3" fontId="10" fillId="0" borderId="4" xfId="0" applyNumberFormat="1" applyFont="1" applyFill="1" applyBorder="1" applyAlignment="1">
      <alignment horizontal="center" vertical="center"/>
    </xf>
    <xf numFmtId="3" fontId="10" fillId="0" borderId="5" xfId="0" applyNumberFormat="1" applyFont="1" applyFill="1" applyBorder="1" applyAlignment="1">
      <alignment horizontal="center" vertical="center"/>
    </xf>
    <xf numFmtId="37" fontId="10" fillId="0" borderId="0" xfId="0" applyNumberFormat="1" applyFont="1" applyFill="1" applyAlignment="1">
      <alignment horizontal="center" vertical="center"/>
    </xf>
    <xf numFmtId="37" fontId="10" fillId="0" borderId="5" xfId="0" applyNumberFormat="1" applyFont="1" applyFill="1" applyBorder="1" applyAlignment="1">
      <alignment horizontal="center" vertical="center"/>
    </xf>
    <xf numFmtId="0" fontId="19" fillId="0" borderId="0" xfId="0" applyFont="1" applyAlignment="1">
      <alignment horizontal="left"/>
    </xf>
    <xf numFmtId="0" fontId="20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0" fontId="16" fillId="0" borderId="2" xfId="0" applyFont="1" applyBorder="1" applyAlignment="1">
      <alignment horizontal="left"/>
    </xf>
    <xf numFmtId="3" fontId="16" fillId="0" borderId="2" xfId="0" applyNumberFormat="1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3" fontId="16" fillId="0" borderId="0" xfId="0" applyNumberFormat="1" applyFont="1" applyFill="1" applyAlignment="1">
      <alignment horizontal="center" vertical="center"/>
    </xf>
    <xf numFmtId="3" fontId="16" fillId="0" borderId="4" xfId="0" applyNumberFormat="1" applyFont="1" applyFill="1" applyBorder="1" applyAlignment="1">
      <alignment horizontal="center" vertical="center"/>
    </xf>
    <xf numFmtId="3" fontId="16" fillId="0" borderId="5" xfId="0" applyNumberFormat="1" applyFont="1" applyFill="1" applyBorder="1" applyAlignment="1">
      <alignment horizontal="center" vertical="center"/>
    </xf>
    <xf numFmtId="37" fontId="16" fillId="0" borderId="0" xfId="0" applyNumberFormat="1" applyFont="1" applyFill="1" applyAlignment="1">
      <alignment horizontal="center" vertical="center"/>
    </xf>
    <xf numFmtId="0" fontId="20" fillId="0" borderId="2" xfId="0" applyFont="1" applyBorder="1" applyAlignment="1">
      <alignment horizontal="left"/>
    </xf>
    <xf numFmtId="0" fontId="16" fillId="0" borderId="1" xfId="0" applyFont="1" applyFill="1" applyBorder="1" applyAlignment="1">
      <alignment vertical="center"/>
    </xf>
    <xf numFmtId="0" fontId="20" fillId="0" borderId="0" xfId="0" applyFont="1" applyAlignment="1">
      <alignment horizontal="center" vertical="center"/>
    </xf>
    <xf numFmtId="37" fontId="16" fillId="0" borderId="2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4" fillId="0" borderId="1" xfId="0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3" fontId="4" fillId="0" borderId="2" xfId="0" applyNumberFormat="1" applyFont="1" applyFill="1" applyBorder="1" applyAlignment="1">
      <alignment horizontal="center" vertical="center"/>
    </xf>
    <xf numFmtId="3" fontId="4" fillId="0" borderId="0" xfId="0" applyNumberFormat="1" applyFont="1" applyFill="1" applyAlignment="1">
      <alignment horizontal="center" vertical="center"/>
    </xf>
    <xf numFmtId="3" fontId="4" fillId="0" borderId="4" xfId="0" applyNumberFormat="1" applyFont="1" applyFill="1" applyBorder="1" applyAlignment="1">
      <alignment horizontal="center" vertical="center"/>
    </xf>
    <xf numFmtId="3" fontId="4" fillId="0" borderId="5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3" fontId="5" fillId="0" borderId="6" xfId="0" applyNumberFormat="1" applyFont="1" applyFill="1" applyBorder="1" applyAlignment="1">
      <alignment horizontal="center" vertical="center"/>
    </xf>
    <xf numFmtId="3" fontId="5" fillId="0" borderId="5" xfId="0" applyNumberFormat="1" applyFont="1" applyFill="1" applyBorder="1" applyAlignment="1">
      <alignment horizontal="center" vertical="center"/>
    </xf>
    <xf numFmtId="3" fontId="5" fillId="0" borderId="2" xfId="0" applyNumberFormat="1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/>
    </xf>
    <xf numFmtId="0" fontId="5" fillId="0" borderId="2" xfId="0" applyFont="1" applyFill="1" applyBorder="1" applyAlignment="1">
      <alignment horizontal="center" vertical="center"/>
    </xf>
    <xf numFmtId="3" fontId="5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right" vertical="top"/>
    </xf>
    <xf numFmtId="0" fontId="4" fillId="0" borderId="2" xfId="0" applyFont="1" applyFill="1" applyBorder="1" applyAlignment="1">
      <alignment vertical="center"/>
    </xf>
    <xf numFmtId="0" fontId="21" fillId="0" borderId="0" xfId="0" applyFont="1" applyAlignment="1">
      <alignment horizontal="left"/>
    </xf>
    <xf numFmtId="0" fontId="4" fillId="0" borderId="0" xfId="0" applyFont="1" applyFill="1" applyAlignment="1">
      <alignment horizontal="right" vertical="top"/>
    </xf>
    <xf numFmtId="0" fontId="4" fillId="0" borderId="4" xfId="0" applyFont="1" applyFill="1" applyBorder="1" applyAlignment="1">
      <alignment horizontal="right" vertical="top"/>
    </xf>
    <xf numFmtId="0" fontId="21" fillId="0" borderId="0" xfId="0" applyFont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21" fillId="0" borderId="0" xfId="0" applyFont="1" applyBorder="1" applyAlignment="1">
      <alignment horizontal="left"/>
    </xf>
    <xf numFmtId="0" fontId="21" fillId="0" borderId="0" xfId="0" applyFont="1" applyBorder="1" applyAlignment="1">
      <alignment horizontal="center" vertical="center"/>
    </xf>
    <xf numFmtId="3" fontId="4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19" fillId="0" borderId="0" xfId="0" applyFont="1" applyAlignment="1">
      <alignment horizontal="center"/>
    </xf>
    <xf numFmtId="0" fontId="19" fillId="0" borderId="2" xfId="0" applyFont="1" applyBorder="1" applyAlignment="1">
      <alignment horizontal="center"/>
    </xf>
    <xf numFmtId="3" fontId="4" fillId="0" borderId="2" xfId="0" applyNumberFormat="1" applyFont="1" applyFill="1" applyBorder="1" applyAlignment="1">
      <alignment horizontal="center" vertical="top"/>
    </xf>
    <xf numFmtId="3" fontId="4" fillId="0" borderId="0" xfId="0" applyNumberFormat="1" applyFont="1" applyFill="1" applyAlignment="1">
      <alignment horizontal="center" vertical="top"/>
    </xf>
    <xf numFmtId="3" fontId="4" fillId="0" borderId="4" xfId="0" applyNumberFormat="1" applyFont="1" applyFill="1" applyBorder="1" applyAlignment="1">
      <alignment horizontal="center" vertical="top"/>
    </xf>
    <xf numFmtId="3" fontId="4" fillId="0" borderId="5" xfId="0" applyNumberFormat="1" applyFont="1" applyFill="1" applyBorder="1" applyAlignment="1">
      <alignment horizontal="center" vertical="top"/>
    </xf>
    <xf numFmtId="0" fontId="0" fillId="0" borderId="0" xfId="0" applyAlignment="1">
      <alignment horizontal="center"/>
    </xf>
    <xf numFmtId="0" fontId="19" fillId="0" borderId="0" xfId="0" applyFont="1" applyBorder="1" applyAlignment="1">
      <alignment horizontal="left"/>
    </xf>
    <xf numFmtId="37" fontId="4" fillId="0" borderId="0" xfId="0" applyNumberFormat="1" applyFont="1" applyFill="1" applyAlignment="1">
      <alignment horizontal="center" vertical="top"/>
    </xf>
    <xf numFmtId="0" fontId="16" fillId="0" borderId="3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right" vertical="top"/>
    </xf>
    <xf numFmtId="0" fontId="16" fillId="0" borderId="0" xfId="0" applyFont="1" applyFill="1" applyAlignment="1">
      <alignment horizontal="right" vertical="top"/>
    </xf>
    <xf numFmtId="0" fontId="16" fillId="0" borderId="4" xfId="0" applyFont="1" applyFill="1" applyBorder="1" applyAlignment="1">
      <alignment horizontal="right" vertical="top"/>
    </xf>
    <xf numFmtId="0" fontId="16" fillId="0" borderId="0" xfId="0" applyFont="1" applyAlignment="1">
      <alignment horizontal="center"/>
    </xf>
    <xf numFmtId="0" fontId="16" fillId="0" borderId="2" xfId="0" applyFont="1" applyBorder="1" applyAlignment="1">
      <alignment horizontal="center" vertical="center"/>
    </xf>
    <xf numFmtId="0" fontId="21" fillId="0" borderId="0" xfId="0" applyFont="1" applyAlignment="1">
      <alignment horizontal="right" vertical="center"/>
    </xf>
    <xf numFmtId="0" fontId="22" fillId="0" borderId="0" xfId="0" applyFont="1" applyAlignment="1">
      <alignment horizontal="left"/>
    </xf>
    <xf numFmtId="0" fontId="5" fillId="2" borderId="0" xfId="0" applyFont="1" applyFill="1" applyAlignment="1">
      <alignment horizontal="right" vertical="top"/>
    </xf>
    <xf numFmtId="3" fontId="0" fillId="0" borderId="0" xfId="0" applyNumberFormat="1" applyAlignment="1">
      <alignment horizontal="left"/>
    </xf>
    <xf numFmtId="3" fontId="5" fillId="0" borderId="0" xfId="0" applyNumberFormat="1" applyFont="1" applyFill="1" applyAlignment="1">
      <alignment horizontal="center" vertical="center"/>
    </xf>
    <xf numFmtId="0" fontId="5" fillId="0" borderId="0" xfId="0" applyFont="1" applyAlignment="1">
      <alignment horizontal="left"/>
    </xf>
    <xf numFmtId="0" fontId="0" fillId="0" borderId="0" xfId="0" applyBorder="1" applyAlignment="1">
      <alignment horizontal="left"/>
    </xf>
    <xf numFmtId="164" fontId="9" fillId="0" borderId="0" xfId="2" applyNumberFormat="1" applyFont="1" applyAlignment="1">
      <alignment horizontal="center" vertical="center"/>
    </xf>
    <xf numFmtId="164" fontId="9" fillId="0" borderId="0" xfId="2" applyNumberFormat="1" applyFont="1" applyBorder="1" applyAlignment="1">
      <alignment horizontal="center" vertical="center"/>
    </xf>
    <xf numFmtId="10" fontId="4" fillId="0" borderId="2" xfId="3" applyNumberFormat="1" applyFont="1" applyFill="1" applyBorder="1" applyAlignment="1">
      <alignment horizontal="center" vertical="center"/>
    </xf>
    <xf numFmtId="0" fontId="16" fillId="0" borderId="2" xfId="0" applyFont="1" applyBorder="1" applyAlignment="1">
      <alignment vertical="top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right" vertical="top"/>
    </xf>
    <xf numFmtId="0" fontId="4" fillId="0" borderId="5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right" vertical="top"/>
    </xf>
    <xf numFmtId="0" fontId="5" fillId="2" borderId="4" xfId="0" applyFont="1" applyFill="1" applyBorder="1" applyAlignment="1">
      <alignment horizontal="right" vertical="top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0" fontId="12" fillId="0" borderId="0" xfId="3" applyNumberFormat="1" applyFont="1" applyAlignment="1">
      <alignment horizontal="center" vertical="center"/>
    </xf>
    <xf numFmtId="10" fontId="12" fillId="0" borderId="5" xfId="3" applyNumberFormat="1" applyFont="1" applyFill="1" applyBorder="1" applyAlignment="1">
      <alignment horizontal="center" vertical="center"/>
    </xf>
    <xf numFmtId="3" fontId="12" fillId="0" borderId="0" xfId="0" applyNumberFormat="1" applyFont="1" applyAlignment="1">
      <alignment horizontal="left"/>
    </xf>
    <xf numFmtId="0" fontId="12" fillId="0" borderId="0" xfId="0" applyFont="1" applyBorder="1" applyAlignment="1">
      <alignment horizontal="left"/>
    </xf>
    <xf numFmtId="3" fontId="12" fillId="0" borderId="0" xfId="0" applyNumberFormat="1" applyFont="1" applyBorder="1" applyAlignment="1">
      <alignment horizontal="left"/>
    </xf>
    <xf numFmtId="0" fontId="13" fillId="0" borderId="0" xfId="0" applyFont="1" applyBorder="1" applyAlignment="1">
      <alignment horizontal="left"/>
    </xf>
    <xf numFmtId="3" fontId="0" fillId="0" borderId="0" xfId="0" applyNumberFormat="1" applyBorder="1" applyAlignment="1">
      <alignment horizontal="left"/>
    </xf>
    <xf numFmtId="10" fontId="4" fillId="0" borderId="0" xfId="3" applyNumberFormat="1" applyFont="1" applyAlignment="1">
      <alignment horizontal="center" vertical="center"/>
    </xf>
    <xf numFmtId="10" fontId="4" fillId="0" borderId="9" xfId="3" applyNumberFormat="1" applyFont="1" applyBorder="1" applyAlignment="1">
      <alignment horizontal="center" vertical="center"/>
    </xf>
    <xf numFmtId="37" fontId="10" fillId="0" borderId="0" xfId="0" applyNumberFormat="1" applyFont="1" applyAlignment="1">
      <alignment horizontal="left"/>
    </xf>
    <xf numFmtId="10" fontId="10" fillId="0" borderId="0" xfId="3" applyNumberFormat="1" applyFont="1" applyAlignment="1">
      <alignment horizontal="center" vertical="center"/>
    </xf>
    <xf numFmtId="10" fontId="17" fillId="0" borderId="0" xfId="3" applyNumberFormat="1" applyFont="1" applyAlignment="1">
      <alignment horizontal="center" vertical="center"/>
    </xf>
    <xf numFmtId="10" fontId="17" fillId="0" borderId="5" xfId="3" applyNumberFormat="1" applyFont="1" applyFill="1" applyBorder="1" applyAlignment="1">
      <alignment horizontal="center" vertical="center"/>
    </xf>
    <xf numFmtId="3" fontId="20" fillId="0" borderId="0" xfId="0" applyNumberFormat="1" applyFont="1" applyAlignment="1">
      <alignment horizontal="left"/>
    </xf>
    <xf numFmtId="0" fontId="19" fillId="0" borderId="0" xfId="0" applyFont="1" applyFill="1" applyBorder="1" applyAlignment="1">
      <alignment horizontal="left"/>
    </xf>
    <xf numFmtId="3" fontId="19" fillId="0" borderId="0" xfId="0" applyNumberFormat="1" applyFont="1" applyFill="1" applyBorder="1" applyAlignment="1">
      <alignment horizontal="left"/>
    </xf>
    <xf numFmtId="0" fontId="5" fillId="2" borderId="0" xfId="0" applyFont="1" applyFill="1" applyBorder="1" applyAlignment="1">
      <alignment horizontal="right" vertical="top"/>
    </xf>
    <xf numFmtId="3" fontId="5" fillId="0" borderId="0" xfId="0" applyNumberFormat="1" applyFont="1" applyFill="1" applyBorder="1" applyAlignment="1">
      <alignment horizontal="right" vertical="top"/>
    </xf>
    <xf numFmtId="3" fontId="5" fillId="3" borderId="0" xfId="0" applyNumberFormat="1" applyFont="1" applyFill="1" applyAlignment="1">
      <alignment horizontal="right" vertical="top"/>
    </xf>
    <xf numFmtId="3" fontId="5" fillId="3" borderId="4" xfId="0" applyNumberFormat="1" applyFont="1" applyFill="1" applyBorder="1" applyAlignment="1">
      <alignment horizontal="right" vertical="top"/>
    </xf>
    <xf numFmtId="37" fontId="4" fillId="0" borderId="0" xfId="0" applyNumberFormat="1" applyFont="1" applyFill="1" applyAlignment="1">
      <alignment horizontal="center" vertical="center"/>
    </xf>
    <xf numFmtId="37" fontId="4" fillId="0" borderId="5" xfId="0" applyNumberFormat="1" applyFont="1" applyFill="1" applyBorder="1" applyAlignment="1">
      <alignment horizontal="center" vertical="center"/>
    </xf>
    <xf numFmtId="37" fontId="0" fillId="0" borderId="0" xfId="0" applyNumberFormat="1" applyAlignment="1">
      <alignment horizontal="left"/>
    </xf>
    <xf numFmtId="37" fontId="10" fillId="0" borderId="0" xfId="0" applyNumberFormat="1" applyFont="1" applyFill="1" applyAlignment="1">
      <alignment horizontal="center" vertical="center"/>
    </xf>
    <xf numFmtId="3" fontId="10" fillId="0" borderId="2" xfId="0" applyNumberFormat="1" applyFont="1" applyFill="1" applyBorder="1" applyAlignment="1">
      <alignment horizontal="center" vertical="center"/>
    </xf>
    <xf numFmtId="37" fontId="16" fillId="0" borderId="0" xfId="0" applyNumberFormat="1" applyFont="1" applyFill="1" applyAlignment="1">
      <alignment horizontal="center" vertical="center"/>
    </xf>
    <xf numFmtId="3" fontId="16" fillId="0" borderId="0" xfId="0" applyNumberFormat="1" applyFont="1" applyFill="1" applyAlignment="1">
      <alignment horizontal="center" vertical="center"/>
    </xf>
    <xf numFmtId="3" fontId="16" fillId="0" borderId="2" xfId="0" applyNumberFormat="1" applyFont="1" applyFill="1" applyBorder="1" applyAlignment="1">
      <alignment horizontal="center" vertical="center"/>
    </xf>
    <xf numFmtId="164" fontId="10" fillId="0" borderId="0" xfId="4" applyNumberFormat="1" applyFont="1" applyAlignment="1">
      <alignment horizontal="left"/>
    </xf>
    <xf numFmtId="164" fontId="11" fillId="0" borderId="0" xfId="4" applyNumberFormat="1" applyFont="1" applyFill="1" applyAlignment="1">
      <alignment horizontal="right" vertical="center"/>
    </xf>
    <xf numFmtId="164" fontId="10" fillId="0" borderId="0" xfId="4" applyNumberFormat="1" applyFont="1" applyAlignment="1">
      <alignment horizontal="center" vertical="center"/>
    </xf>
    <xf numFmtId="164" fontId="10" fillId="0" borderId="4" xfId="4" applyNumberFormat="1" applyFont="1" applyFill="1" applyBorder="1" applyAlignment="1">
      <alignment horizontal="right" vertical="center"/>
    </xf>
    <xf numFmtId="164" fontId="10" fillId="0" borderId="0" xfId="4" applyNumberFormat="1" applyFont="1" applyFill="1" applyBorder="1" applyAlignment="1">
      <alignment vertical="center"/>
    </xf>
    <xf numFmtId="164" fontId="10" fillId="0" borderId="4" xfId="4" applyNumberFormat="1" applyFont="1" applyFill="1" applyBorder="1" applyAlignment="1">
      <alignment horizontal="center" vertical="center"/>
    </xf>
    <xf numFmtId="164" fontId="10" fillId="0" borderId="2" xfId="4" applyNumberFormat="1" applyFont="1" applyFill="1" applyBorder="1" applyAlignment="1">
      <alignment horizontal="right" vertical="center"/>
    </xf>
    <xf numFmtId="164" fontId="10" fillId="0" borderId="2" xfId="4" applyNumberFormat="1" applyFont="1" applyBorder="1" applyAlignment="1">
      <alignment horizontal="center" vertical="center"/>
    </xf>
    <xf numFmtId="9" fontId="10" fillId="0" borderId="2" xfId="5" applyFont="1" applyBorder="1" applyAlignment="1">
      <alignment horizontal="center" vertical="center"/>
    </xf>
    <xf numFmtId="10" fontId="10" fillId="0" borderId="0" xfId="5" applyNumberFormat="1" applyFont="1" applyAlignment="1">
      <alignment horizontal="center" vertical="center" wrapText="1"/>
    </xf>
    <xf numFmtId="164" fontId="10" fillId="0" borderId="0" xfId="4" applyNumberFormat="1" applyFont="1" applyFill="1" applyBorder="1" applyAlignment="1">
      <alignment horizontal="right" vertical="center"/>
    </xf>
    <xf numFmtId="164" fontId="10" fillId="0" borderId="0" xfId="4" applyNumberFormat="1" applyFont="1" applyBorder="1" applyAlignment="1">
      <alignment horizontal="center" vertical="center"/>
    </xf>
    <xf numFmtId="164" fontId="10" fillId="0" borderId="0" xfId="4" applyNumberFormat="1" applyFont="1" applyFill="1" applyBorder="1" applyAlignment="1">
      <alignment horizontal="center" vertical="center"/>
    </xf>
    <xf numFmtId="9" fontId="10" fillId="0" borderId="0" xfId="5" applyFont="1" applyAlignment="1">
      <alignment horizontal="center" vertical="center"/>
    </xf>
    <xf numFmtId="164" fontId="10" fillId="0" borderId="0" xfId="4" applyNumberFormat="1" applyFont="1" applyFill="1" applyBorder="1" applyAlignment="1">
      <alignment horizontal="right" vertical="center" wrapText="1"/>
    </xf>
    <xf numFmtId="164" fontId="10" fillId="0" borderId="0" xfId="4" applyNumberFormat="1" applyFont="1" applyFill="1" applyBorder="1" applyAlignment="1">
      <alignment vertical="center" wrapText="1"/>
    </xf>
    <xf numFmtId="164" fontId="10" fillId="0" borderId="0" xfId="4" applyNumberFormat="1" applyFont="1" applyBorder="1" applyAlignment="1">
      <alignment horizontal="left"/>
    </xf>
    <xf numFmtId="164" fontId="10" fillId="0" borderId="0" xfId="4" applyNumberFormat="1" applyFont="1" applyAlignment="1">
      <alignment horizontal="right"/>
    </xf>
    <xf numFmtId="0" fontId="10" fillId="0" borderId="10" xfId="0" applyFont="1" applyFill="1" applyBorder="1" applyAlignment="1">
      <alignment horizontal="center" vertical="center"/>
    </xf>
    <xf numFmtId="37" fontId="16" fillId="0" borderId="0" xfId="0" applyNumberFormat="1" applyFont="1" applyFill="1" applyAlignment="1">
      <alignment vertical="center"/>
    </xf>
    <xf numFmtId="37" fontId="16" fillId="0" borderId="0" xfId="0" applyNumberFormat="1" applyFont="1" applyFill="1" applyBorder="1" applyAlignment="1">
      <alignment horizontal="center" vertical="center"/>
    </xf>
    <xf numFmtId="37" fontId="20" fillId="0" borderId="0" xfId="0" applyNumberFormat="1" applyFont="1" applyAlignment="1">
      <alignment horizontal="left"/>
    </xf>
    <xf numFmtId="3" fontId="4" fillId="0" borderId="7" xfId="0" applyNumberFormat="1" applyFont="1" applyFill="1" applyBorder="1" applyAlignment="1">
      <alignment horizontal="center" vertical="center"/>
    </xf>
    <xf numFmtId="3" fontId="4" fillId="0" borderId="8" xfId="0" applyNumberFormat="1" applyFont="1" applyFill="1" applyBorder="1" applyAlignment="1">
      <alignment horizontal="center" vertical="center"/>
    </xf>
    <xf numFmtId="10" fontId="17" fillId="0" borderId="0" xfId="0" applyNumberFormat="1" applyFont="1" applyAlignment="1">
      <alignment horizontal="center" vertical="center"/>
    </xf>
    <xf numFmtId="3" fontId="17" fillId="0" borderId="0" xfId="0" applyNumberFormat="1" applyFont="1" applyAlignment="1">
      <alignment horizontal="left"/>
    </xf>
    <xf numFmtId="0" fontId="5" fillId="0" borderId="0" xfId="0" applyFont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0" fontId="25" fillId="0" borderId="0" xfId="0" applyFont="1" applyFill="1" applyAlignment="1">
      <alignment horizontal="center" vertical="center"/>
    </xf>
    <xf numFmtId="10" fontId="13" fillId="0" borderId="0" xfId="3" applyNumberFormat="1" applyFont="1" applyAlignment="1">
      <alignment horizontal="left"/>
    </xf>
    <xf numFmtId="10" fontId="13" fillId="0" borderId="2" xfId="3" applyNumberFormat="1" applyFont="1" applyFill="1" applyBorder="1" applyAlignment="1">
      <alignment horizontal="center" vertical="center"/>
    </xf>
    <xf numFmtId="10" fontId="13" fillId="0" borderId="0" xfId="3" applyNumberFormat="1" applyFont="1" applyFill="1" applyAlignment="1">
      <alignment horizontal="center" vertical="center"/>
    </xf>
    <xf numFmtId="10" fontId="13" fillId="0" borderId="5" xfId="3" applyNumberFormat="1" applyFont="1" applyFill="1" applyBorder="1" applyAlignment="1">
      <alignment horizontal="center" vertical="center"/>
    </xf>
    <xf numFmtId="10" fontId="5" fillId="0" borderId="0" xfId="3" applyNumberFormat="1" applyFont="1" applyAlignment="1">
      <alignment horizontal="center" vertical="center"/>
    </xf>
    <xf numFmtId="10" fontId="4" fillId="0" borderId="8" xfId="3" applyNumberFormat="1" applyFont="1" applyFill="1" applyBorder="1" applyAlignment="1">
      <alignment horizontal="center" vertical="center"/>
    </xf>
    <xf numFmtId="10" fontId="4" fillId="0" borderId="7" xfId="3" applyNumberFormat="1" applyFont="1" applyFill="1" applyBorder="1" applyAlignment="1">
      <alignment horizontal="center" vertical="center"/>
    </xf>
    <xf numFmtId="10" fontId="17" fillId="0" borderId="0" xfId="3" applyNumberFormat="1" applyFont="1" applyFill="1" applyAlignment="1">
      <alignment horizontal="center" vertical="center"/>
    </xf>
    <xf numFmtId="37" fontId="17" fillId="0" borderId="2" xfId="0" applyNumberFormat="1" applyFont="1" applyFill="1" applyBorder="1" applyAlignment="1">
      <alignment horizontal="center" vertical="center"/>
    </xf>
    <xf numFmtId="164" fontId="10" fillId="0" borderId="2" xfId="4" applyNumberFormat="1" applyFont="1" applyFill="1" applyBorder="1" applyAlignment="1">
      <alignment horizontal="center" vertical="center"/>
    </xf>
    <xf numFmtId="3" fontId="12" fillId="0" borderId="0" xfId="0" applyNumberFormat="1" applyFont="1" applyFill="1" applyAlignment="1">
      <alignment horizontal="center" vertical="center"/>
    </xf>
    <xf numFmtId="3" fontId="12" fillId="0" borderId="2" xfId="0" applyNumberFormat="1" applyFont="1" applyFill="1" applyBorder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37" fontId="10" fillId="0" borderId="0" xfId="0" applyNumberFormat="1" applyFont="1" applyFill="1" applyAlignment="1">
      <alignment horizontal="center" vertical="center"/>
    </xf>
    <xf numFmtId="164" fontId="10" fillId="0" borderId="0" xfId="4" applyNumberFormat="1" applyFont="1" applyFill="1" applyAlignment="1">
      <alignment horizontal="center" vertical="center"/>
    </xf>
    <xf numFmtId="3" fontId="26" fillId="0" borderId="0" xfId="0" applyNumberFormat="1" applyFont="1" applyFill="1" applyAlignment="1">
      <alignment horizontal="center" vertical="center"/>
    </xf>
    <xf numFmtId="3" fontId="22" fillId="0" borderId="0" xfId="0" applyNumberFormat="1" applyFont="1" applyAlignment="1">
      <alignment horizontal="left"/>
    </xf>
    <xf numFmtId="3" fontId="19" fillId="0" borderId="0" xfId="0" applyNumberFormat="1" applyFont="1" applyAlignment="1">
      <alignment horizontal="left"/>
    </xf>
    <xf numFmtId="3" fontId="26" fillId="0" borderId="0" xfId="0" applyNumberFormat="1" applyFont="1" applyAlignment="1">
      <alignment horizontal="left"/>
    </xf>
    <xf numFmtId="3" fontId="27" fillId="0" borderId="0" xfId="0" applyNumberFormat="1" applyFont="1" applyAlignment="1">
      <alignment horizontal="left"/>
    </xf>
    <xf numFmtId="165" fontId="17" fillId="0" borderId="2" xfId="0" applyNumberFormat="1" applyFont="1" applyFill="1" applyBorder="1" applyAlignment="1">
      <alignment horizontal="center" vertical="center"/>
    </xf>
    <xf numFmtId="165" fontId="17" fillId="0" borderId="0" xfId="0" applyNumberFormat="1" applyFont="1" applyFill="1" applyAlignment="1">
      <alignment horizontal="center" vertical="center"/>
    </xf>
    <xf numFmtId="165" fontId="10" fillId="0" borderId="0" xfId="3" applyNumberFormat="1" applyFont="1" applyAlignment="1">
      <alignment horizontal="center" vertical="center"/>
    </xf>
    <xf numFmtId="9" fontId="16" fillId="0" borderId="2" xfId="0" applyNumberFormat="1" applyFont="1" applyFill="1" applyBorder="1" applyAlignment="1">
      <alignment horizontal="center" vertical="center"/>
    </xf>
    <xf numFmtId="9" fontId="16" fillId="0" borderId="0" xfId="0" applyNumberFormat="1" applyFont="1" applyFill="1" applyAlignment="1">
      <alignment horizontal="center" vertical="center"/>
    </xf>
    <xf numFmtId="9" fontId="16" fillId="0" borderId="5" xfId="0" applyNumberFormat="1" applyFont="1" applyFill="1" applyBorder="1" applyAlignment="1">
      <alignment horizontal="center" vertical="center"/>
    </xf>
    <xf numFmtId="9" fontId="16" fillId="0" borderId="2" xfId="3" applyNumberFormat="1" applyFont="1" applyFill="1" applyBorder="1" applyAlignment="1">
      <alignment horizontal="center" vertical="center"/>
    </xf>
    <xf numFmtId="9" fontId="16" fillId="0" borderId="0" xfId="3" applyNumberFormat="1" applyFont="1" applyFill="1" applyAlignment="1">
      <alignment horizontal="center" vertical="center"/>
    </xf>
    <xf numFmtId="9" fontId="16" fillId="0" borderId="5" xfId="3" applyNumberFormat="1" applyFont="1" applyFill="1" applyBorder="1" applyAlignment="1">
      <alignment horizontal="center" vertical="center"/>
    </xf>
    <xf numFmtId="165" fontId="10" fillId="0" borderId="0" xfId="5" applyNumberFormat="1" applyFont="1" applyAlignment="1">
      <alignment horizontal="center" vertical="center" wrapText="1"/>
    </xf>
    <xf numFmtId="165" fontId="10" fillId="0" borderId="0" xfId="5" applyNumberFormat="1" applyFont="1" applyFill="1" applyAlignment="1">
      <alignment horizontal="center" vertical="center" wrapText="1"/>
    </xf>
    <xf numFmtId="9" fontId="10" fillId="0" borderId="0" xfId="5" applyFont="1" applyFill="1" applyAlignment="1">
      <alignment horizontal="center" vertical="center" wrapText="1"/>
    </xf>
    <xf numFmtId="10" fontId="0" fillId="0" borderId="0" xfId="0" applyNumberFormat="1" applyAlignment="1">
      <alignment horizontal="left"/>
    </xf>
    <xf numFmtId="10" fontId="5" fillId="0" borderId="0" xfId="3" applyNumberFormat="1" applyFont="1" applyBorder="1" applyAlignment="1">
      <alignment horizontal="center" vertical="center"/>
    </xf>
    <xf numFmtId="0" fontId="4" fillId="0" borderId="0" xfId="0" applyFont="1" applyFill="1" applyBorder="1" applyAlignment="1">
      <alignment horizontal="right" vertical="top"/>
    </xf>
    <xf numFmtId="3" fontId="28" fillId="0" borderId="0" xfId="0" applyNumberFormat="1" applyFont="1" applyAlignment="1">
      <alignment horizontal="left"/>
    </xf>
    <xf numFmtId="3" fontId="29" fillId="0" borderId="0" xfId="0" applyNumberFormat="1" applyFont="1" applyFill="1" applyAlignment="1">
      <alignment horizontal="center" vertical="center"/>
    </xf>
    <xf numFmtId="4" fontId="5" fillId="0" borderId="0" xfId="0" applyNumberFormat="1" applyFont="1" applyFill="1" applyBorder="1" applyAlignment="1">
      <alignment horizontal="right" vertical="top"/>
    </xf>
    <xf numFmtId="3" fontId="0" fillId="0" borderId="0" xfId="0" applyNumberFormat="1" applyAlignment="1">
      <alignment horizontal="center"/>
    </xf>
    <xf numFmtId="3" fontId="30" fillId="0" borderId="0" xfId="0" applyNumberFormat="1" applyFont="1" applyAlignment="1">
      <alignment horizontal="left"/>
    </xf>
    <xf numFmtId="3" fontId="31" fillId="0" borderId="0" xfId="0" applyNumberFormat="1" applyFont="1" applyAlignment="1">
      <alignment horizontal="left"/>
    </xf>
    <xf numFmtId="3" fontId="16" fillId="0" borderId="0" xfId="0" applyNumberFormat="1" applyFont="1" applyAlignment="1">
      <alignment horizontal="left"/>
    </xf>
    <xf numFmtId="3" fontId="0" fillId="0" borderId="0" xfId="0" applyNumberFormat="1"/>
    <xf numFmtId="3" fontId="12" fillId="0" borderId="5" xfId="0" applyNumberFormat="1" applyFont="1" applyFill="1" applyBorder="1" applyAlignment="1">
      <alignment horizontal="center" vertical="center"/>
    </xf>
    <xf numFmtId="37" fontId="10" fillId="0" borderId="0" xfId="0" applyNumberFormat="1" applyFont="1" applyFill="1" applyAlignment="1">
      <alignment horizontal="center" vertical="center"/>
    </xf>
    <xf numFmtId="3" fontId="10" fillId="0" borderId="0" xfId="0" applyNumberFormat="1" applyFont="1" applyFill="1" applyAlignment="1">
      <alignment horizontal="center" vertical="center"/>
    </xf>
    <xf numFmtId="3" fontId="10" fillId="0" borderId="2" xfId="0" applyNumberFormat="1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4" fillId="0" borderId="2" xfId="0" applyFont="1" applyFill="1" applyBorder="1" applyAlignment="1">
      <alignment horizontal="right" vertical="top"/>
    </xf>
    <xf numFmtId="9" fontId="17" fillId="0" borderId="5" xfId="0" applyNumberFormat="1" applyFont="1" applyFill="1" applyBorder="1" applyAlignment="1">
      <alignment horizontal="center" vertical="center"/>
    </xf>
    <xf numFmtId="10" fontId="10" fillId="0" borderId="0" xfId="3" applyNumberFormat="1" applyFont="1" applyFill="1" applyBorder="1" applyAlignment="1">
      <alignment horizontal="center" vertical="center"/>
    </xf>
    <xf numFmtId="10" fontId="10" fillId="0" borderId="0" xfId="3" applyNumberFormat="1" applyFont="1" applyFill="1" applyAlignment="1">
      <alignment horizontal="center" vertical="center"/>
    </xf>
    <xf numFmtId="3" fontId="10" fillId="0" borderId="0" xfId="0" applyNumberFormat="1" applyFont="1" applyBorder="1" applyAlignment="1">
      <alignment vertical="center" wrapText="1"/>
    </xf>
    <xf numFmtId="9" fontId="10" fillId="0" borderId="5" xfId="3" applyNumberFormat="1" applyFont="1" applyFill="1" applyBorder="1" applyAlignment="1">
      <alignment horizontal="center" vertical="center"/>
    </xf>
    <xf numFmtId="9" fontId="10" fillId="0" borderId="5" xfId="0" applyNumberFormat="1" applyFont="1" applyFill="1" applyBorder="1" applyAlignment="1">
      <alignment horizontal="center" vertical="center"/>
    </xf>
    <xf numFmtId="37" fontId="4" fillId="0" borderId="5" xfId="0" applyNumberFormat="1" applyFont="1" applyFill="1" applyBorder="1" applyAlignment="1">
      <alignment horizontal="center" vertical="top"/>
    </xf>
    <xf numFmtId="0" fontId="7" fillId="0" borderId="0" xfId="1" applyFont="1" applyAlignment="1">
      <alignment horizontal="center"/>
    </xf>
    <xf numFmtId="0" fontId="7" fillId="0" borderId="0" xfId="1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top"/>
    </xf>
    <xf numFmtId="0" fontId="12" fillId="0" borderId="0" xfId="0" applyFont="1" applyFill="1" applyAlignment="1">
      <alignment horizontal="right" vertical="top"/>
    </xf>
    <xf numFmtId="3" fontId="12" fillId="0" borderId="0" xfId="0" applyNumberFormat="1" applyFont="1" applyFill="1" applyAlignment="1">
      <alignment horizontal="center" vertical="center"/>
    </xf>
    <xf numFmtId="0" fontId="12" fillId="0" borderId="4" xfId="0" applyFont="1" applyFill="1" applyBorder="1" applyAlignment="1">
      <alignment horizontal="right" vertical="top"/>
    </xf>
    <xf numFmtId="3" fontId="12" fillId="0" borderId="4" xfId="0" applyNumberFormat="1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right" vertical="top"/>
    </xf>
    <xf numFmtId="3" fontId="12" fillId="0" borderId="2" xfId="0" applyNumberFormat="1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horizontal="right" vertical="center"/>
    </xf>
    <xf numFmtId="0" fontId="3" fillId="0" borderId="0" xfId="0" applyFont="1" applyFill="1" applyAlignment="1">
      <alignment horizontal="right" vertical="center"/>
    </xf>
    <xf numFmtId="0" fontId="3" fillId="0" borderId="2" xfId="0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3" fontId="12" fillId="0" borderId="5" xfId="0" applyNumberFormat="1" applyFont="1" applyFill="1" applyBorder="1" applyAlignment="1">
      <alignment horizontal="center" vertical="center"/>
    </xf>
    <xf numFmtId="0" fontId="13" fillId="0" borderId="0" xfId="0" applyFont="1" applyFill="1" applyAlignment="1">
      <alignment horizontal="right" vertical="top"/>
    </xf>
    <xf numFmtId="0" fontId="13" fillId="0" borderId="4" xfId="0" applyFont="1" applyFill="1" applyBorder="1" applyAlignment="1">
      <alignment horizontal="right" vertical="top"/>
    </xf>
    <xf numFmtId="0" fontId="13" fillId="0" borderId="2" xfId="0" applyFont="1" applyFill="1" applyBorder="1" applyAlignment="1">
      <alignment horizontal="right" vertical="top"/>
    </xf>
    <xf numFmtId="0" fontId="12" fillId="0" borderId="0" xfId="0" applyFont="1" applyFill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2" borderId="4" xfId="0" applyFont="1" applyFill="1" applyBorder="1" applyAlignment="1">
      <alignment horizontal="right" vertical="top"/>
    </xf>
    <xf numFmtId="0" fontId="5" fillId="2" borderId="2" xfId="0" applyFont="1" applyFill="1" applyBorder="1" applyAlignment="1">
      <alignment horizontal="right" vertical="top"/>
    </xf>
    <xf numFmtId="0" fontId="4" fillId="0" borderId="0" xfId="0" applyFont="1" applyFill="1" applyBorder="1" applyAlignment="1">
      <alignment horizontal="center" vertical="center"/>
    </xf>
    <xf numFmtId="0" fontId="21" fillId="0" borderId="0" xfId="0" applyFont="1" applyAlignment="1">
      <alignment horizontal="right" vertical="center"/>
    </xf>
    <xf numFmtId="0" fontId="21" fillId="0" borderId="4" xfId="0" applyFont="1" applyBorder="1" applyAlignment="1">
      <alignment horizontal="right" vertical="center"/>
    </xf>
    <xf numFmtId="0" fontId="21" fillId="0" borderId="5" xfId="0" applyFont="1" applyBorder="1" applyAlignment="1">
      <alignment horizontal="center" vertical="center"/>
    </xf>
    <xf numFmtId="0" fontId="16" fillId="0" borderId="5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right" vertical="top"/>
    </xf>
    <xf numFmtId="0" fontId="17" fillId="0" borderId="0" xfId="0" applyFont="1" applyFill="1" applyAlignment="1">
      <alignment horizontal="right" vertical="top"/>
    </xf>
    <xf numFmtId="0" fontId="17" fillId="0" borderId="4" xfId="0" applyFont="1" applyFill="1" applyBorder="1" applyAlignment="1">
      <alignment horizontal="right" vertical="top"/>
    </xf>
    <xf numFmtId="0" fontId="16" fillId="0" borderId="0" xfId="0" applyFont="1" applyFill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right" vertical="top"/>
    </xf>
    <xf numFmtId="37" fontId="10" fillId="0" borderId="0" xfId="0" applyNumberFormat="1" applyFont="1" applyFill="1" applyAlignment="1">
      <alignment horizontal="center" vertical="center"/>
    </xf>
    <xf numFmtId="0" fontId="10" fillId="0" borderId="4" xfId="0" applyFont="1" applyFill="1" applyBorder="1" applyAlignment="1">
      <alignment horizontal="right" vertical="top"/>
    </xf>
    <xf numFmtId="0" fontId="10" fillId="0" borderId="5" xfId="0" applyFont="1" applyFill="1" applyBorder="1" applyAlignment="1">
      <alignment horizontal="center" vertical="center"/>
    </xf>
    <xf numFmtId="3" fontId="10" fillId="0" borderId="0" xfId="0" applyNumberFormat="1" applyFont="1" applyFill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right" vertical="top"/>
    </xf>
    <xf numFmtId="3" fontId="10" fillId="0" borderId="2" xfId="0" applyNumberFormat="1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right" vertical="center"/>
    </xf>
    <xf numFmtId="0" fontId="16" fillId="0" borderId="0" xfId="0" applyFont="1" applyFill="1" applyAlignment="1">
      <alignment horizontal="right" vertical="top"/>
    </xf>
    <xf numFmtId="37" fontId="16" fillId="0" borderId="0" xfId="0" applyNumberFormat="1" applyFont="1" applyFill="1" applyAlignment="1">
      <alignment horizontal="center" vertical="center"/>
    </xf>
    <xf numFmtId="0" fontId="16" fillId="0" borderId="4" xfId="0" applyFont="1" applyFill="1" applyBorder="1" applyAlignment="1">
      <alignment horizontal="right" vertical="top"/>
    </xf>
    <xf numFmtId="3" fontId="16" fillId="0" borderId="0" xfId="0" applyNumberFormat="1" applyFont="1" applyFill="1" applyAlignment="1">
      <alignment horizontal="center" vertical="center"/>
    </xf>
    <xf numFmtId="3" fontId="16" fillId="0" borderId="4" xfId="0" applyNumberFormat="1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right" vertical="top"/>
    </xf>
    <xf numFmtId="3" fontId="16" fillId="0" borderId="2" xfId="0" applyNumberFormat="1" applyFont="1" applyFill="1" applyBorder="1" applyAlignment="1">
      <alignment horizontal="center" vertical="center"/>
    </xf>
    <xf numFmtId="164" fontId="10" fillId="0" borderId="0" xfId="4" applyNumberFormat="1" applyFont="1" applyFill="1" applyAlignment="1">
      <alignment horizontal="center" vertical="center"/>
    </xf>
    <xf numFmtId="164" fontId="11" fillId="0" borderId="0" xfId="4" applyNumberFormat="1" applyFont="1" applyFill="1" applyAlignment="1">
      <alignment horizontal="right" vertical="center"/>
    </xf>
    <xf numFmtId="164" fontId="10" fillId="0" borderId="0" xfId="4" applyNumberFormat="1" applyFont="1" applyFill="1" applyBorder="1" applyAlignment="1">
      <alignment horizontal="center" vertical="center" wrapText="1"/>
    </xf>
    <xf numFmtId="164" fontId="10" fillId="0" borderId="4" xfId="4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right" vertical="top"/>
    </xf>
    <xf numFmtId="37" fontId="23" fillId="0" borderId="0" xfId="0" applyNumberFormat="1" applyFont="1" applyAlignment="1">
      <alignment horizontal="right" vertical="center"/>
    </xf>
    <xf numFmtId="3" fontId="16" fillId="0" borderId="5" xfId="0" applyNumberFormat="1" applyFont="1" applyBorder="1" applyAlignment="1">
      <alignment horizontal="right" vertical="center"/>
    </xf>
    <xf numFmtId="0" fontId="4" fillId="0" borderId="0" xfId="0" applyFont="1" applyFill="1" applyAlignment="1">
      <alignment horizontal="center" vertical="center"/>
    </xf>
    <xf numFmtId="0" fontId="18" fillId="0" borderId="0" xfId="0" applyFont="1" applyFill="1" applyAlignment="1">
      <alignment horizontal="right" vertical="center"/>
    </xf>
    <xf numFmtId="0" fontId="25" fillId="0" borderId="0" xfId="0" applyFont="1" applyFill="1" applyAlignment="1">
      <alignment horizontal="center" vertical="center"/>
    </xf>
    <xf numFmtId="0" fontId="4" fillId="0" borderId="2" xfId="0" applyFont="1" applyFill="1" applyBorder="1" applyAlignment="1">
      <alignment horizontal="right" vertical="top"/>
    </xf>
    <xf numFmtId="0" fontId="4" fillId="0" borderId="0" xfId="0" applyFont="1" applyFill="1" applyAlignment="1">
      <alignment horizontal="right" vertical="top"/>
    </xf>
    <xf numFmtId="0" fontId="4" fillId="0" borderId="4" xfId="0" applyFont="1" applyFill="1" applyBorder="1" applyAlignment="1">
      <alignment horizontal="right" vertical="top"/>
    </xf>
    <xf numFmtId="0" fontId="24" fillId="4" borderId="0" xfId="0" applyFont="1" applyFill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/>
    </xf>
  </cellXfs>
  <cellStyles count="6">
    <cellStyle name="Comma" xfId="2" builtinId="3"/>
    <cellStyle name="Comma 2" xfId="4" xr:uid="{D31672A0-C2D5-4016-87DB-4F0B1235A099}"/>
    <cellStyle name="Normal" xfId="0" builtinId="0"/>
    <cellStyle name="Normal 2" xfId="1" xr:uid="{01D9835B-A803-4168-A589-0B86786C938B}"/>
    <cellStyle name="Percent" xfId="3" builtinId="5"/>
    <cellStyle name="Percent 2" xfId="5" xr:uid="{E92FC200-EE18-4A32-8DE3-EBC1DE6CE7C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68855</xdr:colOff>
      <xdr:row>0</xdr:row>
      <xdr:rowOff>0</xdr:rowOff>
    </xdr:from>
    <xdr:ext cx="3316537" cy="3396867"/>
    <xdr:pic>
      <xdr:nvPicPr>
        <xdr:cNvPr id="2" name="Picture 1">
          <a:extLst>
            <a:ext uri="{FF2B5EF4-FFF2-40B4-BE49-F238E27FC236}">
              <a16:creationId xmlns:a16="http://schemas.microsoft.com/office/drawing/2014/main" id="{FB8ED369-8B0E-48B6-9060-B6094FF15B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84729633" y="0"/>
          <a:ext cx="3316537" cy="3396867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D629B4-14DF-4812-9721-63F33E5C91FF}">
  <dimension ref="A20:L25"/>
  <sheetViews>
    <sheetView showGridLines="0" rightToLeft="1" tabSelected="1" view="pageBreakPreview" topLeftCell="A7" zoomScale="90" zoomScaleNormal="115" zoomScaleSheetLayoutView="90" workbookViewId="0">
      <selection activeCell="D24" sqref="D24"/>
    </sheetView>
  </sheetViews>
  <sheetFormatPr defaultRowHeight="15"/>
  <cols>
    <col min="1" max="4" width="9.140625" style="29"/>
    <col min="5" max="5" width="15.5703125" style="29" customWidth="1"/>
    <col min="6" max="16384" width="9.140625" style="29"/>
  </cols>
  <sheetData>
    <row r="20" spans="1:12" ht="26.25" customHeight="1">
      <c r="A20" s="277" t="s">
        <v>264</v>
      </c>
      <c r="B20" s="277"/>
      <c r="C20" s="277"/>
      <c r="D20" s="277"/>
      <c r="E20" s="277"/>
      <c r="F20" s="27"/>
      <c r="G20" s="27"/>
      <c r="H20" s="27"/>
      <c r="I20" s="28"/>
      <c r="J20" s="28"/>
      <c r="K20" s="276"/>
      <c r="L20" s="276"/>
    </row>
    <row r="21" spans="1:12" ht="24">
      <c r="A21" s="277" t="s">
        <v>265</v>
      </c>
      <c r="B21" s="277"/>
      <c r="C21" s="277"/>
      <c r="D21" s="277"/>
      <c r="E21" s="277"/>
      <c r="F21" s="27"/>
      <c r="G21" s="27"/>
      <c r="H21" s="27"/>
      <c r="I21" s="28"/>
      <c r="J21" s="28"/>
      <c r="K21" s="276"/>
      <c r="L21" s="276"/>
    </row>
    <row r="22" spans="1:12" ht="24">
      <c r="A22" s="277" t="s">
        <v>266</v>
      </c>
      <c r="B22" s="277"/>
      <c r="C22" s="277"/>
      <c r="D22" s="277"/>
      <c r="E22" s="277"/>
      <c r="F22" s="27"/>
      <c r="G22" s="27"/>
      <c r="H22" s="27"/>
      <c r="I22" s="28"/>
      <c r="J22" s="28"/>
      <c r="K22" s="276"/>
      <c r="L22" s="276"/>
    </row>
    <row r="23" spans="1:12" ht="22.5">
      <c r="B23" s="30"/>
      <c r="C23" s="30"/>
      <c r="D23" s="30"/>
      <c r="E23" s="30"/>
      <c r="F23" s="30"/>
      <c r="G23" s="30"/>
      <c r="H23" s="30"/>
      <c r="I23" s="31"/>
      <c r="J23" s="31"/>
      <c r="K23" s="31"/>
      <c r="L23" s="31"/>
    </row>
    <row r="24" spans="1:12" ht="22.5"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</row>
    <row r="25" spans="1:12" ht="24">
      <c r="B25" s="28"/>
      <c r="C25" s="28"/>
      <c r="D25" s="28"/>
      <c r="E25" s="28"/>
      <c r="F25" s="28"/>
      <c r="G25" s="28"/>
      <c r="H25" s="28"/>
      <c r="I25" s="28"/>
      <c r="J25" s="28"/>
      <c r="K25" s="276"/>
      <c r="L25" s="276"/>
    </row>
  </sheetData>
  <mergeCells count="7">
    <mergeCell ref="K25:L25"/>
    <mergeCell ref="A20:E20"/>
    <mergeCell ref="K20:L20"/>
    <mergeCell ref="A21:E21"/>
    <mergeCell ref="K21:L21"/>
    <mergeCell ref="A22:E22"/>
    <mergeCell ref="K22:L22"/>
  </mergeCells>
  <pageMargins left="0.7" right="0.7" top="0.75" bottom="0.75" header="0.3" footer="0.3"/>
  <pageSetup orientation="portrait" r:id="rId1"/>
  <colBreaks count="1" manualBreakCount="1">
    <brk id="8" max="1048575" man="1"/>
  </col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O16"/>
  <sheetViews>
    <sheetView rightToLeft="1" view="pageBreakPreview" zoomScale="85" zoomScaleNormal="70" zoomScaleSheetLayoutView="85" workbookViewId="0">
      <selection activeCell="J8" sqref="J8"/>
    </sheetView>
  </sheetViews>
  <sheetFormatPr defaultRowHeight="22.5"/>
  <cols>
    <col min="1" max="1" width="2.5703125" style="64" customWidth="1"/>
    <col min="2" max="2" width="68.28515625" style="64" customWidth="1"/>
    <col min="3" max="3" width="1.28515625" style="64" customWidth="1"/>
    <col min="4" max="4" width="11.7109375" style="64" customWidth="1"/>
    <col min="5" max="5" width="1.28515625" style="64" customWidth="1"/>
    <col min="6" max="6" width="23.28515625" style="64" bestFit="1" customWidth="1"/>
    <col min="7" max="7" width="1.28515625" style="64" customWidth="1"/>
    <col min="8" max="8" width="20.42578125" style="64" bestFit="1" customWidth="1"/>
    <col min="9" max="9" width="1.28515625" style="64" customWidth="1"/>
    <col min="10" max="10" width="22.140625" style="64" bestFit="1" customWidth="1"/>
    <col min="11" max="11" width="0.28515625" style="64" customWidth="1"/>
    <col min="12" max="13" width="9.140625" style="64"/>
    <col min="14" max="14" width="26" style="64" bestFit="1" customWidth="1"/>
    <col min="15" max="15" width="28.28515625" style="64" bestFit="1" customWidth="1"/>
    <col min="16" max="16384" width="9.140625" style="64"/>
  </cols>
  <sheetData>
    <row r="1" spans="1:15" ht="29.1" customHeight="1">
      <c r="A1" s="312" t="s">
        <v>0</v>
      </c>
      <c r="B1" s="312"/>
      <c r="C1" s="312"/>
      <c r="D1" s="312"/>
      <c r="E1" s="312"/>
      <c r="F1" s="312"/>
      <c r="G1" s="312"/>
      <c r="H1" s="312"/>
      <c r="I1" s="312"/>
      <c r="J1" s="312"/>
    </row>
    <row r="2" spans="1:15" ht="21.75" customHeight="1">
      <c r="A2" s="312" t="s">
        <v>153</v>
      </c>
      <c r="B2" s="312"/>
      <c r="C2" s="312"/>
      <c r="D2" s="312"/>
      <c r="E2" s="312"/>
      <c r="F2" s="312"/>
      <c r="G2" s="312"/>
      <c r="H2" s="312"/>
      <c r="I2" s="312"/>
      <c r="J2" s="312"/>
    </row>
    <row r="3" spans="1:15" ht="21.75" customHeight="1">
      <c r="A3" s="312" t="s">
        <v>2</v>
      </c>
      <c r="B3" s="312"/>
      <c r="C3" s="312"/>
      <c r="D3" s="312"/>
      <c r="E3" s="312"/>
      <c r="F3" s="312"/>
      <c r="G3" s="312"/>
      <c r="H3" s="312"/>
      <c r="I3" s="312"/>
      <c r="J3" s="312"/>
    </row>
    <row r="5" spans="1:15" ht="24">
      <c r="A5" s="1" t="s">
        <v>154</v>
      </c>
      <c r="B5" s="291" t="s">
        <v>155</v>
      </c>
      <c r="C5" s="291"/>
      <c r="D5" s="291"/>
      <c r="E5" s="291"/>
      <c r="F5" s="291"/>
      <c r="G5" s="291"/>
      <c r="H5" s="291"/>
      <c r="I5" s="291"/>
      <c r="J5" s="291"/>
    </row>
    <row r="6" spans="1:15">
      <c r="N6" s="69"/>
      <c r="O6" s="69"/>
    </row>
    <row r="7" spans="1:15" ht="24">
      <c r="A7" s="313" t="s">
        <v>156</v>
      </c>
      <c r="B7" s="313"/>
      <c r="D7" s="65" t="s">
        <v>157</v>
      </c>
      <c r="F7" s="65" t="s">
        <v>105</v>
      </c>
      <c r="H7" s="65" t="s">
        <v>158</v>
      </c>
      <c r="J7" s="65" t="s">
        <v>159</v>
      </c>
    </row>
    <row r="8" spans="1:15">
      <c r="A8" s="309" t="s">
        <v>160</v>
      </c>
      <c r="B8" s="309"/>
      <c r="D8" s="66" t="s">
        <v>161</v>
      </c>
      <c r="E8" s="67"/>
      <c r="F8" s="228">
        <f>'درآمد سرمایه گذاری در سهام'!J24</f>
        <v>-145743017330</v>
      </c>
      <c r="G8" s="67"/>
      <c r="H8" s="240">
        <v>6.4169566493525981E-2</v>
      </c>
      <c r="I8" s="67"/>
      <c r="J8" s="227">
        <f>-F8/J15</f>
        <v>2.2394918439908903E-3</v>
      </c>
      <c r="N8" s="69"/>
      <c r="O8" s="174"/>
    </row>
    <row r="9" spans="1:15">
      <c r="A9" s="310" t="s">
        <v>162</v>
      </c>
      <c r="B9" s="310"/>
      <c r="D9" s="68" t="s">
        <v>163</v>
      </c>
      <c r="E9" s="67"/>
      <c r="F9" s="69">
        <f>'درآمد سرمایه گذاری در صندوق'!J24</f>
        <v>154415823787</v>
      </c>
      <c r="G9" s="67"/>
      <c r="H9" s="241">
        <v>6.7988138668190201E-2</v>
      </c>
      <c r="I9" s="67"/>
      <c r="J9" s="174">
        <f>F9/$J$15</f>
        <v>2.3727584641061103E-3</v>
      </c>
      <c r="N9" s="69"/>
      <c r="O9" s="174"/>
    </row>
    <row r="10" spans="1:15">
      <c r="A10" s="310" t="s">
        <v>164</v>
      </c>
      <c r="B10" s="310"/>
      <c r="D10" s="68" t="s">
        <v>165</v>
      </c>
      <c r="E10" s="67"/>
      <c r="F10" s="69">
        <f>'درآمد سرمایه گذاری در اوراق به'!J21</f>
        <v>1465313611667</v>
      </c>
      <c r="G10" s="67"/>
      <c r="H10" s="241">
        <v>0.64516668421121859</v>
      </c>
      <c r="I10" s="67"/>
      <c r="J10" s="174">
        <f t="shared" ref="J10:J12" si="0">F10/$J$15</f>
        <v>2.2516055604823816E-2</v>
      </c>
      <c r="N10" s="69"/>
      <c r="O10" s="174"/>
    </row>
    <row r="11" spans="1:15">
      <c r="A11" s="310" t="s">
        <v>166</v>
      </c>
      <c r="B11" s="310"/>
      <c r="D11" s="68" t="s">
        <v>167</v>
      </c>
      <c r="E11" s="67"/>
      <c r="F11" s="69">
        <f>'درآمد سپرده بانکی'!D10</f>
        <v>493338267226</v>
      </c>
      <c r="G11" s="67"/>
      <c r="H11" s="241">
        <v>0.21721316960852644</v>
      </c>
      <c r="I11" s="67"/>
      <c r="J11" s="174">
        <f t="shared" si="0"/>
        <v>7.5806515195140376E-3</v>
      </c>
      <c r="N11" s="69"/>
      <c r="O11" s="174"/>
    </row>
    <row r="12" spans="1:15">
      <c r="A12" s="311" t="s">
        <v>168</v>
      </c>
      <c r="B12" s="311"/>
      <c r="D12" s="70" t="s">
        <v>169</v>
      </c>
      <c r="E12" s="67"/>
      <c r="F12" s="71">
        <f>'سایر درآمدها'!D11</f>
        <v>12406389501</v>
      </c>
      <c r="G12" s="67"/>
      <c r="H12" s="241">
        <v>5.4624410185387931E-3</v>
      </c>
      <c r="I12" s="67"/>
      <c r="J12" s="174">
        <f t="shared" si="0"/>
        <v>1.9063697602714994E-4</v>
      </c>
      <c r="N12" s="69"/>
      <c r="O12" s="174"/>
    </row>
    <row r="13" spans="1:15" ht="24">
      <c r="A13" s="308" t="s">
        <v>29</v>
      </c>
      <c r="B13" s="308"/>
      <c r="D13" s="72"/>
      <c r="E13" s="67"/>
      <c r="F13" s="72">
        <f>SUM(F8:F12)</f>
        <v>1979731074851</v>
      </c>
      <c r="G13" s="67"/>
      <c r="H13" s="269">
        <f>SUM(H8:H12)</f>
        <v>1</v>
      </c>
      <c r="I13" s="67"/>
      <c r="J13" s="175">
        <f>SUM(J8:J12)</f>
        <v>3.4899594408462006E-2</v>
      </c>
      <c r="N13" s="69"/>
      <c r="O13" s="215"/>
    </row>
    <row r="14" spans="1:15">
      <c r="D14" s="67"/>
      <c r="E14" s="67"/>
      <c r="F14" s="67"/>
      <c r="G14" s="67"/>
      <c r="H14" s="67"/>
      <c r="I14" s="67"/>
      <c r="J14" s="67"/>
      <c r="N14" s="67"/>
      <c r="O14" s="67"/>
    </row>
    <row r="15" spans="1:15">
      <c r="J15" s="255">
        <f>اوراق!AD22</f>
        <v>65078610454003</v>
      </c>
    </row>
    <row r="16" spans="1:15">
      <c r="N16" s="216"/>
    </row>
  </sheetData>
  <mergeCells count="11">
    <mergeCell ref="A1:J1"/>
    <mergeCell ref="A2:J2"/>
    <mergeCell ref="A3:J3"/>
    <mergeCell ref="B5:J5"/>
    <mergeCell ref="A7:B7"/>
    <mergeCell ref="A13:B13"/>
    <mergeCell ref="A8:B8"/>
    <mergeCell ref="A9:B9"/>
    <mergeCell ref="A10:B10"/>
    <mergeCell ref="A11:B11"/>
    <mergeCell ref="A12:B12"/>
  </mergeCells>
  <pageMargins left="0.39" right="0.39" top="0.39" bottom="0.39" header="0" footer="0"/>
  <pageSetup scale="86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Y30"/>
  <sheetViews>
    <sheetView rightToLeft="1" view="pageBreakPreview" topLeftCell="E2" zoomScale="60" zoomScaleNormal="70" workbookViewId="0">
      <selection activeCell="F7" sqref="F7"/>
    </sheetView>
  </sheetViews>
  <sheetFormatPr defaultRowHeight="26.25"/>
  <cols>
    <col min="1" max="1" width="6.140625" style="75" bestFit="1" customWidth="1"/>
    <col min="2" max="2" width="33.85546875" style="75" customWidth="1"/>
    <col min="3" max="3" width="1.28515625" style="75" customWidth="1"/>
    <col min="4" max="4" width="20" style="75" bestFit="1" customWidth="1"/>
    <col min="5" max="5" width="1.28515625" style="75" customWidth="1"/>
    <col min="6" max="6" width="24.5703125" style="75" bestFit="1" customWidth="1"/>
    <col min="7" max="7" width="1.28515625" style="75" customWidth="1"/>
    <col min="8" max="8" width="24.85546875" style="75" bestFit="1" customWidth="1"/>
    <col min="9" max="9" width="1.28515625" style="75" customWidth="1"/>
    <col min="10" max="10" width="24.5703125" style="75" bestFit="1" customWidth="1"/>
    <col min="11" max="11" width="1.28515625" style="75" customWidth="1"/>
    <col min="12" max="12" width="24" style="75" bestFit="1" customWidth="1"/>
    <col min="13" max="13" width="1.28515625" style="75" customWidth="1"/>
    <col min="14" max="14" width="20" style="75" bestFit="1" customWidth="1"/>
    <col min="15" max="16" width="1.28515625" style="75" customWidth="1"/>
    <col min="17" max="17" width="23.7109375" style="75" bestFit="1" customWidth="1"/>
    <col min="18" max="18" width="1.28515625" style="75" customWidth="1"/>
    <col min="19" max="19" width="23" style="75" bestFit="1" customWidth="1"/>
    <col min="20" max="20" width="1.28515625" style="75" customWidth="1"/>
    <col min="21" max="21" width="23" style="75" bestFit="1" customWidth="1"/>
    <col min="22" max="22" width="1.28515625" style="75" customWidth="1"/>
    <col min="23" max="23" width="24" style="75" bestFit="1" customWidth="1"/>
    <col min="24" max="24" width="0.28515625" style="75" customWidth="1"/>
    <col min="25" max="25" width="9.140625" style="75"/>
  </cols>
  <sheetData>
    <row r="1" spans="1:23" ht="31.5" customHeight="1">
      <c r="A1" s="323" t="s">
        <v>0</v>
      </c>
      <c r="B1" s="323"/>
      <c r="C1" s="323"/>
      <c r="D1" s="323"/>
      <c r="E1" s="323"/>
      <c r="F1" s="323"/>
      <c r="G1" s="323"/>
      <c r="H1" s="323"/>
      <c r="I1" s="323"/>
      <c r="J1" s="323"/>
      <c r="K1" s="323"/>
      <c r="L1" s="323"/>
      <c r="M1" s="323"/>
      <c r="N1" s="323"/>
      <c r="O1" s="323"/>
      <c r="P1" s="323"/>
      <c r="Q1" s="323"/>
      <c r="R1" s="323"/>
      <c r="S1" s="323"/>
      <c r="T1" s="323"/>
      <c r="U1" s="323"/>
      <c r="V1" s="323"/>
      <c r="W1" s="323"/>
    </row>
    <row r="2" spans="1:23" ht="31.5" customHeight="1">
      <c r="A2" s="323" t="s">
        <v>153</v>
      </c>
      <c r="B2" s="323"/>
      <c r="C2" s="323"/>
      <c r="D2" s="323"/>
      <c r="E2" s="323"/>
      <c r="F2" s="323"/>
      <c r="G2" s="323"/>
      <c r="H2" s="323"/>
      <c r="I2" s="323"/>
      <c r="J2" s="323"/>
      <c r="K2" s="323"/>
      <c r="L2" s="323"/>
      <c r="M2" s="323"/>
      <c r="N2" s="323"/>
      <c r="O2" s="323"/>
      <c r="P2" s="323"/>
      <c r="Q2" s="323"/>
      <c r="R2" s="323"/>
      <c r="S2" s="323"/>
      <c r="T2" s="323"/>
      <c r="U2" s="323"/>
      <c r="V2" s="323"/>
      <c r="W2" s="323"/>
    </row>
    <row r="3" spans="1:23" ht="31.5" customHeight="1">
      <c r="A3" s="323" t="s">
        <v>2</v>
      </c>
      <c r="B3" s="323"/>
      <c r="C3" s="323"/>
      <c r="D3" s="323"/>
      <c r="E3" s="323"/>
      <c r="F3" s="323"/>
      <c r="G3" s="323"/>
      <c r="H3" s="323"/>
      <c r="I3" s="323"/>
      <c r="J3" s="323"/>
      <c r="K3" s="323"/>
      <c r="L3" s="323"/>
      <c r="M3" s="323"/>
      <c r="N3" s="323"/>
      <c r="O3" s="323"/>
      <c r="P3" s="323"/>
      <c r="Q3" s="323"/>
      <c r="R3" s="323"/>
      <c r="S3" s="323"/>
      <c r="T3" s="323"/>
      <c r="U3" s="323"/>
      <c r="V3" s="323"/>
      <c r="W3" s="323"/>
    </row>
    <row r="5" spans="1:23">
      <c r="A5" s="33" t="s">
        <v>170</v>
      </c>
      <c r="B5" s="324" t="s">
        <v>171</v>
      </c>
      <c r="C5" s="324"/>
      <c r="D5" s="324"/>
      <c r="E5" s="324"/>
      <c r="F5" s="324"/>
      <c r="G5" s="324"/>
      <c r="H5" s="324"/>
      <c r="I5" s="324"/>
      <c r="J5" s="324"/>
      <c r="K5" s="324"/>
      <c r="L5" s="324"/>
      <c r="M5" s="324"/>
      <c r="N5" s="324"/>
      <c r="O5" s="324"/>
      <c r="P5" s="324"/>
      <c r="Q5" s="324"/>
      <c r="R5" s="324"/>
      <c r="S5" s="324"/>
      <c r="T5" s="324"/>
      <c r="U5" s="324"/>
      <c r="V5" s="324"/>
      <c r="W5" s="324"/>
    </row>
    <row r="6" spans="1:23">
      <c r="D6" s="320" t="s">
        <v>172</v>
      </c>
      <c r="E6" s="320"/>
      <c r="F6" s="320"/>
      <c r="G6" s="320"/>
      <c r="H6" s="320"/>
      <c r="I6" s="320"/>
      <c r="J6" s="320"/>
      <c r="K6" s="320"/>
      <c r="L6" s="320"/>
      <c r="N6" s="320" t="s">
        <v>173</v>
      </c>
      <c r="O6" s="320"/>
      <c r="P6" s="320"/>
      <c r="Q6" s="320"/>
      <c r="R6" s="320"/>
      <c r="S6" s="320"/>
      <c r="T6" s="320"/>
      <c r="U6" s="320"/>
      <c r="V6" s="320"/>
      <c r="W6" s="320"/>
    </row>
    <row r="7" spans="1:23">
      <c r="D7" s="76"/>
      <c r="E7" s="76"/>
      <c r="F7" s="76"/>
      <c r="G7" s="76"/>
      <c r="H7" s="76"/>
      <c r="I7" s="76"/>
      <c r="J7" s="319" t="s">
        <v>29</v>
      </c>
      <c r="K7" s="319"/>
      <c r="L7" s="319"/>
      <c r="M7" s="77"/>
      <c r="N7" s="76"/>
      <c r="O7" s="76"/>
      <c r="P7" s="76"/>
      <c r="Q7" s="76"/>
      <c r="R7" s="76"/>
      <c r="S7" s="76"/>
      <c r="T7" s="76"/>
      <c r="U7" s="319" t="s">
        <v>29</v>
      </c>
      <c r="V7" s="319"/>
      <c r="W7" s="319"/>
    </row>
    <row r="8" spans="1:23">
      <c r="A8" s="320" t="s">
        <v>174</v>
      </c>
      <c r="B8" s="320"/>
      <c r="D8" s="34" t="s">
        <v>175</v>
      </c>
      <c r="E8" s="77"/>
      <c r="F8" s="34" t="s">
        <v>176</v>
      </c>
      <c r="G8" s="77"/>
      <c r="H8" s="34" t="s">
        <v>177</v>
      </c>
      <c r="I8" s="77"/>
      <c r="J8" s="35" t="s">
        <v>105</v>
      </c>
      <c r="K8" s="76"/>
      <c r="L8" s="35" t="s">
        <v>158</v>
      </c>
      <c r="M8" s="77"/>
      <c r="N8" s="34" t="s">
        <v>175</v>
      </c>
      <c r="O8" s="77"/>
      <c r="P8" s="320" t="s">
        <v>176</v>
      </c>
      <c r="Q8" s="320"/>
      <c r="R8" s="77"/>
      <c r="S8" s="34" t="s">
        <v>177</v>
      </c>
      <c r="T8" s="77"/>
      <c r="U8" s="35" t="s">
        <v>105</v>
      </c>
      <c r="V8" s="76"/>
      <c r="W8" s="209" t="s">
        <v>158</v>
      </c>
    </row>
    <row r="9" spans="1:23">
      <c r="A9" s="321" t="s">
        <v>19</v>
      </c>
      <c r="B9" s="321"/>
      <c r="D9" s="78">
        <v>0</v>
      </c>
      <c r="E9" s="77"/>
      <c r="F9" s="78">
        <v>0</v>
      </c>
      <c r="G9" s="77"/>
      <c r="H9" s="78">
        <v>10045698385</v>
      </c>
      <c r="I9" s="77"/>
      <c r="J9" s="187">
        <f t="shared" ref="J9:J17" si="0">D9+F9+H9</f>
        <v>10045698385</v>
      </c>
      <c r="K9" s="77"/>
      <c r="L9" s="242">
        <v>6.0370870237986179E-2</v>
      </c>
      <c r="M9" s="77"/>
      <c r="N9" s="78">
        <v>0</v>
      </c>
      <c r="O9" s="77"/>
      <c r="P9" s="322">
        <v>0</v>
      </c>
      <c r="Q9" s="322"/>
      <c r="R9" s="77"/>
      <c r="S9" s="78">
        <v>10877217260</v>
      </c>
      <c r="T9" s="77"/>
      <c r="U9" s="266">
        <f>N9+Q9+S9</f>
        <v>10877217260</v>
      </c>
      <c r="V9" s="267"/>
      <c r="W9" s="270">
        <v>4.2648806918702355E-2</v>
      </c>
    </row>
    <row r="10" spans="1:23">
      <c r="A10" s="314" t="s">
        <v>23</v>
      </c>
      <c r="B10" s="314"/>
      <c r="D10" s="79">
        <v>0</v>
      </c>
      <c r="E10" s="77"/>
      <c r="F10" s="79">
        <v>0</v>
      </c>
      <c r="G10" s="77"/>
      <c r="H10" s="82">
        <v>-1789248451</v>
      </c>
      <c r="I10" s="77"/>
      <c r="J10" s="186">
        <f t="shared" si="0"/>
        <v>-1789248451</v>
      </c>
      <c r="K10" s="77"/>
      <c r="L10" s="242">
        <v>1.0752710455664231E-2</v>
      </c>
      <c r="M10" s="77"/>
      <c r="N10" s="79">
        <v>0</v>
      </c>
      <c r="O10" s="77"/>
      <c r="P10" s="318">
        <v>0</v>
      </c>
      <c r="Q10" s="318"/>
      <c r="R10" s="77"/>
      <c r="S10" s="79">
        <v>10580710049</v>
      </c>
      <c r="T10" s="77"/>
      <c r="U10" s="265">
        <f>N10+Q10+S10</f>
        <v>10580710049</v>
      </c>
      <c r="V10" s="267"/>
      <c r="W10" s="270">
        <v>4.148622291493833E-2</v>
      </c>
    </row>
    <row r="11" spans="1:23">
      <c r="A11" s="314" t="s">
        <v>25</v>
      </c>
      <c r="B11" s="314"/>
      <c r="D11" s="79">
        <v>0</v>
      </c>
      <c r="E11" s="77"/>
      <c r="F11" s="82">
        <v>-14483308471</v>
      </c>
      <c r="G11" s="77"/>
      <c r="H11" s="82">
        <v>1130478244</v>
      </c>
      <c r="I11" s="77"/>
      <c r="J11" s="186">
        <f t="shared" si="0"/>
        <v>-13352830227</v>
      </c>
      <c r="K11" s="77"/>
      <c r="L11" s="242">
        <v>8.0245489168553855E-2</v>
      </c>
      <c r="M11" s="77"/>
      <c r="N11" s="79">
        <v>0</v>
      </c>
      <c r="O11" s="77"/>
      <c r="P11" s="318">
        <v>1779349529</v>
      </c>
      <c r="Q11" s="318"/>
      <c r="R11" s="77"/>
      <c r="S11" s="79">
        <v>1130478244</v>
      </c>
      <c r="T11" s="77"/>
      <c r="U11" s="264">
        <f>S11+P11+N11</f>
        <v>2909827773</v>
      </c>
      <c r="V11" s="267"/>
      <c r="W11" s="270">
        <v>1.1409230862173169E-2</v>
      </c>
    </row>
    <row r="12" spans="1:23">
      <c r="A12" s="314" t="s">
        <v>26</v>
      </c>
      <c r="B12" s="314"/>
      <c r="D12" s="79">
        <v>0</v>
      </c>
      <c r="E12" s="77"/>
      <c r="F12" s="79">
        <v>0</v>
      </c>
      <c r="G12" s="77"/>
      <c r="H12" s="82">
        <v>-25945718730</v>
      </c>
      <c r="I12" s="77"/>
      <c r="J12" s="186">
        <f t="shared" si="0"/>
        <v>-25945718730</v>
      </c>
      <c r="K12" s="77"/>
      <c r="L12" s="242">
        <v>0.15592401430436909</v>
      </c>
      <c r="M12" s="77"/>
      <c r="N12" s="79">
        <v>0</v>
      </c>
      <c r="O12" s="77"/>
      <c r="P12" s="318">
        <v>0</v>
      </c>
      <c r="Q12" s="318"/>
      <c r="R12" s="77"/>
      <c r="S12" s="82">
        <v>-25945718730</v>
      </c>
      <c r="T12" s="77"/>
      <c r="U12" s="264">
        <f>S12+P12+N12</f>
        <v>-25945718730</v>
      </c>
      <c r="V12" s="267"/>
      <c r="W12" s="271">
        <v>0.10173134562200786</v>
      </c>
    </row>
    <row r="13" spans="1:23">
      <c r="A13" s="314" t="s">
        <v>21</v>
      </c>
      <c r="B13" s="314"/>
      <c r="D13" s="79">
        <v>0</v>
      </c>
      <c r="E13" s="77"/>
      <c r="F13" s="82">
        <v>-15825276003</v>
      </c>
      <c r="G13" s="77"/>
      <c r="H13" s="82">
        <v>-1749527877</v>
      </c>
      <c r="I13" s="77"/>
      <c r="J13" s="186">
        <f t="shared" si="0"/>
        <v>-17574803880</v>
      </c>
      <c r="K13" s="77"/>
      <c r="L13" s="242">
        <v>0.10561796341425156</v>
      </c>
      <c r="M13" s="77"/>
      <c r="N13" s="79">
        <v>0</v>
      </c>
      <c r="O13" s="77"/>
      <c r="P13" s="315">
        <v>-6784391253</v>
      </c>
      <c r="Q13" s="315"/>
      <c r="R13" s="77"/>
      <c r="S13" s="82">
        <v>-1749527877</v>
      </c>
      <c r="T13" s="77"/>
      <c r="U13" s="264">
        <f t="shared" ref="U13:U15" si="1">S13+P13+N13</f>
        <v>-8533919130</v>
      </c>
      <c r="V13" s="267"/>
      <c r="W13" s="271">
        <v>3.3460899100878155E-2</v>
      </c>
    </row>
    <row r="14" spans="1:23">
      <c r="A14" s="314" t="s">
        <v>22</v>
      </c>
      <c r="B14" s="314"/>
      <c r="D14" s="79">
        <v>0</v>
      </c>
      <c r="E14" s="77"/>
      <c r="F14" s="79">
        <v>18232865091</v>
      </c>
      <c r="G14" s="77"/>
      <c r="H14" s="82">
        <v>-25127773503</v>
      </c>
      <c r="I14" s="77"/>
      <c r="J14" s="186">
        <f t="shared" si="0"/>
        <v>-6894908412</v>
      </c>
      <c r="K14" s="77"/>
      <c r="L14" s="242">
        <v>4.1435807157538043E-2</v>
      </c>
      <c r="M14" s="77"/>
      <c r="N14" s="79">
        <v>0</v>
      </c>
      <c r="O14" s="77"/>
      <c r="P14" s="315">
        <v>-5475227409</v>
      </c>
      <c r="Q14" s="315"/>
      <c r="R14" s="77"/>
      <c r="S14" s="82">
        <v>-25127773503</v>
      </c>
      <c r="T14" s="77"/>
      <c r="U14" s="264">
        <f t="shared" si="1"/>
        <v>-30603000912</v>
      </c>
      <c r="V14" s="267"/>
      <c r="W14" s="271">
        <v>0.11999222281129283</v>
      </c>
    </row>
    <row r="15" spans="1:23">
      <c r="A15" s="314" t="s">
        <v>20</v>
      </c>
      <c r="B15" s="314"/>
      <c r="D15" s="79">
        <v>0</v>
      </c>
      <c r="E15" s="77"/>
      <c r="F15" s="79">
        <v>0</v>
      </c>
      <c r="G15" s="77"/>
      <c r="H15" s="82">
        <v>-5097151115</v>
      </c>
      <c r="I15" s="77"/>
      <c r="J15" s="186">
        <f t="shared" si="0"/>
        <v>-5097151115</v>
      </c>
      <c r="K15" s="77"/>
      <c r="L15" s="242">
        <v>3.0631961736632567E-2</v>
      </c>
      <c r="M15" s="77"/>
      <c r="N15" s="79">
        <v>0</v>
      </c>
      <c r="O15" s="77"/>
      <c r="P15" s="315">
        <v>0</v>
      </c>
      <c r="Q15" s="315"/>
      <c r="R15" s="77"/>
      <c r="S15" s="82">
        <v>-5097151115</v>
      </c>
      <c r="T15" s="77"/>
      <c r="U15" s="264">
        <f t="shared" si="1"/>
        <v>-5097151115</v>
      </c>
      <c r="V15" s="267"/>
      <c r="W15" s="271">
        <v>1.9985572462407855E-2</v>
      </c>
    </row>
    <row r="16" spans="1:23">
      <c r="A16" s="314" t="s">
        <v>178</v>
      </c>
      <c r="B16" s="314"/>
      <c r="D16" s="79">
        <v>0</v>
      </c>
      <c r="E16" s="77"/>
      <c r="F16" s="79">
        <v>0</v>
      </c>
      <c r="G16" s="77"/>
      <c r="H16" s="82">
        <v>0</v>
      </c>
      <c r="I16" s="77"/>
      <c r="J16" s="186">
        <f t="shared" si="0"/>
        <v>0</v>
      </c>
      <c r="K16" s="77"/>
      <c r="L16" s="242">
        <v>0</v>
      </c>
      <c r="M16" s="77"/>
      <c r="N16" s="79">
        <v>0</v>
      </c>
      <c r="O16" s="77"/>
      <c r="P16" s="315">
        <v>0</v>
      </c>
      <c r="Q16" s="315"/>
      <c r="R16" s="77"/>
      <c r="S16" s="79">
        <v>15785968885</v>
      </c>
      <c r="T16" s="77"/>
      <c r="U16" s="264">
        <f t="shared" ref="U16:U23" si="2">S16+P16+N16</f>
        <v>15785968885</v>
      </c>
      <c r="V16" s="267"/>
      <c r="W16" s="271">
        <v>6.1895678178354979E-2</v>
      </c>
    </row>
    <row r="17" spans="1:25">
      <c r="A17" s="314" t="s">
        <v>179</v>
      </c>
      <c r="B17" s="314"/>
      <c r="D17" s="79">
        <v>0</v>
      </c>
      <c r="E17" s="77"/>
      <c r="F17" s="79">
        <v>0</v>
      </c>
      <c r="G17" s="77"/>
      <c r="H17" s="82">
        <v>0</v>
      </c>
      <c r="I17" s="77"/>
      <c r="J17" s="186">
        <f t="shared" si="0"/>
        <v>0</v>
      </c>
      <c r="K17" s="77"/>
      <c r="L17" s="242">
        <v>0</v>
      </c>
      <c r="M17" s="77"/>
      <c r="N17" s="79">
        <v>0</v>
      </c>
      <c r="O17" s="77"/>
      <c r="P17" s="315">
        <v>0</v>
      </c>
      <c r="Q17" s="315"/>
      <c r="R17" s="77"/>
      <c r="S17" s="79">
        <v>2347310287</v>
      </c>
      <c r="T17" s="77"/>
      <c r="U17" s="264">
        <f t="shared" si="2"/>
        <v>2347310287</v>
      </c>
      <c r="V17" s="267"/>
      <c r="W17" s="271">
        <v>9.2036392043663949E-3</v>
      </c>
    </row>
    <row r="18" spans="1:25">
      <c r="A18" s="314" t="s">
        <v>180</v>
      </c>
      <c r="B18" s="314"/>
      <c r="D18" s="79">
        <v>0</v>
      </c>
      <c r="E18" s="77"/>
      <c r="F18" s="79">
        <v>0</v>
      </c>
      <c r="G18" s="77"/>
      <c r="H18" s="82">
        <v>0</v>
      </c>
      <c r="I18" s="77"/>
      <c r="J18" s="186">
        <f t="shared" ref="J18" si="3">D18+F18+H18</f>
        <v>0</v>
      </c>
      <c r="K18" s="77"/>
      <c r="L18" s="242">
        <v>0</v>
      </c>
      <c r="M18" s="77"/>
      <c r="N18" s="79">
        <v>0</v>
      </c>
      <c r="O18" s="77"/>
      <c r="P18" s="315">
        <v>0</v>
      </c>
      <c r="Q18" s="315"/>
      <c r="R18" s="77"/>
      <c r="S18" s="79">
        <v>55643327553</v>
      </c>
      <c r="T18" s="77"/>
      <c r="U18" s="264">
        <f t="shared" si="2"/>
        <v>55643327553</v>
      </c>
      <c r="V18" s="267"/>
      <c r="W18" s="271">
        <v>0.21817358947577073</v>
      </c>
    </row>
    <row r="19" spans="1:25">
      <c r="A19" s="314" t="s">
        <v>28</v>
      </c>
      <c r="B19" s="314"/>
      <c r="D19" s="79">
        <v>0</v>
      </c>
      <c r="E19" s="77"/>
      <c r="F19" s="82">
        <v>-22545054000</v>
      </c>
      <c r="G19" s="77"/>
      <c r="H19" s="82">
        <v>0</v>
      </c>
      <c r="I19" s="77"/>
      <c r="J19" s="186">
        <f>D19+F19+H19</f>
        <v>-22545054000</v>
      </c>
      <c r="K19" s="77"/>
      <c r="L19" s="242">
        <v>0.13548729788410735</v>
      </c>
      <c r="M19" s="77"/>
      <c r="N19" s="79">
        <v>0</v>
      </c>
      <c r="O19" s="77"/>
      <c r="P19" s="315">
        <v>-15143338632</v>
      </c>
      <c r="Q19" s="315"/>
      <c r="R19" s="77"/>
      <c r="S19" s="79">
        <v>409548613</v>
      </c>
      <c r="T19" s="77"/>
      <c r="U19" s="264">
        <f t="shared" si="2"/>
        <v>-14733790019</v>
      </c>
      <c r="V19" s="267"/>
      <c r="W19" s="271">
        <v>5.7770158550739005E-2</v>
      </c>
    </row>
    <row r="20" spans="1:25">
      <c r="A20" s="314" t="s">
        <v>181</v>
      </c>
      <c r="B20" s="314"/>
      <c r="D20" s="79">
        <v>0</v>
      </c>
      <c r="E20" s="77"/>
      <c r="F20" s="79">
        <v>0</v>
      </c>
      <c r="G20" s="77"/>
      <c r="H20" s="82">
        <v>0</v>
      </c>
      <c r="I20" s="77"/>
      <c r="J20" s="186">
        <f>D20+F20+H20</f>
        <v>0</v>
      </c>
      <c r="K20" s="77"/>
      <c r="L20" s="242">
        <v>0</v>
      </c>
      <c r="M20" s="77"/>
      <c r="N20" s="79">
        <v>0</v>
      </c>
      <c r="O20" s="77"/>
      <c r="P20" s="315">
        <v>0</v>
      </c>
      <c r="Q20" s="315"/>
      <c r="R20" s="77"/>
      <c r="S20" s="79">
        <v>14080520571</v>
      </c>
      <c r="T20" s="77"/>
      <c r="U20" s="264">
        <f t="shared" si="2"/>
        <v>14080520571</v>
      </c>
      <c r="V20" s="267"/>
      <c r="W20" s="271">
        <v>5.520873480717766E-2</v>
      </c>
    </row>
    <row r="21" spans="1:25">
      <c r="A21" s="314" t="s">
        <v>182</v>
      </c>
      <c r="B21" s="314"/>
      <c r="D21" s="79">
        <v>0</v>
      </c>
      <c r="E21" s="77"/>
      <c r="F21" s="82">
        <v>0</v>
      </c>
      <c r="G21" s="77"/>
      <c r="H21" s="82">
        <v>0</v>
      </c>
      <c r="I21" s="77"/>
      <c r="J21" s="186">
        <f>D21+F21+H21</f>
        <v>0</v>
      </c>
      <c r="K21" s="77"/>
      <c r="L21" s="242">
        <v>0</v>
      </c>
      <c r="M21" s="77"/>
      <c r="N21" s="79">
        <v>0</v>
      </c>
      <c r="O21" s="77"/>
      <c r="P21" s="315">
        <v>0</v>
      </c>
      <c r="Q21" s="315"/>
      <c r="R21" s="77"/>
      <c r="S21" s="79">
        <v>8648235318</v>
      </c>
      <c r="T21" s="77"/>
      <c r="U21" s="233">
        <f t="shared" si="2"/>
        <v>8648235318</v>
      </c>
      <c r="V21" s="77"/>
      <c r="W21" s="173">
        <v>3.3909124866085875E-2</v>
      </c>
    </row>
    <row r="22" spans="1:25">
      <c r="A22" s="314" t="s">
        <v>27</v>
      </c>
      <c r="B22" s="314"/>
      <c r="D22" s="79">
        <v>2400000000</v>
      </c>
      <c r="E22" s="77"/>
      <c r="F22" s="82">
        <v>-2117326500</v>
      </c>
      <c r="G22" s="77"/>
      <c r="H22" s="79">
        <v>0</v>
      </c>
      <c r="I22" s="77"/>
      <c r="J22" s="186">
        <f>D22+F22+H22</f>
        <v>282673500</v>
      </c>
      <c r="K22" s="77"/>
      <c r="L22" s="242">
        <v>1.6987614533299951E-3</v>
      </c>
      <c r="M22" s="77"/>
      <c r="N22" s="79">
        <v>2400000000</v>
      </c>
      <c r="O22" s="77"/>
      <c r="P22" s="315">
        <v>-1192860000</v>
      </c>
      <c r="Q22" s="315"/>
      <c r="R22" s="77"/>
      <c r="S22" s="79">
        <v>0</v>
      </c>
      <c r="T22" s="77"/>
      <c r="U22" s="233">
        <f t="shared" si="2"/>
        <v>1207140000</v>
      </c>
      <c r="V22" s="77"/>
      <c r="W22" s="173">
        <v>4.7331113788787521E-3</v>
      </c>
    </row>
    <row r="23" spans="1:25">
      <c r="A23" s="316" t="s">
        <v>24</v>
      </c>
      <c r="B23" s="316"/>
      <c r="D23" s="80">
        <v>0</v>
      </c>
      <c r="E23" s="77"/>
      <c r="F23" s="82">
        <v>-62871674400</v>
      </c>
      <c r="G23" s="77"/>
      <c r="H23" s="80">
        <v>0</v>
      </c>
      <c r="I23" s="77"/>
      <c r="J23" s="186">
        <f>D23+F23+H23</f>
        <v>-62871674400</v>
      </c>
      <c r="K23" s="77"/>
      <c r="L23" s="242">
        <v>0.3778351241875671</v>
      </c>
      <c r="M23" s="77"/>
      <c r="N23" s="80">
        <v>0</v>
      </c>
      <c r="O23" s="77"/>
      <c r="P23" s="315">
        <v>-48047699216</v>
      </c>
      <c r="Q23" s="315"/>
      <c r="R23" s="77"/>
      <c r="S23" s="80">
        <v>0</v>
      </c>
      <c r="T23" s="77"/>
      <c r="U23" s="186">
        <f t="shared" si="2"/>
        <v>-48047699216</v>
      </c>
      <c r="V23" s="77"/>
      <c r="W23" s="173">
        <v>0.18839166284622605</v>
      </c>
    </row>
    <row r="24" spans="1:25" ht="27" thickBot="1">
      <c r="A24" s="317" t="s">
        <v>29</v>
      </c>
      <c r="B24" s="317"/>
      <c r="D24" s="81">
        <f>SUM(D9:D23)</f>
        <v>2400000000</v>
      </c>
      <c r="E24" s="77"/>
      <c r="F24" s="83">
        <f>SUM(F9:F23)</f>
        <v>-99609774283</v>
      </c>
      <c r="G24" s="77"/>
      <c r="H24" s="83">
        <f>SUM(H9:H23)</f>
        <v>-48533243047</v>
      </c>
      <c r="I24" s="77"/>
      <c r="J24" s="83">
        <f>SUM(J9:J23)</f>
        <v>-145743017330</v>
      </c>
      <c r="K24" s="77"/>
      <c r="L24" s="274">
        <f>SUM(L9:L23)</f>
        <v>1</v>
      </c>
      <c r="M24" s="77"/>
      <c r="N24" s="81">
        <f>SUM(N9:N23)</f>
        <v>2400000000</v>
      </c>
      <c r="O24" s="77"/>
      <c r="P24" s="77"/>
      <c r="Q24" s="83">
        <f>P11+P13+P14+P19+P22+P23</f>
        <v>-74864166981</v>
      </c>
      <c r="R24" s="77"/>
      <c r="S24" s="81">
        <f>SUM(S9:S23)</f>
        <v>61583145555</v>
      </c>
      <c r="T24" s="77"/>
      <c r="U24" s="83">
        <f>SUM(U9:U23)</f>
        <v>-10881021426</v>
      </c>
      <c r="V24" s="77"/>
      <c r="W24" s="273">
        <f>SUM(W9:W23)</f>
        <v>1</v>
      </c>
    </row>
    <row r="25" spans="1:25" ht="27" thickTop="1"/>
    <row r="26" spans="1:25">
      <c r="Q26" s="172"/>
      <c r="S26" s="272"/>
      <c r="T26" s="272"/>
      <c r="U26" s="272"/>
      <c r="V26" s="272"/>
      <c r="W26" s="272"/>
      <c r="X26" s="272"/>
      <c r="Y26" s="272"/>
    </row>
    <row r="27" spans="1:25">
      <c r="S27" s="272"/>
      <c r="T27" s="272"/>
      <c r="U27" s="272"/>
      <c r="V27" s="272"/>
      <c r="W27" s="272"/>
      <c r="X27" s="272"/>
      <c r="Y27" s="272"/>
    </row>
    <row r="28" spans="1:25">
      <c r="S28" s="272"/>
      <c r="T28" s="272"/>
      <c r="U28" s="272"/>
      <c r="V28" s="272"/>
      <c r="W28" s="272"/>
      <c r="X28" s="272"/>
      <c r="Y28" s="272"/>
    </row>
    <row r="29" spans="1:25">
      <c r="S29" s="272"/>
      <c r="T29" s="272"/>
      <c r="U29" s="272"/>
      <c r="V29" s="272"/>
      <c r="W29" s="272"/>
      <c r="X29" s="272"/>
      <c r="Y29" s="272"/>
    </row>
    <row r="30" spans="1:25">
      <c r="S30" s="272"/>
      <c r="T30" s="272"/>
      <c r="U30" s="272"/>
      <c r="V30" s="272"/>
      <c r="W30" s="272"/>
      <c r="X30" s="272"/>
      <c r="Y30" s="272"/>
    </row>
  </sheetData>
  <mergeCells count="41">
    <mergeCell ref="A1:W1"/>
    <mergeCell ref="A2:W2"/>
    <mergeCell ref="A3:W3"/>
    <mergeCell ref="B5:W5"/>
    <mergeCell ref="D6:L6"/>
    <mergeCell ref="N6:W6"/>
    <mergeCell ref="J7:L7"/>
    <mergeCell ref="U7:W7"/>
    <mergeCell ref="A8:B8"/>
    <mergeCell ref="P8:Q8"/>
    <mergeCell ref="A9:B9"/>
    <mergeCell ref="P9:Q9"/>
    <mergeCell ref="A10:B10"/>
    <mergeCell ref="P10:Q10"/>
    <mergeCell ref="A11:B11"/>
    <mergeCell ref="P11:Q11"/>
    <mergeCell ref="A12:B12"/>
    <mergeCell ref="P12:Q12"/>
    <mergeCell ref="A13:B13"/>
    <mergeCell ref="P13:Q13"/>
    <mergeCell ref="A14:B14"/>
    <mergeCell ref="P14:Q14"/>
    <mergeCell ref="A15:B15"/>
    <mergeCell ref="P15:Q15"/>
    <mergeCell ref="A16:B16"/>
    <mergeCell ref="P16:Q16"/>
    <mergeCell ref="A17:B17"/>
    <mergeCell ref="P17:Q17"/>
    <mergeCell ref="A18:B18"/>
    <mergeCell ref="P18:Q18"/>
    <mergeCell ref="A19:B19"/>
    <mergeCell ref="P19:Q19"/>
    <mergeCell ref="A20:B20"/>
    <mergeCell ref="P20:Q20"/>
    <mergeCell ref="A21:B21"/>
    <mergeCell ref="P21:Q21"/>
    <mergeCell ref="A22:B22"/>
    <mergeCell ref="P22:Q22"/>
    <mergeCell ref="A23:B23"/>
    <mergeCell ref="P23:Q23"/>
    <mergeCell ref="A24:B24"/>
  </mergeCells>
  <pageMargins left="0.39" right="0.39" top="0.39" bottom="0.39" header="0" footer="0"/>
  <pageSetup paperSize="9" scale="49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W24"/>
  <sheetViews>
    <sheetView rightToLeft="1" view="pageBreakPreview" zoomScale="60" zoomScaleNormal="70" workbookViewId="0">
      <selection activeCell="D7" sqref="D7"/>
    </sheetView>
  </sheetViews>
  <sheetFormatPr defaultRowHeight="24"/>
  <cols>
    <col min="1" max="1" width="5.140625" style="86" customWidth="1"/>
    <col min="2" max="2" width="41" style="86" customWidth="1"/>
    <col min="3" max="3" width="1.28515625" style="86" customWidth="1"/>
    <col min="4" max="4" width="19.28515625" style="86" bestFit="1" customWidth="1"/>
    <col min="5" max="5" width="1.28515625" style="86" customWidth="1"/>
    <col min="6" max="6" width="19.140625" style="86" bestFit="1" customWidth="1"/>
    <col min="7" max="7" width="1.28515625" style="86" customWidth="1"/>
    <col min="8" max="8" width="19.85546875" style="86" bestFit="1" customWidth="1"/>
    <col min="9" max="9" width="1.28515625" style="86" customWidth="1"/>
    <col min="10" max="10" width="20.42578125" style="86" bestFit="1" customWidth="1"/>
    <col min="11" max="11" width="1.28515625" style="86" customWidth="1"/>
    <col min="12" max="12" width="20.42578125" style="86" bestFit="1" customWidth="1"/>
    <col min="13" max="13" width="1.28515625" style="86" customWidth="1"/>
    <col min="14" max="14" width="19.28515625" style="86" bestFit="1" customWidth="1"/>
    <col min="15" max="16" width="1.28515625" style="86" customWidth="1"/>
    <col min="17" max="17" width="20.140625" style="86" bestFit="1" customWidth="1"/>
    <col min="18" max="18" width="1.28515625" style="86" customWidth="1"/>
    <col min="19" max="19" width="19.5703125" style="86" bestFit="1" customWidth="1"/>
    <col min="20" max="20" width="1.28515625" style="86" customWidth="1"/>
    <col min="21" max="21" width="20.28515625" style="86" bestFit="1" customWidth="1"/>
    <col min="22" max="22" width="1.28515625" style="86" customWidth="1"/>
    <col min="23" max="23" width="20.7109375" style="86" bestFit="1" customWidth="1"/>
    <col min="24" max="24" width="0.28515625" style="85" customWidth="1"/>
    <col min="25" max="16384" width="9.140625" style="85"/>
  </cols>
  <sheetData>
    <row r="1" spans="1:23">
      <c r="A1" s="312" t="s">
        <v>0</v>
      </c>
      <c r="B1" s="312"/>
      <c r="C1" s="312"/>
      <c r="D1" s="312"/>
      <c r="E1" s="312"/>
      <c r="F1" s="312"/>
      <c r="G1" s="312"/>
      <c r="H1" s="312"/>
      <c r="I1" s="312"/>
      <c r="J1" s="312"/>
      <c r="K1" s="312"/>
      <c r="L1" s="312"/>
      <c r="M1" s="312"/>
      <c r="N1" s="312"/>
      <c r="O1" s="312"/>
      <c r="P1" s="312"/>
      <c r="Q1" s="312"/>
      <c r="R1" s="312"/>
      <c r="S1" s="312"/>
      <c r="T1" s="312"/>
      <c r="U1" s="312"/>
      <c r="V1" s="312"/>
      <c r="W1" s="312"/>
    </row>
    <row r="2" spans="1:23">
      <c r="A2" s="312" t="s">
        <v>153</v>
      </c>
      <c r="B2" s="312"/>
      <c r="C2" s="312"/>
      <c r="D2" s="312"/>
      <c r="E2" s="312"/>
      <c r="F2" s="312"/>
      <c r="G2" s="312"/>
      <c r="H2" s="312"/>
      <c r="I2" s="312"/>
      <c r="J2" s="312"/>
      <c r="K2" s="312"/>
      <c r="L2" s="312"/>
      <c r="M2" s="312"/>
      <c r="N2" s="312"/>
      <c r="O2" s="312"/>
      <c r="P2" s="312"/>
      <c r="Q2" s="312"/>
      <c r="R2" s="312"/>
      <c r="S2" s="312"/>
      <c r="T2" s="312"/>
      <c r="U2" s="312"/>
      <c r="V2" s="312"/>
      <c r="W2" s="312"/>
    </row>
    <row r="3" spans="1:23">
      <c r="A3" s="312" t="s">
        <v>2</v>
      </c>
      <c r="B3" s="312"/>
      <c r="C3" s="312"/>
      <c r="D3" s="312"/>
      <c r="E3" s="312"/>
      <c r="F3" s="312"/>
      <c r="G3" s="312"/>
      <c r="H3" s="312"/>
      <c r="I3" s="312"/>
      <c r="J3" s="312"/>
      <c r="K3" s="312"/>
      <c r="L3" s="312"/>
      <c r="M3" s="312"/>
      <c r="N3" s="312"/>
      <c r="O3" s="312"/>
      <c r="P3" s="312"/>
      <c r="Q3" s="312"/>
      <c r="R3" s="312"/>
      <c r="S3" s="312"/>
      <c r="T3" s="312"/>
      <c r="U3" s="312"/>
      <c r="V3" s="312"/>
      <c r="W3" s="312"/>
    </row>
    <row r="4" spans="1:23" ht="14.45" customHeight="1"/>
    <row r="5" spans="1:23" ht="27.75" customHeight="1">
      <c r="A5" s="1" t="s">
        <v>183</v>
      </c>
      <c r="B5" s="291" t="s">
        <v>184</v>
      </c>
      <c r="C5" s="291"/>
      <c r="D5" s="291"/>
      <c r="E5" s="291"/>
      <c r="F5" s="291"/>
      <c r="G5" s="291"/>
      <c r="H5" s="291"/>
      <c r="I5" s="291"/>
      <c r="J5" s="291"/>
      <c r="K5" s="291"/>
      <c r="L5" s="291"/>
      <c r="M5" s="291"/>
      <c r="N5" s="291"/>
      <c r="O5" s="291"/>
      <c r="P5" s="291"/>
      <c r="Q5" s="291"/>
      <c r="R5" s="291"/>
      <c r="S5" s="291"/>
      <c r="T5" s="291"/>
      <c r="U5" s="291"/>
      <c r="V5" s="291"/>
      <c r="W5" s="291"/>
    </row>
    <row r="6" spans="1:23" ht="27.75" customHeight="1">
      <c r="D6" s="313" t="s">
        <v>172</v>
      </c>
      <c r="E6" s="313"/>
      <c r="F6" s="313"/>
      <c r="G6" s="313"/>
      <c r="H6" s="313"/>
      <c r="I6" s="313"/>
      <c r="J6" s="313"/>
      <c r="K6" s="313"/>
      <c r="L6" s="313"/>
      <c r="N6" s="313" t="s">
        <v>173</v>
      </c>
      <c r="O6" s="313"/>
      <c r="P6" s="313"/>
      <c r="Q6" s="313"/>
      <c r="R6" s="313"/>
      <c r="S6" s="313"/>
      <c r="T6" s="313"/>
      <c r="U6" s="313"/>
      <c r="V6" s="313"/>
      <c r="W6" s="313"/>
    </row>
    <row r="7" spans="1:23" ht="27.75" customHeight="1">
      <c r="D7" s="87"/>
      <c r="E7" s="87"/>
      <c r="F7" s="87"/>
      <c r="G7" s="87"/>
      <c r="H7" s="87"/>
      <c r="I7" s="87"/>
      <c r="J7" s="330" t="s">
        <v>29</v>
      </c>
      <c r="K7" s="330"/>
      <c r="L7" s="330"/>
      <c r="N7" s="87"/>
      <c r="O7" s="87"/>
      <c r="P7" s="87"/>
      <c r="Q7" s="87"/>
      <c r="R7" s="87"/>
      <c r="S7" s="87"/>
      <c r="T7" s="87"/>
      <c r="U7" s="330" t="s">
        <v>29</v>
      </c>
      <c r="V7" s="330"/>
      <c r="W7" s="330"/>
    </row>
    <row r="8" spans="1:23">
      <c r="A8" s="313" t="s">
        <v>46</v>
      </c>
      <c r="B8" s="313"/>
      <c r="D8" s="65" t="s">
        <v>185</v>
      </c>
      <c r="F8" s="65" t="s">
        <v>176</v>
      </c>
      <c r="H8" s="65" t="s">
        <v>177</v>
      </c>
      <c r="J8" s="74" t="s">
        <v>105</v>
      </c>
      <c r="K8" s="87"/>
      <c r="L8" s="74" t="s">
        <v>158</v>
      </c>
      <c r="N8" s="65" t="s">
        <v>185</v>
      </c>
      <c r="P8" s="313" t="s">
        <v>176</v>
      </c>
      <c r="Q8" s="313"/>
      <c r="S8" s="65" t="s">
        <v>177</v>
      </c>
      <c r="U8" s="74" t="s">
        <v>105</v>
      </c>
      <c r="V8" s="87"/>
      <c r="W8" s="74" t="s">
        <v>158</v>
      </c>
    </row>
    <row r="9" spans="1:23">
      <c r="A9" s="331" t="s">
        <v>53</v>
      </c>
      <c r="B9" s="331"/>
      <c r="D9" s="88">
        <v>0</v>
      </c>
      <c r="E9" s="89"/>
      <c r="F9" s="88">
        <v>0</v>
      </c>
      <c r="G9" s="89"/>
      <c r="H9" s="88">
        <v>74759374576</v>
      </c>
      <c r="I9" s="89"/>
      <c r="J9" s="190">
        <f t="shared" ref="J9:J23" si="0">D9+F9+H9</f>
        <v>74759374576</v>
      </c>
      <c r="K9" s="89"/>
      <c r="L9" s="243">
        <v>0.34157994669236869</v>
      </c>
      <c r="M9" s="89"/>
      <c r="N9" s="88">
        <v>0</v>
      </c>
      <c r="O9" s="89"/>
      <c r="P9" s="332">
        <v>0</v>
      </c>
      <c r="Q9" s="332"/>
      <c r="R9" s="89"/>
      <c r="S9" s="88">
        <v>90404534576</v>
      </c>
      <c r="T9" s="89"/>
      <c r="U9" s="190">
        <f>N9+Q9+S9</f>
        <v>90404534576</v>
      </c>
      <c r="V9" s="89"/>
      <c r="W9" s="246">
        <v>0.23583745008031054</v>
      </c>
    </row>
    <row r="10" spans="1:23">
      <c r="A10" s="325" t="s">
        <v>56</v>
      </c>
      <c r="B10" s="325"/>
      <c r="D10" s="90">
        <v>0</v>
      </c>
      <c r="E10" s="89"/>
      <c r="F10" s="90">
        <v>32066183437</v>
      </c>
      <c r="G10" s="89"/>
      <c r="H10" s="90">
        <v>9452346005</v>
      </c>
      <c r="I10" s="89"/>
      <c r="J10" s="189">
        <f t="shared" si="0"/>
        <v>41518529442</v>
      </c>
      <c r="K10" s="89"/>
      <c r="L10" s="244">
        <v>0.18970058476247226</v>
      </c>
      <c r="M10" s="89"/>
      <c r="N10" s="90">
        <v>0</v>
      </c>
      <c r="O10" s="89"/>
      <c r="P10" s="328">
        <v>33239834781</v>
      </c>
      <c r="Q10" s="328"/>
      <c r="R10" s="89"/>
      <c r="S10" s="90">
        <v>9229334741</v>
      </c>
      <c r="T10" s="89"/>
      <c r="U10" s="90">
        <f>S10+P10</f>
        <v>42469169522</v>
      </c>
      <c r="V10" s="89"/>
      <c r="W10" s="247">
        <v>0.11078891887526907</v>
      </c>
    </row>
    <row r="11" spans="1:23">
      <c r="A11" s="325" t="s">
        <v>186</v>
      </c>
      <c r="B11" s="325"/>
      <c r="D11" s="90">
        <v>0</v>
      </c>
      <c r="E11" s="89"/>
      <c r="F11" s="90">
        <v>0</v>
      </c>
      <c r="G11" s="89"/>
      <c r="H11" s="90">
        <v>0</v>
      </c>
      <c r="I11" s="89"/>
      <c r="J11" s="189">
        <f t="shared" si="0"/>
        <v>0</v>
      </c>
      <c r="K11" s="89"/>
      <c r="L11" s="244">
        <v>0</v>
      </c>
      <c r="M11" s="89"/>
      <c r="N11" s="90">
        <v>0</v>
      </c>
      <c r="O11" s="89"/>
      <c r="P11" s="328">
        <v>0</v>
      </c>
      <c r="Q11" s="328"/>
      <c r="R11" s="89"/>
      <c r="S11" s="90">
        <v>9917260293</v>
      </c>
      <c r="T11" s="89"/>
      <c r="U11" s="189">
        <f t="shared" ref="U11:U21" si="1">S11+P11</f>
        <v>9917260293</v>
      </c>
      <c r="V11" s="89"/>
      <c r="W11" s="247">
        <v>2.5871062665751933E-2</v>
      </c>
    </row>
    <row r="12" spans="1:23">
      <c r="A12" s="325" t="s">
        <v>187</v>
      </c>
      <c r="B12" s="325"/>
      <c r="D12" s="90">
        <v>0</v>
      </c>
      <c r="E12" s="89"/>
      <c r="F12" s="90">
        <v>0</v>
      </c>
      <c r="G12" s="89"/>
      <c r="H12" s="90">
        <v>0</v>
      </c>
      <c r="I12" s="89"/>
      <c r="J12" s="189">
        <f t="shared" si="0"/>
        <v>0</v>
      </c>
      <c r="K12" s="89"/>
      <c r="L12" s="244">
        <v>0</v>
      </c>
      <c r="M12" s="89"/>
      <c r="N12" s="90">
        <v>0</v>
      </c>
      <c r="O12" s="89"/>
      <c r="P12" s="328">
        <v>0</v>
      </c>
      <c r="Q12" s="328"/>
      <c r="R12" s="89"/>
      <c r="S12" s="90">
        <v>10481167592</v>
      </c>
      <c r="T12" s="89"/>
      <c r="U12" s="189">
        <f t="shared" si="1"/>
        <v>10481167592</v>
      </c>
      <c r="V12" s="89"/>
      <c r="W12" s="247">
        <v>2.7342122276882774E-2</v>
      </c>
    </row>
    <row r="13" spans="1:23">
      <c r="A13" s="325" t="s">
        <v>188</v>
      </c>
      <c r="B13" s="325"/>
      <c r="D13" s="90">
        <v>0</v>
      </c>
      <c r="E13" s="89"/>
      <c r="F13" s="90">
        <v>0</v>
      </c>
      <c r="G13" s="89"/>
      <c r="H13" s="90">
        <v>0</v>
      </c>
      <c r="I13" s="89"/>
      <c r="J13" s="189">
        <f t="shared" si="0"/>
        <v>0</v>
      </c>
      <c r="K13" s="89"/>
      <c r="L13" s="244">
        <v>0</v>
      </c>
      <c r="M13" s="89"/>
      <c r="N13" s="90">
        <v>0</v>
      </c>
      <c r="O13" s="89"/>
      <c r="P13" s="328">
        <v>0</v>
      </c>
      <c r="Q13" s="328"/>
      <c r="R13" s="89"/>
      <c r="S13" s="90">
        <v>16376983018</v>
      </c>
      <c r="T13" s="89"/>
      <c r="U13" s="189">
        <f t="shared" si="1"/>
        <v>16376983018</v>
      </c>
      <c r="V13" s="89"/>
      <c r="W13" s="247">
        <v>4.2722479940724215E-2</v>
      </c>
    </row>
    <row r="14" spans="1:23">
      <c r="A14" s="325" t="s">
        <v>189</v>
      </c>
      <c r="B14" s="325"/>
      <c r="D14" s="90">
        <v>0</v>
      </c>
      <c r="E14" s="89"/>
      <c r="F14" s="90">
        <v>0</v>
      </c>
      <c r="G14" s="89"/>
      <c r="H14" s="90">
        <v>0</v>
      </c>
      <c r="I14" s="89"/>
      <c r="J14" s="189">
        <f t="shared" si="0"/>
        <v>0</v>
      </c>
      <c r="K14" s="89"/>
      <c r="L14" s="244">
        <v>0</v>
      </c>
      <c r="M14" s="89"/>
      <c r="N14" s="90">
        <v>0</v>
      </c>
      <c r="O14" s="89"/>
      <c r="P14" s="328">
        <v>0</v>
      </c>
      <c r="Q14" s="328"/>
      <c r="R14" s="89"/>
      <c r="S14" s="90">
        <v>6101246236</v>
      </c>
      <c r="T14" s="89"/>
      <c r="U14" s="189">
        <f t="shared" si="1"/>
        <v>6101246236</v>
      </c>
      <c r="V14" s="89"/>
      <c r="W14" s="247">
        <v>1.5916263065329943E-2</v>
      </c>
    </row>
    <row r="15" spans="1:23">
      <c r="A15" s="325" t="s">
        <v>190</v>
      </c>
      <c r="B15" s="325"/>
      <c r="D15" s="90">
        <v>0</v>
      </c>
      <c r="E15" s="89"/>
      <c r="F15" s="90">
        <v>0</v>
      </c>
      <c r="G15" s="89"/>
      <c r="H15" s="90">
        <v>0</v>
      </c>
      <c r="I15" s="89"/>
      <c r="J15" s="189">
        <f t="shared" si="0"/>
        <v>0</v>
      </c>
      <c r="K15" s="89"/>
      <c r="L15" s="244">
        <v>0</v>
      </c>
      <c r="M15" s="89"/>
      <c r="N15" s="90">
        <v>0</v>
      </c>
      <c r="O15" s="89"/>
      <c r="P15" s="328">
        <v>0</v>
      </c>
      <c r="Q15" s="328"/>
      <c r="R15" s="89"/>
      <c r="S15" s="90">
        <v>12184223676</v>
      </c>
      <c r="T15" s="89"/>
      <c r="U15" s="189">
        <f t="shared" si="1"/>
        <v>12184223676</v>
      </c>
      <c r="V15" s="89"/>
      <c r="W15" s="247">
        <v>3.1784868496174137E-2</v>
      </c>
    </row>
    <row r="16" spans="1:23">
      <c r="A16" s="325" t="s">
        <v>49</v>
      </c>
      <c r="B16" s="325"/>
      <c r="D16" s="90">
        <v>0</v>
      </c>
      <c r="E16" s="89"/>
      <c r="F16" s="93">
        <v>-1501215187</v>
      </c>
      <c r="G16" s="89"/>
      <c r="H16" s="90">
        <v>0</v>
      </c>
      <c r="I16" s="89"/>
      <c r="J16" s="188">
        <f t="shared" si="0"/>
        <v>-1501215187</v>
      </c>
      <c r="K16" s="89"/>
      <c r="L16" s="244">
        <v>6.8591398263764189E-3</v>
      </c>
      <c r="M16" s="89"/>
      <c r="N16" s="90">
        <v>0</v>
      </c>
      <c r="O16" s="89"/>
      <c r="P16" s="326">
        <v>-757015256</v>
      </c>
      <c r="Q16" s="326"/>
      <c r="R16" s="89"/>
      <c r="S16" s="90">
        <v>0</v>
      </c>
      <c r="T16" s="89"/>
      <c r="U16" s="188">
        <f t="shared" si="1"/>
        <v>-757015256</v>
      </c>
      <c r="V16" s="89"/>
      <c r="W16" s="247">
        <v>1.9748185031232841E-3</v>
      </c>
    </row>
    <row r="17" spans="1:23">
      <c r="A17" s="325" t="s">
        <v>57</v>
      </c>
      <c r="B17" s="325"/>
      <c r="D17" s="90">
        <v>0</v>
      </c>
      <c r="E17" s="89"/>
      <c r="F17" s="93">
        <v>-19994289911</v>
      </c>
      <c r="G17" s="89"/>
      <c r="H17" s="90">
        <v>0</v>
      </c>
      <c r="I17" s="89"/>
      <c r="J17" s="188">
        <f t="shared" si="0"/>
        <v>-19994289911</v>
      </c>
      <c r="K17" s="89"/>
      <c r="L17" s="244">
        <v>9.1355077817139307E-2</v>
      </c>
      <c r="M17" s="89"/>
      <c r="N17" s="90">
        <v>0</v>
      </c>
      <c r="O17" s="89"/>
      <c r="P17" s="328">
        <v>2406720082</v>
      </c>
      <c r="Q17" s="328"/>
      <c r="R17" s="89"/>
      <c r="S17" s="90">
        <v>0</v>
      </c>
      <c r="T17" s="89"/>
      <c r="U17" s="189">
        <f t="shared" si="1"/>
        <v>2406720082</v>
      </c>
      <c r="V17" s="89"/>
      <c r="W17" s="247">
        <v>6.2783878027578184E-3</v>
      </c>
    </row>
    <row r="18" spans="1:23">
      <c r="A18" s="325" t="s">
        <v>52</v>
      </c>
      <c r="B18" s="325"/>
      <c r="D18" s="90">
        <v>0</v>
      </c>
      <c r="E18" s="89"/>
      <c r="F18" s="93">
        <v>-9629627421</v>
      </c>
      <c r="G18" s="89"/>
      <c r="H18" s="90">
        <v>0</v>
      </c>
      <c r="I18" s="89"/>
      <c r="J18" s="188">
        <f t="shared" si="0"/>
        <v>-9629627421</v>
      </c>
      <c r="K18" s="89"/>
      <c r="L18" s="244">
        <v>4.39983298387372E-2</v>
      </c>
      <c r="M18" s="89"/>
      <c r="N18" s="90">
        <v>0</v>
      </c>
      <c r="O18" s="89"/>
      <c r="P18" s="328">
        <v>14206084019</v>
      </c>
      <c r="Q18" s="328"/>
      <c r="R18" s="89"/>
      <c r="S18" s="90">
        <v>0</v>
      </c>
      <c r="T18" s="89"/>
      <c r="U18" s="189">
        <f t="shared" si="1"/>
        <v>14206084019</v>
      </c>
      <c r="V18" s="89"/>
      <c r="W18" s="247">
        <v>3.7059276355779533E-2</v>
      </c>
    </row>
    <row r="19" spans="1:23">
      <c r="A19" s="325" t="s">
        <v>50</v>
      </c>
      <c r="B19" s="325"/>
      <c r="D19" s="90">
        <v>0</v>
      </c>
      <c r="E19" s="89"/>
      <c r="F19" s="90">
        <v>17397138586</v>
      </c>
      <c r="G19" s="89"/>
      <c r="H19" s="90">
        <v>0</v>
      </c>
      <c r="I19" s="89"/>
      <c r="J19" s="188">
        <f t="shared" si="0"/>
        <v>17397138586</v>
      </c>
      <c r="K19" s="89"/>
      <c r="L19" s="244">
        <v>7.9488541798386783E-2</v>
      </c>
      <c r="M19" s="89"/>
      <c r="N19" s="90">
        <v>0</v>
      </c>
      <c r="O19" s="89"/>
      <c r="P19" s="328">
        <v>66542180401</v>
      </c>
      <c r="Q19" s="328"/>
      <c r="R19" s="89"/>
      <c r="S19" s="90">
        <v>0</v>
      </c>
      <c r="T19" s="89"/>
      <c r="U19" s="189">
        <f t="shared" si="1"/>
        <v>66542180401</v>
      </c>
      <c r="V19" s="89"/>
      <c r="W19" s="247">
        <v>0.17358795354853768</v>
      </c>
    </row>
    <row r="20" spans="1:23">
      <c r="A20" s="325" t="s">
        <v>58</v>
      </c>
      <c r="B20" s="325"/>
      <c r="D20" s="90">
        <v>0</v>
      </c>
      <c r="E20" s="89"/>
      <c r="F20" s="90">
        <v>2771414885</v>
      </c>
      <c r="G20" s="89"/>
      <c r="H20" s="90">
        <v>0</v>
      </c>
      <c r="I20" s="89"/>
      <c r="J20" s="188">
        <f t="shared" si="0"/>
        <v>2771414885</v>
      </c>
      <c r="K20" s="89"/>
      <c r="L20" s="244">
        <v>1.2662756397438394E-2</v>
      </c>
      <c r="M20" s="89"/>
      <c r="N20" s="90">
        <v>0</v>
      </c>
      <c r="O20" s="89"/>
      <c r="P20" s="328">
        <v>2771414885</v>
      </c>
      <c r="Q20" s="328"/>
      <c r="R20" s="89"/>
      <c r="S20" s="90">
        <v>0</v>
      </c>
      <c r="T20" s="89"/>
      <c r="U20" s="189">
        <f t="shared" si="1"/>
        <v>2771414885</v>
      </c>
      <c r="V20" s="89"/>
      <c r="W20" s="247">
        <v>7.2297636690287371E-3</v>
      </c>
    </row>
    <row r="21" spans="1:23">
      <c r="A21" s="325" t="s">
        <v>51</v>
      </c>
      <c r="B21" s="325"/>
      <c r="D21" s="90">
        <v>0</v>
      </c>
      <c r="E21" s="89"/>
      <c r="F21" s="93">
        <v>18181469549</v>
      </c>
      <c r="G21" s="89"/>
      <c r="H21" s="90">
        <v>0</v>
      </c>
      <c r="I21" s="89"/>
      <c r="J21" s="188">
        <f t="shared" si="0"/>
        <v>18181469549</v>
      </c>
      <c r="K21" s="89"/>
      <c r="L21" s="244">
        <v>8.3072195755501649E-2</v>
      </c>
      <c r="M21" s="89"/>
      <c r="N21" s="90">
        <v>0</v>
      </c>
      <c r="O21" s="89"/>
      <c r="P21" s="328">
        <v>70767873780</v>
      </c>
      <c r="Q21" s="328"/>
      <c r="R21" s="89"/>
      <c r="S21" s="90">
        <v>0</v>
      </c>
      <c r="T21" s="89"/>
      <c r="U21" s="189">
        <f t="shared" si="1"/>
        <v>70767873780</v>
      </c>
      <c r="V21" s="89"/>
      <c r="W21" s="247">
        <v>0.18461147970238145</v>
      </c>
    </row>
    <row r="22" spans="1:23">
      <c r="A22" s="325" t="s">
        <v>54</v>
      </c>
      <c r="B22" s="325"/>
      <c r="D22" s="90">
        <v>0</v>
      </c>
      <c r="E22" s="89"/>
      <c r="F22" s="93">
        <v>-1098693750</v>
      </c>
      <c r="G22" s="89"/>
      <c r="H22" s="90">
        <v>0</v>
      </c>
      <c r="I22" s="89"/>
      <c r="J22" s="188">
        <f t="shared" si="0"/>
        <v>-1098693750</v>
      </c>
      <c r="K22" s="89"/>
      <c r="L22" s="244">
        <v>5.0199958825861901E-3</v>
      </c>
      <c r="M22" s="89"/>
      <c r="N22" s="90">
        <v>0</v>
      </c>
      <c r="O22" s="89"/>
      <c r="P22" s="326">
        <v>-2097506250</v>
      </c>
      <c r="Q22" s="326"/>
      <c r="R22" s="89"/>
      <c r="S22" s="90">
        <v>0</v>
      </c>
      <c r="T22" s="89"/>
      <c r="U22" s="188">
        <f>S22+P22</f>
        <v>-2097506250</v>
      </c>
      <c r="V22" s="210"/>
      <c r="W22" s="247">
        <v>5.4717446182045411E-3</v>
      </c>
    </row>
    <row r="23" spans="1:23">
      <c r="A23" s="327" t="s">
        <v>55</v>
      </c>
      <c r="B23" s="327"/>
      <c r="D23" s="91">
        <v>0</v>
      </c>
      <c r="E23" s="89"/>
      <c r="F23" s="91">
        <v>32011723018</v>
      </c>
      <c r="G23" s="89"/>
      <c r="H23" s="91">
        <v>0</v>
      </c>
      <c r="I23" s="89"/>
      <c r="J23" s="188">
        <f t="shared" si="0"/>
        <v>32011723018</v>
      </c>
      <c r="K23" s="89"/>
      <c r="L23" s="244">
        <v>0.1462634312289931</v>
      </c>
      <c r="M23" s="89"/>
      <c r="N23" s="91">
        <v>0</v>
      </c>
      <c r="O23" s="89"/>
      <c r="P23" s="328">
        <v>35850711523</v>
      </c>
      <c r="Q23" s="329"/>
      <c r="R23" s="89"/>
      <c r="S23" s="91">
        <v>0</v>
      </c>
      <c r="T23" s="89"/>
      <c r="U23" s="91">
        <v>35850711523</v>
      </c>
      <c r="V23" s="89"/>
      <c r="W23" s="247">
        <v>9.352341039974435E-2</v>
      </c>
    </row>
    <row r="24" spans="1:23">
      <c r="A24" s="308" t="s">
        <v>29</v>
      </c>
      <c r="B24" s="308"/>
      <c r="D24" s="92">
        <v>0</v>
      </c>
      <c r="E24" s="89"/>
      <c r="F24" s="92">
        <f>SUM(F9:F23)</f>
        <v>70204103206</v>
      </c>
      <c r="G24" s="89"/>
      <c r="H24" s="92">
        <f>SUM(H9:H23)</f>
        <v>84211720581</v>
      </c>
      <c r="I24" s="89"/>
      <c r="J24" s="92">
        <f>SUM(J9:J23)</f>
        <v>154415823787</v>
      </c>
      <c r="K24" s="89"/>
      <c r="L24" s="245">
        <f>SUM(L9:L23)</f>
        <v>1</v>
      </c>
      <c r="M24" s="89"/>
      <c r="N24" s="92">
        <f>SUM(N9:N23)</f>
        <v>0</v>
      </c>
      <c r="O24" s="89"/>
      <c r="P24" s="89"/>
      <c r="Q24" s="92">
        <f>SUM(P9:Q23)</f>
        <v>222930297965</v>
      </c>
      <c r="R24" s="89"/>
      <c r="S24" s="92">
        <f>SUM(S9:S23)</f>
        <v>154694750132</v>
      </c>
      <c r="T24" s="89"/>
      <c r="U24" s="92">
        <f>SUM(U9:U23)</f>
        <v>377625048097</v>
      </c>
      <c r="V24" s="89"/>
      <c r="W24" s="248">
        <f>SUM(W9:W23)</f>
        <v>0.99999999999999989</v>
      </c>
    </row>
  </sheetData>
  <mergeCells count="41">
    <mergeCell ref="A1:W1"/>
    <mergeCell ref="A2:W2"/>
    <mergeCell ref="A3:W3"/>
    <mergeCell ref="B5:W5"/>
    <mergeCell ref="D6:L6"/>
    <mergeCell ref="N6:W6"/>
    <mergeCell ref="J7:L7"/>
    <mergeCell ref="U7:W7"/>
    <mergeCell ref="A8:B8"/>
    <mergeCell ref="P8:Q8"/>
    <mergeCell ref="A9:B9"/>
    <mergeCell ref="P9:Q9"/>
    <mergeCell ref="A10:B10"/>
    <mergeCell ref="P10:Q10"/>
    <mergeCell ref="A11:B11"/>
    <mergeCell ref="P11:Q11"/>
    <mergeCell ref="A12:B12"/>
    <mergeCell ref="P12:Q12"/>
    <mergeCell ref="A13:B13"/>
    <mergeCell ref="P13:Q13"/>
    <mergeCell ref="A14:B14"/>
    <mergeCell ref="P14:Q14"/>
    <mergeCell ref="A15:B15"/>
    <mergeCell ref="P15:Q15"/>
    <mergeCell ref="A16:B16"/>
    <mergeCell ref="P16:Q16"/>
    <mergeCell ref="A17:B17"/>
    <mergeCell ref="P17:Q17"/>
    <mergeCell ref="A18:B18"/>
    <mergeCell ref="P18:Q18"/>
    <mergeCell ref="A19:B19"/>
    <mergeCell ref="P19:Q19"/>
    <mergeCell ref="A20:B20"/>
    <mergeCell ref="P20:Q20"/>
    <mergeCell ref="A21:B21"/>
    <mergeCell ref="P21:Q21"/>
    <mergeCell ref="A22:B22"/>
    <mergeCell ref="P22:Q22"/>
    <mergeCell ref="A23:B23"/>
    <mergeCell ref="P23:Q23"/>
    <mergeCell ref="A24:B24"/>
  </mergeCells>
  <pageMargins left="0.39" right="0.39" top="0.39" bottom="0.39" header="0" footer="0"/>
  <pageSetup paperSize="9" scale="54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25"/>
  <sheetViews>
    <sheetView rightToLeft="1" view="pageBreakPreview" zoomScale="60" zoomScaleNormal="70" workbookViewId="0">
      <selection activeCell="B7" sqref="B7"/>
    </sheetView>
  </sheetViews>
  <sheetFormatPr defaultRowHeight="18"/>
  <cols>
    <col min="1" max="1" width="5.140625" style="85" customWidth="1"/>
    <col min="2" max="2" width="43.140625" style="85" customWidth="1"/>
    <col min="3" max="3" width="1.28515625" style="85" customWidth="1"/>
    <col min="4" max="4" width="19.85546875" style="85" bestFit="1" customWidth="1"/>
    <col min="5" max="5" width="1.28515625" style="85" customWidth="1"/>
    <col min="6" max="6" width="21.28515625" style="85" bestFit="1" customWidth="1"/>
    <col min="7" max="7" width="1.28515625" style="85" customWidth="1"/>
    <col min="8" max="8" width="22.85546875" style="85" bestFit="1" customWidth="1"/>
    <col min="9" max="9" width="1.28515625" style="85" customWidth="1"/>
    <col min="10" max="10" width="22.7109375" style="85" bestFit="1" customWidth="1"/>
    <col min="11" max="11" width="1.28515625" style="85" customWidth="1"/>
    <col min="12" max="12" width="21.85546875" style="85" bestFit="1" customWidth="1"/>
    <col min="13" max="13" width="1.28515625" style="85" customWidth="1"/>
    <col min="14" max="14" width="22.7109375" style="85" bestFit="1" customWidth="1"/>
    <col min="15" max="15" width="1.28515625" style="85" customWidth="1"/>
    <col min="16" max="16" width="22.85546875" style="85" bestFit="1" customWidth="1"/>
    <col min="17" max="17" width="1.28515625" style="85" customWidth="1"/>
    <col min="18" max="18" width="22.28515625" style="85" bestFit="1" customWidth="1"/>
    <col min="19" max="19" width="5.140625" style="85" customWidth="1"/>
    <col min="20" max="20" width="22.85546875" style="85" bestFit="1" customWidth="1"/>
    <col min="21" max="16384" width="9.140625" style="85"/>
  </cols>
  <sheetData>
    <row r="1" spans="1:20" ht="32.25" customHeight="1">
      <c r="A1" s="312" t="s">
        <v>0</v>
      </c>
      <c r="B1" s="312"/>
      <c r="C1" s="312"/>
      <c r="D1" s="312"/>
      <c r="E1" s="312"/>
      <c r="F1" s="312"/>
      <c r="G1" s="312"/>
      <c r="H1" s="312"/>
      <c r="I1" s="312"/>
      <c r="J1" s="312"/>
      <c r="K1" s="312"/>
      <c r="L1" s="312"/>
      <c r="M1" s="312"/>
      <c r="N1" s="312"/>
      <c r="O1" s="312"/>
      <c r="P1" s="312"/>
      <c r="Q1" s="312"/>
      <c r="R1" s="312"/>
    </row>
    <row r="2" spans="1:20" ht="32.25" customHeight="1">
      <c r="A2" s="312" t="s">
        <v>153</v>
      </c>
      <c r="B2" s="312"/>
      <c r="C2" s="312"/>
      <c r="D2" s="312"/>
      <c r="E2" s="312"/>
      <c r="F2" s="312"/>
      <c r="G2" s="312"/>
      <c r="H2" s="312"/>
      <c r="I2" s="312"/>
      <c r="J2" s="312"/>
      <c r="K2" s="312"/>
      <c r="L2" s="312"/>
      <c r="M2" s="312"/>
      <c r="N2" s="312"/>
      <c r="O2" s="312"/>
      <c r="P2" s="312"/>
      <c r="Q2" s="312"/>
      <c r="R2" s="312"/>
    </row>
    <row r="3" spans="1:20" ht="32.25" customHeight="1">
      <c r="A3" s="312" t="s">
        <v>2</v>
      </c>
      <c r="B3" s="312"/>
      <c r="C3" s="312"/>
      <c r="D3" s="312"/>
      <c r="E3" s="312"/>
      <c r="F3" s="312"/>
      <c r="G3" s="312"/>
      <c r="H3" s="312"/>
      <c r="I3" s="312"/>
      <c r="J3" s="312"/>
      <c r="K3" s="312"/>
      <c r="L3" s="312"/>
      <c r="M3" s="312"/>
      <c r="N3" s="312"/>
      <c r="O3" s="312"/>
      <c r="P3" s="312"/>
      <c r="Q3" s="312"/>
      <c r="R3" s="312"/>
    </row>
    <row r="4" spans="1:20" ht="9.75" customHeight="1"/>
    <row r="5" spans="1:20" ht="24">
      <c r="A5" s="1" t="s">
        <v>191</v>
      </c>
      <c r="B5" s="291" t="s">
        <v>192</v>
      </c>
      <c r="C5" s="291"/>
      <c r="D5" s="291"/>
      <c r="E5" s="291"/>
      <c r="F5" s="291"/>
      <c r="G5" s="291"/>
      <c r="H5" s="291"/>
      <c r="I5" s="291"/>
      <c r="J5" s="291"/>
      <c r="K5" s="291"/>
      <c r="L5" s="291"/>
      <c r="M5" s="291"/>
      <c r="N5" s="291"/>
      <c r="O5" s="291"/>
      <c r="P5" s="291"/>
      <c r="Q5" s="291"/>
      <c r="R5" s="291"/>
    </row>
    <row r="6" spans="1:20" ht="24">
      <c r="D6" s="313" t="s">
        <v>172</v>
      </c>
      <c r="E6" s="313"/>
      <c r="F6" s="313"/>
      <c r="G6" s="313"/>
      <c r="H6" s="313"/>
      <c r="I6" s="313"/>
      <c r="J6" s="313"/>
      <c r="L6" s="313" t="s">
        <v>173</v>
      </c>
      <c r="M6" s="313"/>
      <c r="N6" s="313"/>
      <c r="O6" s="313"/>
      <c r="P6" s="313"/>
      <c r="Q6" s="313"/>
      <c r="R6" s="313"/>
    </row>
    <row r="7" spans="1:20">
      <c r="D7" s="94"/>
      <c r="E7" s="94"/>
      <c r="F7" s="94"/>
      <c r="G7" s="94"/>
      <c r="H7" s="94"/>
      <c r="I7" s="94"/>
      <c r="J7" s="94"/>
      <c r="L7" s="94"/>
      <c r="M7" s="94"/>
      <c r="N7" s="94"/>
      <c r="O7" s="94"/>
      <c r="P7" s="94"/>
      <c r="Q7" s="94"/>
      <c r="R7" s="94"/>
    </row>
    <row r="8" spans="1:20" ht="24">
      <c r="A8" s="313" t="s">
        <v>193</v>
      </c>
      <c r="B8" s="313"/>
      <c r="D8" s="65" t="s">
        <v>194</v>
      </c>
      <c r="E8" s="96"/>
      <c r="F8" s="65" t="s">
        <v>176</v>
      </c>
      <c r="G8" s="96"/>
      <c r="H8" s="65" t="s">
        <v>177</v>
      </c>
      <c r="I8" s="96"/>
      <c r="J8" s="65" t="s">
        <v>29</v>
      </c>
      <c r="K8" s="96"/>
      <c r="L8" s="65" t="s">
        <v>194</v>
      </c>
      <c r="M8" s="96"/>
      <c r="N8" s="65" t="s">
        <v>176</v>
      </c>
      <c r="O8" s="96"/>
      <c r="P8" s="65" t="s">
        <v>177</v>
      </c>
      <c r="Q8" s="96"/>
      <c r="R8" s="65" t="s">
        <v>29</v>
      </c>
    </row>
    <row r="9" spans="1:20" ht="24">
      <c r="A9" s="331" t="s">
        <v>80</v>
      </c>
      <c r="B9" s="331"/>
      <c r="D9" s="88">
        <v>8868702733</v>
      </c>
      <c r="E9" s="96"/>
      <c r="F9" s="88">
        <v>0</v>
      </c>
      <c r="G9" s="96"/>
      <c r="H9" s="97">
        <v>-242847382462</v>
      </c>
      <c r="I9" s="96"/>
      <c r="J9" s="97">
        <f t="shared" ref="J9:J20" si="0">D9+F9+H9</f>
        <v>-233978679729</v>
      </c>
      <c r="K9" s="96"/>
      <c r="L9" s="88">
        <v>203684296320</v>
      </c>
      <c r="M9" s="96"/>
      <c r="N9" s="88">
        <v>0</v>
      </c>
      <c r="O9" s="96"/>
      <c r="P9" s="93">
        <v>-242847382462</v>
      </c>
      <c r="Q9" s="96"/>
      <c r="R9" s="93">
        <f t="shared" ref="R9:R20" si="1">P9+N9+L9</f>
        <v>-39163086142</v>
      </c>
      <c r="T9" s="212"/>
    </row>
    <row r="10" spans="1:20" ht="24">
      <c r="A10" s="325" t="s">
        <v>88</v>
      </c>
      <c r="B10" s="325"/>
      <c r="D10" s="90">
        <v>7555758554</v>
      </c>
      <c r="E10" s="96"/>
      <c r="F10" s="90">
        <v>0</v>
      </c>
      <c r="G10" s="96"/>
      <c r="H10" s="93">
        <v>-255844473385</v>
      </c>
      <c r="I10" s="96"/>
      <c r="J10" s="211">
        <f t="shared" si="0"/>
        <v>-248288714831</v>
      </c>
      <c r="K10" s="96"/>
      <c r="L10" s="90">
        <v>183163672938</v>
      </c>
      <c r="M10" s="96"/>
      <c r="N10" s="90">
        <v>0</v>
      </c>
      <c r="O10" s="96"/>
      <c r="P10" s="93">
        <v>-255844473385</v>
      </c>
      <c r="Q10" s="96"/>
      <c r="R10" s="93">
        <f t="shared" si="1"/>
        <v>-72680800447</v>
      </c>
    </row>
    <row r="11" spans="1:20" ht="24">
      <c r="A11" s="325" t="s">
        <v>65</v>
      </c>
      <c r="B11" s="325"/>
      <c r="D11" s="90">
        <v>0</v>
      </c>
      <c r="E11" s="96"/>
      <c r="F11" s="90">
        <v>1490677607250</v>
      </c>
      <c r="G11" s="96"/>
      <c r="H11" s="90">
        <v>7812227240</v>
      </c>
      <c r="I11" s="96"/>
      <c r="J11" s="211">
        <f t="shared" si="0"/>
        <v>1498489834490</v>
      </c>
      <c r="K11" s="96"/>
      <c r="L11" s="90">
        <v>0</v>
      </c>
      <c r="M11" s="96"/>
      <c r="N11" s="90">
        <v>1479802615512</v>
      </c>
      <c r="O11" s="96"/>
      <c r="P11" s="90">
        <v>6362231306</v>
      </c>
      <c r="Q11" s="96"/>
      <c r="R11" s="188">
        <f t="shared" si="1"/>
        <v>1486164846818</v>
      </c>
    </row>
    <row r="12" spans="1:20" ht="24">
      <c r="A12" s="325" t="s">
        <v>90</v>
      </c>
      <c r="B12" s="325"/>
      <c r="D12" s="90">
        <v>1654835623</v>
      </c>
      <c r="E12" s="96"/>
      <c r="F12" s="90">
        <v>59403921758</v>
      </c>
      <c r="G12" s="96"/>
      <c r="H12" s="90">
        <v>1822993</v>
      </c>
      <c r="I12" s="96"/>
      <c r="J12" s="211">
        <f t="shared" si="0"/>
        <v>61060580374</v>
      </c>
      <c r="K12" s="96"/>
      <c r="L12" s="90">
        <v>1654835623</v>
      </c>
      <c r="M12" s="96"/>
      <c r="N12" s="90">
        <v>59403921758</v>
      </c>
      <c r="O12" s="96"/>
      <c r="P12" s="90">
        <v>1822993</v>
      </c>
      <c r="Q12" s="96"/>
      <c r="R12" s="188">
        <f t="shared" si="1"/>
        <v>61060580374</v>
      </c>
    </row>
    <row r="13" spans="1:20" ht="24">
      <c r="A13" s="325" t="s">
        <v>195</v>
      </c>
      <c r="B13" s="325"/>
      <c r="D13" s="90">
        <v>0</v>
      </c>
      <c r="E13" s="96"/>
      <c r="F13" s="90">
        <v>0</v>
      </c>
      <c r="G13" s="96"/>
      <c r="H13" s="90">
        <v>0</v>
      </c>
      <c r="I13" s="96"/>
      <c r="J13" s="211">
        <f t="shared" si="0"/>
        <v>0</v>
      </c>
      <c r="K13" s="96"/>
      <c r="L13" s="90">
        <v>0</v>
      </c>
      <c r="M13" s="96"/>
      <c r="N13" s="90">
        <v>0</v>
      </c>
      <c r="O13" s="96"/>
      <c r="P13" s="90">
        <v>38240773175</v>
      </c>
      <c r="Q13" s="96"/>
      <c r="R13" s="188">
        <f t="shared" si="1"/>
        <v>38240773175</v>
      </c>
    </row>
    <row r="14" spans="1:20" ht="24">
      <c r="A14" s="325" t="s">
        <v>93</v>
      </c>
      <c r="B14" s="325"/>
      <c r="D14" s="90">
        <v>55303457716</v>
      </c>
      <c r="E14" s="96"/>
      <c r="F14" s="90">
        <v>0</v>
      </c>
      <c r="G14" s="96"/>
      <c r="H14" s="90">
        <v>0</v>
      </c>
      <c r="I14" s="96"/>
      <c r="J14" s="211">
        <f t="shared" si="0"/>
        <v>55303457716</v>
      </c>
      <c r="K14" s="96"/>
      <c r="L14" s="90">
        <v>264190093817</v>
      </c>
      <c r="M14" s="96"/>
      <c r="N14" s="90">
        <v>0</v>
      </c>
      <c r="O14" s="96"/>
      <c r="P14" s="90">
        <v>0</v>
      </c>
      <c r="Q14" s="96"/>
      <c r="R14" s="188">
        <f t="shared" si="1"/>
        <v>264190093817</v>
      </c>
    </row>
    <row r="15" spans="1:20" ht="24">
      <c r="A15" s="325" t="s">
        <v>83</v>
      </c>
      <c r="B15" s="325"/>
      <c r="D15" s="90">
        <v>96375044270</v>
      </c>
      <c r="E15" s="96"/>
      <c r="F15" s="90">
        <v>69437412188</v>
      </c>
      <c r="G15" s="96"/>
      <c r="H15" s="90">
        <v>0</v>
      </c>
      <c r="I15" s="96"/>
      <c r="J15" s="211">
        <f t="shared" si="0"/>
        <v>165812456458</v>
      </c>
      <c r="K15" s="96"/>
      <c r="L15" s="90">
        <v>380377950154</v>
      </c>
      <c r="M15" s="96"/>
      <c r="N15" s="90">
        <v>130676310625</v>
      </c>
      <c r="O15" s="96"/>
      <c r="P15" s="90">
        <v>0</v>
      </c>
      <c r="Q15" s="96"/>
      <c r="R15" s="188">
        <f t="shared" si="1"/>
        <v>511054260779</v>
      </c>
    </row>
    <row r="16" spans="1:20" ht="24">
      <c r="A16" s="325" t="s">
        <v>86</v>
      </c>
      <c r="B16" s="325"/>
      <c r="D16" s="90">
        <v>2891251327</v>
      </c>
      <c r="E16" s="96"/>
      <c r="F16" s="90">
        <v>-68987493</v>
      </c>
      <c r="G16" s="96"/>
      <c r="H16" s="90">
        <v>0</v>
      </c>
      <c r="I16" s="96"/>
      <c r="J16" s="211">
        <f t="shared" si="0"/>
        <v>2822263834</v>
      </c>
      <c r="K16" s="96"/>
      <c r="L16" s="90">
        <v>11411338506</v>
      </c>
      <c r="M16" s="96"/>
      <c r="N16" s="90">
        <v>3384886379</v>
      </c>
      <c r="O16" s="96"/>
      <c r="P16" s="90">
        <v>0</v>
      </c>
      <c r="Q16" s="96"/>
      <c r="R16" s="188">
        <f t="shared" si="1"/>
        <v>14796224885</v>
      </c>
    </row>
    <row r="17" spans="1:18" ht="24">
      <c r="A17" s="325" t="s">
        <v>74</v>
      </c>
      <c r="B17" s="325"/>
      <c r="D17" s="90">
        <v>39520038311</v>
      </c>
      <c r="E17" s="96"/>
      <c r="F17" s="90">
        <v>0</v>
      </c>
      <c r="G17" s="96"/>
      <c r="H17" s="90">
        <v>0</v>
      </c>
      <c r="I17" s="96"/>
      <c r="J17" s="211">
        <f t="shared" si="0"/>
        <v>39520038311</v>
      </c>
      <c r="K17" s="96"/>
      <c r="L17" s="90">
        <v>160449871128</v>
      </c>
      <c r="M17" s="96"/>
      <c r="N17" s="90">
        <v>0</v>
      </c>
      <c r="O17" s="96"/>
      <c r="P17" s="90">
        <v>0</v>
      </c>
      <c r="Q17" s="96"/>
      <c r="R17" s="188">
        <f t="shared" si="1"/>
        <v>160449871128</v>
      </c>
    </row>
    <row r="18" spans="1:18" ht="24">
      <c r="A18" s="325" t="s">
        <v>77</v>
      </c>
      <c r="B18" s="325"/>
      <c r="D18" s="90">
        <v>21830026442</v>
      </c>
      <c r="E18" s="96"/>
      <c r="F18" s="90">
        <v>0</v>
      </c>
      <c r="G18" s="96"/>
      <c r="H18" s="90">
        <v>0</v>
      </c>
      <c r="I18" s="96"/>
      <c r="J18" s="211">
        <f t="shared" si="0"/>
        <v>21830026442</v>
      </c>
      <c r="K18" s="96"/>
      <c r="L18" s="90">
        <v>76510604782</v>
      </c>
      <c r="M18" s="96"/>
      <c r="N18" s="90">
        <v>0</v>
      </c>
      <c r="O18" s="96"/>
      <c r="P18" s="90">
        <v>0</v>
      </c>
      <c r="Q18" s="96"/>
      <c r="R18" s="188">
        <f t="shared" si="1"/>
        <v>76510604782</v>
      </c>
    </row>
    <row r="19" spans="1:18" ht="24">
      <c r="A19" s="325" t="s">
        <v>71</v>
      </c>
      <c r="B19" s="325"/>
      <c r="D19" s="90">
        <v>0</v>
      </c>
      <c r="E19" s="96"/>
      <c r="F19" s="90">
        <v>222566652</v>
      </c>
      <c r="G19" s="96"/>
      <c r="H19" s="90">
        <v>0</v>
      </c>
      <c r="I19" s="96"/>
      <c r="J19" s="211">
        <f t="shared" si="0"/>
        <v>222566652</v>
      </c>
      <c r="K19" s="96"/>
      <c r="L19" s="90">
        <v>0</v>
      </c>
      <c r="M19" s="96"/>
      <c r="N19" s="90">
        <v>694953017</v>
      </c>
      <c r="O19" s="96"/>
      <c r="P19" s="90">
        <v>0</v>
      </c>
      <c r="Q19" s="96"/>
      <c r="R19" s="188">
        <f t="shared" si="1"/>
        <v>694953017</v>
      </c>
    </row>
    <row r="20" spans="1:18" ht="28.5" customHeight="1">
      <c r="A20" s="327" t="s">
        <v>68</v>
      </c>
      <c r="B20" s="327"/>
      <c r="D20" s="91">
        <v>0</v>
      </c>
      <c r="E20" s="96"/>
      <c r="F20" s="91">
        <v>102519781950</v>
      </c>
      <c r="G20" s="96"/>
      <c r="H20" s="91">
        <v>0</v>
      </c>
      <c r="I20" s="96"/>
      <c r="J20" s="211">
        <f t="shared" si="0"/>
        <v>102519781950</v>
      </c>
      <c r="K20" s="96"/>
      <c r="L20" s="91">
        <v>0</v>
      </c>
      <c r="M20" s="96"/>
      <c r="N20" s="91">
        <v>161729596631</v>
      </c>
      <c r="O20" s="96"/>
      <c r="P20" s="91">
        <v>0</v>
      </c>
      <c r="Q20" s="96"/>
      <c r="R20" s="188">
        <f t="shared" si="1"/>
        <v>161729596631</v>
      </c>
    </row>
    <row r="21" spans="1:18" ht="24">
      <c r="A21" s="308" t="s">
        <v>29</v>
      </c>
      <c r="B21" s="308"/>
      <c r="D21" s="92">
        <f>SUM(D9:D20)</f>
        <v>233999114976</v>
      </c>
      <c r="E21" s="96"/>
      <c r="F21" s="92">
        <f>SUM(F9:F20)</f>
        <v>1722192302305</v>
      </c>
      <c r="G21" s="96"/>
      <c r="H21" s="92">
        <f>SUM(H9:H20)</f>
        <v>-490877805614</v>
      </c>
      <c r="I21" s="96"/>
      <c r="J21" s="92">
        <f>SUM(J9:J20)</f>
        <v>1465313611667</v>
      </c>
      <c r="K21" s="96"/>
      <c r="L21" s="92">
        <f>SUM(L9:L20)</f>
        <v>1281442663268</v>
      </c>
      <c r="M21" s="96"/>
      <c r="N21" s="92">
        <f>SUM(N9:N20)</f>
        <v>1835692283922</v>
      </c>
      <c r="O21" s="96"/>
      <c r="P21" s="92">
        <f>SUM(P9:P20)</f>
        <v>-454087028373</v>
      </c>
      <c r="Q21" s="96"/>
      <c r="R21" s="92">
        <f>SUM(R9:R20)</f>
        <v>2663047918817</v>
      </c>
    </row>
    <row r="22" spans="1:18" ht="18.75" thickTop="1"/>
    <row r="23" spans="1:18">
      <c r="F23" s="176"/>
      <c r="N23" s="147"/>
    </row>
    <row r="25" spans="1:18">
      <c r="F25" s="176"/>
      <c r="N25" s="176"/>
    </row>
  </sheetData>
  <mergeCells count="20">
    <mergeCell ref="A1:R1"/>
    <mergeCell ref="A2:R2"/>
    <mergeCell ref="A3:R3"/>
    <mergeCell ref="B5:R5"/>
    <mergeCell ref="D6:J6"/>
    <mergeCell ref="L6:R6"/>
    <mergeCell ref="A8:B8"/>
    <mergeCell ref="A9:B9"/>
    <mergeCell ref="A10:B10"/>
    <mergeCell ref="A11:B11"/>
    <mergeCell ref="A12:B12"/>
    <mergeCell ref="A18:B18"/>
    <mergeCell ref="A19:B19"/>
    <mergeCell ref="A20:B20"/>
    <mergeCell ref="A21:B21"/>
    <mergeCell ref="A13:B13"/>
    <mergeCell ref="A14:B14"/>
    <mergeCell ref="A15:B15"/>
    <mergeCell ref="A16:B16"/>
    <mergeCell ref="A17:B17"/>
  </mergeCells>
  <pageMargins left="0.39" right="0.39" top="0.39" bottom="0.39" header="0" footer="0"/>
  <pageSetup paperSize="9" scale="59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56FEB7-DD38-43D4-A062-0634F98BF2DB}">
  <sheetPr>
    <pageSetUpPr fitToPage="1"/>
  </sheetPr>
  <dimension ref="A1:P12"/>
  <sheetViews>
    <sheetView rightToLeft="1" view="pageBreakPreview" zoomScale="40" zoomScaleNormal="55" zoomScaleSheetLayoutView="40" workbookViewId="0">
      <selection activeCell="A6" sqref="A6"/>
    </sheetView>
  </sheetViews>
  <sheetFormatPr defaultRowHeight="26.25"/>
  <cols>
    <col min="1" max="1" width="77" style="191" bestFit="1" customWidth="1"/>
    <col min="2" max="2" width="3.140625" style="191" customWidth="1"/>
    <col min="3" max="3" width="24.7109375" style="191" customWidth="1"/>
    <col min="4" max="4" width="1.140625" style="191" customWidth="1"/>
    <col min="5" max="5" width="37.5703125" style="191" bestFit="1" customWidth="1"/>
    <col min="6" max="6" width="1.28515625" style="191" customWidth="1"/>
    <col min="7" max="7" width="16.7109375" style="191" bestFit="1" customWidth="1"/>
    <col min="8" max="8" width="1.28515625" style="191" customWidth="1"/>
    <col min="9" max="9" width="28.42578125" style="191" bestFit="1" customWidth="1"/>
    <col min="10" max="10" width="9.140625" style="191" customWidth="1"/>
    <col min="11" max="11" width="1.28515625" style="191" customWidth="1"/>
    <col min="12" max="12" width="28.5703125" style="191" customWidth="1"/>
    <col min="13" max="13" width="1.28515625" style="191" customWidth="1"/>
    <col min="14" max="14" width="20.140625" style="191" customWidth="1"/>
    <col min="15" max="15" width="1.28515625" style="191" customWidth="1"/>
    <col min="16" max="16" width="31.42578125" style="191" customWidth="1"/>
    <col min="17" max="17" width="6.42578125" style="191" customWidth="1"/>
    <col min="18" max="19" width="9.140625" style="191"/>
    <col min="20" max="20" width="24.5703125" style="191" bestFit="1" customWidth="1"/>
    <col min="21" max="26" width="9.140625" style="191"/>
    <col min="27" max="27" width="30.140625" style="191" customWidth="1"/>
    <col min="28" max="16384" width="9.140625" style="191"/>
  </cols>
  <sheetData>
    <row r="1" spans="1:16" ht="29.1" customHeight="1">
      <c r="A1" s="333" t="s">
        <v>0</v>
      </c>
      <c r="B1" s="333"/>
      <c r="C1" s="333"/>
      <c r="D1" s="333"/>
      <c r="E1" s="333"/>
      <c r="F1" s="333"/>
      <c r="G1" s="333"/>
      <c r="H1" s="333"/>
      <c r="I1" s="333"/>
      <c r="J1" s="333"/>
      <c r="K1" s="333"/>
      <c r="L1" s="333"/>
      <c r="M1" s="333"/>
      <c r="N1" s="333"/>
      <c r="O1" s="333"/>
      <c r="P1" s="333"/>
    </row>
    <row r="2" spans="1:16" ht="21.75" customHeight="1">
      <c r="A2" s="333" t="s">
        <v>153</v>
      </c>
      <c r="B2" s="333"/>
      <c r="C2" s="333"/>
      <c r="D2" s="333"/>
      <c r="E2" s="333"/>
      <c r="F2" s="333"/>
      <c r="G2" s="333"/>
      <c r="H2" s="333"/>
      <c r="I2" s="333"/>
      <c r="J2" s="333"/>
      <c r="K2" s="333"/>
      <c r="L2" s="333"/>
      <c r="M2" s="333"/>
      <c r="N2" s="333"/>
      <c r="O2" s="333"/>
      <c r="P2" s="333"/>
    </row>
    <row r="3" spans="1:16" ht="21.75" customHeight="1">
      <c r="A3" s="333" t="s">
        <v>279</v>
      </c>
      <c r="B3" s="333"/>
      <c r="C3" s="333"/>
      <c r="D3" s="333"/>
      <c r="E3" s="333"/>
      <c r="F3" s="333"/>
      <c r="G3" s="333"/>
      <c r="H3" s="333"/>
      <c r="I3" s="333"/>
      <c r="J3" s="333"/>
      <c r="K3" s="333"/>
      <c r="L3" s="333"/>
      <c r="M3" s="333"/>
      <c r="N3" s="333"/>
      <c r="O3" s="333"/>
      <c r="P3" s="333"/>
    </row>
    <row r="4" spans="1:16" ht="14.45" customHeight="1"/>
    <row r="5" spans="1:16" ht="57" customHeight="1">
      <c r="A5" s="192" t="s">
        <v>196</v>
      </c>
      <c r="B5" s="334" t="s">
        <v>197</v>
      </c>
      <c r="C5" s="334"/>
      <c r="D5" s="334"/>
      <c r="E5" s="334"/>
      <c r="F5" s="334"/>
      <c r="G5" s="334"/>
      <c r="H5" s="334"/>
      <c r="I5" s="334"/>
      <c r="J5" s="334"/>
      <c r="K5" s="334"/>
      <c r="L5" s="334"/>
      <c r="M5" s="334"/>
      <c r="N5" s="334"/>
      <c r="O5" s="334"/>
      <c r="P5" s="334"/>
    </row>
    <row r="6" spans="1:16" ht="57" customHeight="1">
      <c r="C6" s="193"/>
      <c r="D6" s="193"/>
      <c r="E6" s="193"/>
      <c r="F6" s="193"/>
      <c r="G6" s="193"/>
      <c r="H6" s="193"/>
      <c r="I6" s="193"/>
      <c r="J6" s="193"/>
      <c r="K6" s="193"/>
      <c r="L6" s="335" t="s">
        <v>198</v>
      </c>
      <c r="M6" s="193"/>
      <c r="N6" s="193"/>
      <c r="O6" s="193"/>
      <c r="P6" s="335" t="s">
        <v>199</v>
      </c>
    </row>
    <row r="7" spans="1:16" ht="57" customHeight="1">
      <c r="A7" s="194" t="s">
        <v>200</v>
      </c>
      <c r="B7" s="195"/>
      <c r="C7" s="196" t="s">
        <v>201</v>
      </c>
      <c r="D7" s="193"/>
      <c r="E7" s="196" t="s">
        <v>202</v>
      </c>
      <c r="F7" s="193"/>
      <c r="G7" s="196" t="s">
        <v>40</v>
      </c>
      <c r="H7" s="193"/>
      <c r="I7" s="196" t="s">
        <v>203</v>
      </c>
      <c r="J7" s="196"/>
      <c r="K7" s="193"/>
      <c r="L7" s="336"/>
      <c r="M7" s="193"/>
      <c r="N7" s="196" t="s">
        <v>204</v>
      </c>
      <c r="O7" s="193"/>
      <c r="P7" s="336"/>
    </row>
    <row r="8" spans="1:16" ht="57" customHeight="1">
      <c r="A8" s="197" t="s">
        <v>280</v>
      </c>
      <c r="B8" s="195"/>
      <c r="C8" s="193" t="s">
        <v>281</v>
      </c>
      <c r="D8" s="193"/>
      <c r="E8" s="193" t="s">
        <v>282</v>
      </c>
      <c r="F8" s="193"/>
      <c r="G8" s="198">
        <v>750000</v>
      </c>
      <c r="H8" s="193"/>
      <c r="I8" s="198">
        <v>750000000000</v>
      </c>
      <c r="J8" s="198"/>
      <c r="K8" s="193"/>
      <c r="L8" s="229">
        <v>6629940797</v>
      </c>
      <c r="M8" s="193"/>
      <c r="N8" s="199">
        <v>0.23</v>
      </c>
      <c r="O8" s="193"/>
      <c r="P8" s="249">
        <v>0.40799999999999997</v>
      </c>
    </row>
    <row r="9" spans="1:16" ht="57" customHeight="1">
      <c r="A9" s="201" t="s">
        <v>283</v>
      </c>
      <c r="B9" s="195"/>
      <c r="C9" s="193" t="s">
        <v>214</v>
      </c>
      <c r="D9" s="193"/>
      <c r="E9" s="193" t="s">
        <v>284</v>
      </c>
      <c r="F9" s="193"/>
      <c r="G9" s="193">
        <v>1500000</v>
      </c>
      <c r="H9" s="193"/>
      <c r="I9" s="202">
        <v>1500000000000</v>
      </c>
      <c r="J9" s="193"/>
      <c r="K9" s="193"/>
      <c r="L9" s="202">
        <v>7187402944</v>
      </c>
      <c r="M9" s="193"/>
      <c r="N9" s="204">
        <v>0.26</v>
      </c>
      <c r="O9" s="193"/>
      <c r="P9" s="249">
        <v>0.36969999999999997</v>
      </c>
    </row>
    <row r="10" spans="1:16" ht="57" customHeight="1">
      <c r="A10" s="205" t="s">
        <v>280</v>
      </c>
      <c r="B10" s="206"/>
      <c r="C10" s="193" t="s">
        <v>281</v>
      </c>
      <c r="D10" s="193"/>
      <c r="E10" s="193" t="s">
        <v>285</v>
      </c>
      <c r="F10" s="193"/>
      <c r="G10" s="193">
        <v>2998000</v>
      </c>
      <c r="H10" s="193"/>
      <c r="I10" s="202">
        <v>2998000000000</v>
      </c>
      <c r="J10" s="193"/>
      <c r="K10" s="193"/>
      <c r="L10" s="203">
        <v>8828931965</v>
      </c>
      <c r="M10" s="193"/>
      <c r="N10" s="204">
        <v>0.20499999999999999</v>
      </c>
      <c r="O10" s="193"/>
      <c r="P10" s="250">
        <v>0.41060000000000002</v>
      </c>
    </row>
    <row r="11" spans="1:16" ht="51" customHeight="1">
      <c r="A11" s="205" t="s">
        <v>65</v>
      </c>
      <c r="B11" s="207"/>
      <c r="C11" s="193" t="s">
        <v>281</v>
      </c>
      <c r="E11" s="193" t="s">
        <v>286</v>
      </c>
      <c r="G11" s="193">
        <v>2203677</v>
      </c>
      <c r="I11" s="202">
        <v>15001438599534</v>
      </c>
      <c r="J11" s="193"/>
      <c r="K11" s="193"/>
      <c r="L11" s="203">
        <v>177080499844</v>
      </c>
      <c r="M11" s="193"/>
      <c r="N11" s="204">
        <v>0.27</v>
      </c>
      <c r="O11" s="193"/>
      <c r="P11" s="251">
        <v>0.4</v>
      </c>
    </row>
    <row r="12" spans="1:16" ht="46.5" customHeight="1">
      <c r="A12" s="208" t="s">
        <v>287</v>
      </c>
      <c r="C12" s="234" t="s">
        <v>214</v>
      </c>
      <c r="E12" s="193" t="s">
        <v>288</v>
      </c>
      <c r="G12" s="191">
        <v>1335900</v>
      </c>
      <c r="I12" s="191">
        <v>4999848883800</v>
      </c>
      <c r="L12" s="203">
        <v>67400806441</v>
      </c>
      <c r="N12" s="204">
        <v>27</v>
      </c>
      <c r="P12" s="200">
        <v>0.40439999999999998</v>
      </c>
    </row>
  </sheetData>
  <mergeCells count="6">
    <mergeCell ref="A1:P1"/>
    <mergeCell ref="A2:P2"/>
    <mergeCell ref="A3:P3"/>
    <mergeCell ref="B5:P5"/>
    <mergeCell ref="L6:L7"/>
    <mergeCell ref="P6:P7"/>
  </mergeCells>
  <pageMargins left="0.39" right="0.39" top="0.39" bottom="0.39" header="0" footer="0"/>
  <pageSetup paperSize="9" scale="48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Q28"/>
  <sheetViews>
    <sheetView rightToLeft="1" topLeftCell="A4" workbookViewId="0">
      <selection activeCell="J22" sqref="J22"/>
    </sheetView>
  </sheetViews>
  <sheetFormatPr defaultRowHeight="12.75"/>
  <cols>
    <col min="1" max="1" width="7.7109375" customWidth="1"/>
    <col min="2" max="2" width="5.140625" customWidth="1"/>
    <col min="3" max="3" width="1.28515625" customWidth="1"/>
    <col min="4" max="4" width="13" customWidth="1"/>
    <col min="5" max="5" width="1.28515625" customWidth="1"/>
    <col min="6" max="6" width="14.28515625" customWidth="1"/>
    <col min="7" max="7" width="1.28515625" customWidth="1"/>
    <col min="8" max="8" width="13" customWidth="1"/>
    <col min="9" max="9" width="1.28515625" customWidth="1"/>
    <col min="10" max="10" width="10.42578125" customWidth="1"/>
    <col min="11" max="11" width="9.140625" customWidth="1"/>
    <col min="12" max="12" width="1.28515625" customWidth="1"/>
    <col min="13" max="13" width="28.5703125" customWidth="1"/>
    <col min="14" max="14" width="1.28515625" customWidth="1"/>
    <col min="15" max="15" width="14.28515625" customWidth="1"/>
    <col min="16" max="16" width="1.28515625" customWidth="1"/>
    <col min="17" max="17" width="28.5703125" customWidth="1"/>
    <col min="18" max="18" width="0.28515625" customWidth="1"/>
  </cols>
  <sheetData>
    <row r="1" spans="1:17" ht="29.1" customHeight="1">
      <c r="A1" s="278" t="s">
        <v>0</v>
      </c>
      <c r="B1" s="278"/>
      <c r="C1" s="278"/>
      <c r="D1" s="278"/>
      <c r="E1" s="278"/>
      <c r="F1" s="278"/>
      <c r="G1" s="278"/>
      <c r="H1" s="278"/>
      <c r="I1" s="278"/>
      <c r="J1" s="278"/>
      <c r="K1" s="278"/>
      <c r="L1" s="278"/>
      <c r="M1" s="278"/>
      <c r="N1" s="278"/>
      <c r="O1" s="278"/>
      <c r="P1" s="278"/>
      <c r="Q1" s="278"/>
    </row>
    <row r="2" spans="1:17" ht="21.75" customHeight="1">
      <c r="A2" s="278" t="s">
        <v>153</v>
      </c>
      <c r="B2" s="278"/>
      <c r="C2" s="278"/>
      <c r="D2" s="278"/>
      <c r="E2" s="278"/>
      <c r="F2" s="278"/>
      <c r="G2" s="278"/>
      <c r="H2" s="278"/>
      <c r="I2" s="278"/>
      <c r="J2" s="278"/>
      <c r="K2" s="278"/>
      <c r="L2" s="278"/>
      <c r="M2" s="278"/>
      <c r="N2" s="278"/>
      <c r="O2" s="278"/>
      <c r="P2" s="278"/>
      <c r="Q2" s="278"/>
    </row>
    <row r="3" spans="1:17" ht="21.75" customHeight="1">
      <c r="A3" s="278" t="s">
        <v>2</v>
      </c>
      <c r="B3" s="278"/>
      <c r="C3" s="278"/>
      <c r="D3" s="278"/>
      <c r="E3" s="278"/>
      <c r="F3" s="278"/>
      <c r="G3" s="278"/>
      <c r="H3" s="278"/>
      <c r="I3" s="278"/>
      <c r="J3" s="278"/>
      <c r="K3" s="278"/>
      <c r="L3" s="278"/>
      <c r="M3" s="278"/>
      <c r="N3" s="278"/>
      <c r="O3" s="278"/>
      <c r="P3" s="278"/>
      <c r="Q3" s="278"/>
    </row>
    <row r="4" spans="1:17" ht="14.45" customHeight="1"/>
    <row r="5" spans="1:17" ht="14.45" customHeight="1">
      <c r="A5" s="1" t="s">
        <v>196</v>
      </c>
      <c r="B5" s="291" t="s">
        <v>197</v>
      </c>
      <c r="C5" s="291"/>
      <c r="D5" s="291"/>
      <c r="E5" s="291"/>
      <c r="F5" s="291"/>
      <c r="G5" s="291"/>
      <c r="H5" s="291"/>
      <c r="I5" s="291"/>
      <c r="J5" s="291"/>
      <c r="K5" s="291"/>
      <c r="L5" s="291"/>
      <c r="M5" s="291"/>
      <c r="N5" s="291"/>
      <c r="O5" s="291"/>
      <c r="P5" s="291"/>
      <c r="Q5" s="291"/>
    </row>
    <row r="6" spans="1:17" ht="29.1" customHeight="1">
      <c r="M6" s="340" t="s">
        <v>198</v>
      </c>
      <c r="Q6" s="340" t="s">
        <v>199</v>
      </c>
    </row>
    <row r="7" spans="1:17" ht="14.45" customHeight="1">
      <c r="A7" s="293" t="s">
        <v>200</v>
      </c>
      <c r="B7" s="293"/>
      <c r="D7" s="2" t="s">
        <v>201</v>
      </c>
      <c r="F7" s="2" t="s">
        <v>202</v>
      </c>
      <c r="H7" s="2" t="s">
        <v>40</v>
      </c>
      <c r="J7" s="293" t="s">
        <v>203</v>
      </c>
      <c r="K7" s="293"/>
      <c r="M7" s="340"/>
      <c r="O7" s="2" t="s">
        <v>204</v>
      </c>
      <c r="Q7" s="340"/>
    </row>
    <row r="8" spans="1:17" ht="14.45" customHeight="1">
      <c r="A8" s="294" t="s">
        <v>205</v>
      </c>
      <c r="B8" s="341"/>
      <c r="D8" s="294" t="s">
        <v>206</v>
      </c>
      <c r="F8" s="4" t="s">
        <v>207</v>
      </c>
      <c r="H8" s="3"/>
      <c r="J8" s="3"/>
      <c r="K8" s="3"/>
      <c r="M8" s="3"/>
      <c r="O8" s="3"/>
      <c r="Q8" s="3"/>
    </row>
    <row r="9" spans="1:17" ht="14.45" customHeight="1">
      <c r="A9" s="293"/>
      <c r="B9" s="293"/>
      <c r="D9" s="293"/>
      <c r="F9" s="4" t="s">
        <v>208</v>
      </c>
    </row>
    <row r="10" spans="1:17" ht="14.45" customHeight="1">
      <c r="A10" s="294" t="s">
        <v>205</v>
      </c>
      <c r="B10" s="341"/>
      <c r="D10" s="294" t="s">
        <v>209</v>
      </c>
      <c r="F10" s="4" t="s">
        <v>207</v>
      </c>
    </row>
    <row r="11" spans="1:17" ht="14.45" customHeight="1">
      <c r="A11" s="293"/>
      <c r="B11" s="293"/>
      <c r="D11" s="293"/>
      <c r="F11" s="4" t="s">
        <v>210</v>
      </c>
    </row>
    <row r="12" spans="1:17" ht="65.45" customHeight="1">
      <c r="A12" s="337" t="s">
        <v>211</v>
      </c>
      <c r="B12" s="337"/>
      <c r="D12" s="13" t="s">
        <v>212</v>
      </c>
      <c r="F12" s="4" t="s">
        <v>213</v>
      </c>
    </row>
    <row r="13" spans="1:17" ht="14.45" customHeight="1">
      <c r="A13" s="337" t="s">
        <v>214</v>
      </c>
      <c r="B13" s="338"/>
      <c r="D13" s="337" t="s">
        <v>214</v>
      </c>
      <c r="F13" s="4" t="s">
        <v>215</v>
      </c>
    </row>
    <row r="14" spans="1:17" ht="14.45" customHeight="1">
      <c r="A14" s="339"/>
      <c r="B14" s="339"/>
      <c r="D14" s="339"/>
      <c r="F14" s="4" t="s">
        <v>216</v>
      </c>
    </row>
    <row r="15" spans="1:17" ht="14.45" customHeight="1">
      <c r="A15" s="339"/>
      <c r="B15" s="339"/>
      <c r="D15" s="339"/>
      <c r="F15" s="4" t="s">
        <v>217</v>
      </c>
    </row>
    <row r="16" spans="1:17" ht="14.45" customHeight="1">
      <c r="A16" s="340"/>
      <c r="B16" s="340"/>
      <c r="D16" s="340"/>
      <c r="F16" s="4" t="s">
        <v>218</v>
      </c>
    </row>
    <row r="17" spans="1:10" ht="14.45" customHeight="1">
      <c r="A17" s="3"/>
      <c r="B17" s="3"/>
      <c r="D17" s="3"/>
      <c r="F17" s="3"/>
    </row>
    <row r="18" spans="1:10" ht="14.45" customHeight="1">
      <c r="A18" s="293" t="s">
        <v>219</v>
      </c>
      <c r="B18" s="293"/>
      <c r="C18" s="293"/>
      <c r="D18" s="293"/>
      <c r="E18" s="293"/>
      <c r="F18" s="293"/>
      <c r="G18" s="293"/>
      <c r="H18" s="293"/>
      <c r="I18" s="293"/>
      <c r="J18" s="293"/>
    </row>
    <row r="19" spans="1:10" ht="14.45" customHeight="1">
      <c r="A19" s="3"/>
      <c r="B19" s="3"/>
      <c r="C19" s="3"/>
      <c r="D19" s="3"/>
      <c r="E19" s="3"/>
      <c r="F19" s="3"/>
      <c r="G19" s="3"/>
      <c r="H19" s="3"/>
      <c r="I19" s="3"/>
      <c r="J19" s="3"/>
    </row>
    <row r="20" spans="1:10" ht="14.45" customHeight="1"/>
    <row r="21" spans="1:10" ht="14.45" customHeight="1"/>
    <row r="22" spans="1:10" ht="14.45" customHeight="1"/>
    <row r="23" spans="1:10" ht="14.45" customHeight="1"/>
    <row r="24" spans="1:10" ht="14.45" customHeight="1"/>
    <row r="25" spans="1:10" ht="14.45" customHeight="1"/>
    <row r="26" spans="1:10" ht="14.45" customHeight="1"/>
    <row r="27" spans="1:10" ht="14.45" customHeight="1"/>
    <row r="28" spans="1:10" ht="14.45" customHeight="1"/>
  </sheetData>
  <mergeCells count="16">
    <mergeCell ref="A1:Q1"/>
    <mergeCell ref="A2:Q2"/>
    <mergeCell ref="A3:Q3"/>
    <mergeCell ref="B5:Q5"/>
    <mergeCell ref="M6:M7"/>
    <mergeCell ref="Q6:Q7"/>
    <mergeCell ref="A7:B7"/>
    <mergeCell ref="J7:K7"/>
    <mergeCell ref="A13:B16"/>
    <mergeCell ref="D13:D16"/>
    <mergeCell ref="A18:J18"/>
    <mergeCell ref="A8:B9"/>
    <mergeCell ref="D8:D9"/>
    <mergeCell ref="A10:B11"/>
    <mergeCell ref="D10:D11"/>
    <mergeCell ref="A12:B12"/>
  </mergeCells>
  <pageMargins left="0.39" right="0.39" top="0.39" bottom="0.39" header="0" footer="0"/>
  <pageSetup paperSize="0" fitToHeight="0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FF3836-6C50-4544-AAD3-78C75DF5DAFE}">
  <sheetPr>
    <pageSetUpPr fitToPage="1"/>
  </sheetPr>
  <dimension ref="A1:J95"/>
  <sheetViews>
    <sheetView rightToLeft="1" topLeftCell="A19" workbookViewId="0">
      <selection activeCell="D20" sqref="D20:H20"/>
    </sheetView>
  </sheetViews>
  <sheetFormatPr defaultRowHeight="12.75"/>
  <cols>
    <col min="1" max="1" width="5.140625" customWidth="1"/>
    <col min="2" max="2" width="40.28515625" customWidth="1"/>
    <col min="3" max="3" width="1.28515625" customWidth="1"/>
    <col min="4" max="4" width="19.42578125" customWidth="1"/>
    <col min="5" max="5" width="1.28515625" customWidth="1"/>
    <col min="6" max="6" width="20.7109375" customWidth="1"/>
    <col min="7" max="7" width="1.28515625" customWidth="1"/>
    <col min="8" max="8" width="19.42578125" customWidth="1"/>
    <col min="9" max="9" width="1.28515625" customWidth="1"/>
    <col min="10" max="10" width="19.42578125" customWidth="1"/>
    <col min="11" max="11" width="0.28515625" customWidth="1"/>
  </cols>
  <sheetData>
    <row r="1" spans="1:10" ht="29.1" customHeight="1">
      <c r="A1" s="278" t="s">
        <v>0</v>
      </c>
      <c r="B1" s="278"/>
      <c r="C1" s="278"/>
      <c r="D1" s="278"/>
      <c r="E1" s="278"/>
      <c r="F1" s="278"/>
      <c r="G1" s="278"/>
      <c r="H1" s="278"/>
      <c r="I1" s="278"/>
      <c r="J1" s="278"/>
    </row>
    <row r="2" spans="1:10" ht="21.75" customHeight="1">
      <c r="A2" s="278" t="s">
        <v>153</v>
      </c>
      <c r="B2" s="278"/>
      <c r="C2" s="278"/>
      <c r="D2" s="278"/>
      <c r="E2" s="278"/>
      <c r="F2" s="278"/>
      <c r="G2" s="278"/>
      <c r="H2" s="278"/>
      <c r="I2" s="278"/>
      <c r="J2" s="278"/>
    </row>
    <row r="3" spans="1:10" ht="21.75" customHeight="1">
      <c r="A3" s="278" t="s">
        <v>2</v>
      </c>
      <c r="B3" s="278"/>
      <c r="C3" s="278"/>
      <c r="D3" s="278"/>
      <c r="E3" s="278"/>
      <c r="F3" s="278"/>
      <c r="G3" s="278"/>
      <c r="H3" s="278"/>
      <c r="I3" s="278"/>
      <c r="J3" s="278"/>
    </row>
    <row r="4" spans="1:10" ht="14.45" customHeight="1"/>
    <row r="5" spans="1:10" ht="14.45" customHeight="1">
      <c r="A5" s="21" t="s">
        <v>220</v>
      </c>
      <c r="B5" s="291" t="s">
        <v>221</v>
      </c>
      <c r="C5" s="291"/>
      <c r="D5" s="291"/>
      <c r="E5" s="291"/>
      <c r="F5" s="291"/>
      <c r="G5" s="291"/>
      <c r="H5" s="291"/>
      <c r="I5" s="291"/>
      <c r="J5" s="291"/>
    </row>
    <row r="6" spans="1:10" ht="14.45" customHeight="1">
      <c r="D6" s="293" t="s">
        <v>172</v>
      </c>
      <c r="E6" s="293"/>
      <c r="F6" s="293"/>
      <c r="H6" s="293" t="s">
        <v>173</v>
      </c>
      <c r="I6" s="293"/>
      <c r="J6" s="293"/>
    </row>
    <row r="7" spans="1:10" ht="36.4" customHeight="1">
      <c r="A7" s="293" t="s">
        <v>222</v>
      </c>
      <c r="B7" s="293"/>
      <c r="D7" s="25" t="s">
        <v>223</v>
      </c>
      <c r="E7" s="3"/>
      <c r="F7" s="25" t="s">
        <v>224</v>
      </c>
      <c r="H7" s="25" t="s">
        <v>223</v>
      </c>
      <c r="I7" s="3"/>
      <c r="J7" s="25" t="s">
        <v>224</v>
      </c>
    </row>
    <row r="8" spans="1:10" ht="36.4" customHeight="1">
      <c r="A8" s="114"/>
      <c r="B8" s="114"/>
      <c r="D8" s="26"/>
      <c r="E8" s="150"/>
      <c r="F8" s="26"/>
      <c r="H8" s="26"/>
      <c r="I8" s="150"/>
      <c r="J8" s="26"/>
    </row>
    <row r="9" spans="1:10" ht="21.75" customHeight="1">
      <c r="A9" s="303" t="s">
        <v>108</v>
      </c>
      <c r="B9" s="303"/>
      <c r="D9" s="5">
        <v>0</v>
      </c>
      <c r="F9" s="16"/>
      <c r="H9" s="5">
        <v>138085618</v>
      </c>
      <c r="J9" s="16"/>
    </row>
    <row r="10" spans="1:10" ht="21.75" customHeight="1">
      <c r="A10" s="301" t="s">
        <v>110</v>
      </c>
      <c r="B10" s="301"/>
      <c r="D10" s="6">
        <v>0</v>
      </c>
      <c r="F10" s="17"/>
      <c r="H10" s="6">
        <v>30756</v>
      </c>
      <c r="J10" s="17"/>
    </row>
    <row r="11" spans="1:10" ht="21.75" customHeight="1">
      <c r="A11" s="301" t="s">
        <v>111</v>
      </c>
      <c r="B11" s="301"/>
      <c r="D11" s="6">
        <v>42770</v>
      </c>
      <c r="F11" s="17"/>
      <c r="H11" s="6">
        <v>168821</v>
      </c>
      <c r="J11" s="17"/>
    </row>
    <row r="12" spans="1:10" ht="21.75" customHeight="1">
      <c r="A12" s="301" t="s">
        <v>112</v>
      </c>
      <c r="B12" s="301"/>
      <c r="D12" s="6">
        <v>11600</v>
      </c>
      <c r="F12" s="17"/>
      <c r="H12" s="6">
        <v>54003</v>
      </c>
      <c r="J12" s="17"/>
    </row>
    <row r="13" spans="1:10" ht="21.75" customHeight="1">
      <c r="A13" s="301" t="s">
        <v>113</v>
      </c>
      <c r="B13" s="301"/>
      <c r="D13" s="6">
        <v>96860</v>
      </c>
      <c r="F13" s="17"/>
      <c r="H13" s="6">
        <v>557337</v>
      </c>
      <c r="J13" s="17"/>
    </row>
    <row r="14" spans="1:10" ht="21.75" customHeight="1">
      <c r="A14" s="301" t="s">
        <v>114</v>
      </c>
      <c r="B14" s="301"/>
      <c r="D14" s="6">
        <v>2272</v>
      </c>
      <c r="F14" s="17"/>
      <c r="H14" s="6">
        <v>2272</v>
      </c>
      <c r="J14" s="17"/>
    </row>
    <row r="15" spans="1:10" ht="21.75" customHeight="1">
      <c r="A15" s="301" t="s">
        <v>115</v>
      </c>
      <c r="B15" s="301"/>
      <c r="D15" s="6">
        <v>8205</v>
      </c>
      <c r="F15" s="17"/>
      <c r="H15" s="6">
        <v>8205</v>
      </c>
      <c r="J15" s="17"/>
    </row>
    <row r="16" spans="1:10" ht="21.75" customHeight="1">
      <c r="A16" s="301" t="s">
        <v>119</v>
      </c>
      <c r="B16" s="301"/>
      <c r="D16" s="6">
        <v>0</v>
      </c>
      <c r="F16" s="17"/>
      <c r="H16" s="6">
        <v>13746</v>
      </c>
      <c r="J16" s="17"/>
    </row>
    <row r="17" spans="1:10" ht="21.75" customHeight="1">
      <c r="A17" s="301" t="s">
        <v>120</v>
      </c>
      <c r="B17" s="301"/>
      <c r="D17" s="6">
        <v>0</v>
      </c>
      <c r="F17" s="17"/>
      <c r="H17" s="6">
        <v>28861</v>
      </c>
      <c r="J17" s="17"/>
    </row>
    <row r="18" spans="1:10" ht="21.75" customHeight="1">
      <c r="A18" s="301" t="s">
        <v>121</v>
      </c>
      <c r="B18" s="301"/>
      <c r="D18" s="6">
        <v>33961</v>
      </c>
      <c r="F18" s="17"/>
      <c r="H18" s="6">
        <v>134052</v>
      </c>
      <c r="J18" s="17"/>
    </row>
    <row r="19" spans="1:10" ht="21.75" customHeight="1">
      <c r="A19" s="301" t="s">
        <v>122</v>
      </c>
      <c r="B19" s="301"/>
      <c r="D19" s="6">
        <v>0</v>
      </c>
      <c r="F19" s="17"/>
      <c r="H19" s="6">
        <v>9965</v>
      </c>
      <c r="J19" s="17"/>
    </row>
    <row r="20" spans="1:10" ht="21.75" customHeight="1">
      <c r="A20" s="342" t="s">
        <v>124</v>
      </c>
      <c r="B20" s="342"/>
      <c r="D20" s="6">
        <v>1724712328</v>
      </c>
      <c r="F20" s="17"/>
      <c r="H20" s="6">
        <v>83502465738</v>
      </c>
      <c r="J20" s="17"/>
    </row>
    <row r="21" spans="1:10" ht="21.75" customHeight="1">
      <c r="A21" s="301" t="s">
        <v>130</v>
      </c>
      <c r="B21" s="301"/>
      <c r="D21" s="6">
        <v>0</v>
      </c>
      <c r="F21" s="17"/>
      <c r="H21" s="6">
        <v>3528124991</v>
      </c>
      <c r="J21" s="17"/>
    </row>
    <row r="22" spans="1:10" ht="21.75" customHeight="1">
      <c r="A22" s="301" t="s">
        <v>130</v>
      </c>
      <c r="B22" s="301"/>
      <c r="D22" s="6">
        <v>0</v>
      </c>
      <c r="F22" s="17"/>
      <c r="H22" s="6">
        <v>7262755337</v>
      </c>
      <c r="J22" s="17"/>
    </row>
    <row r="23" spans="1:10" ht="21.75" customHeight="1">
      <c r="A23" s="301" t="s">
        <v>126</v>
      </c>
      <c r="B23" s="301"/>
      <c r="D23" s="6">
        <v>4230</v>
      </c>
      <c r="F23" s="17"/>
      <c r="H23" s="6">
        <v>12689</v>
      </c>
      <c r="J23" s="17"/>
    </row>
    <row r="24" spans="1:10" ht="21.75" customHeight="1">
      <c r="A24" s="301" t="s">
        <v>130</v>
      </c>
      <c r="B24" s="301"/>
      <c r="D24" s="6">
        <v>0</v>
      </c>
      <c r="F24" s="17"/>
      <c r="H24" s="6">
        <v>6106902322</v>
      </c>
      <c r="J24" s="17"/>
    </row>
    <row r="25" spans="1:10" ht="21.75" customHeight="1">
      <c r="A25" s="301" t="s">
        <v>128</v>
      </c>
      <c r="B25" s="301"/>
      <c r="D25" s="6">
        <v>0</v>
      </c>
      <c r="F25" s="17"/>
      <c r="H25" s="6">
        <v>8995652811</v>
      </c>
      <c r="J25" s="17"/>
    </row>
    <row r="26" spans="1:10" ht="21.75" customHeight="1">
      <c r="A26" s="301" t="s">
        <v>140</v>
      </c>
      <c r="B26" s="301"/>
      <c r="D26" s="6">
        <v>0</v>
      </c>
      <c r="F26" s="17"/>
      <c r="H26" s="6">
        <v>30293584541</v>
      </c>
      <c r="J26" s="17"/>
    </row>
    <row r="27" spans="1:10" ht="21.75" customHeight="1">
      <c r="A27" s="301" t="s">
        <v>130</v>
      </c>
      <c r="B27" s="301"/>
      <c r="D27" s="6">
        <v>0</v>
      </c>
      <c r="F27" s="17"/>
      <c r="H27" s="6">
        <v>39667628143</v>
      </c>
      <c r="J27" s="17"/>
    </row>
    <row r="28" spans="1:10" ht="21.75" customHeight="1">
      <c r="A28" s="301" t="s">
        <v>140</v>
      </c>
      <c r="B28" s="301"/>
      <c r="D28" s="6">
        <v>0</v>
      </c>
      <c r="F28" s="17"/>
      <c r="H28" s="6">
        <v>4596763820</v>
      </c>
      <c r="J28" s="17"/>
    </row>
    <row r="29" spans="1:10" ht="21.75" customHeight="1">
      <c r="A29" s="301" t="s">
        <v>130</v>
      </c>
      <c r="B29" s="301"/>
      <c r="D29" s="6">
        <v>0</v>
      </c>
      <c r="F29" s="17"/>
      <c r="H29" s="6">
        <v>37892566266</v>
      </c>
      <c r="J29" s="17"/>
    </row>
    <row r="30" spans="1:10" ht="21.75" customHeight="1">
      <c r="A30" s="301" t="s">
        <v>127</v>
      </c>
      <c r="B30" s="301"/>
      <c r="D30" s="6">
        <v>39057</v>
      </c>
      <c r="F30" s="17"/>
      <c r="H30" s="6">
        <v>564293</v>
      </c>
      <c r="J30" s="17"/>
    </row>
    <row r="31" spans="1:10" ht="21.75" customHeight="1">
      <c r="A31" s="342" t="s">
        <v>225</v>
      </c>
      <c r="B31" s="342"/>
      <c r="D31" s="6">
        <v>0</v>
      </c>
      <c r="F31" s="17"/>
      <c r="H31" s="6">
        <v>80319722138</v>
      </c>
      <c r="J31" s="17"/>
    </row>
    <row r="32" spans="1:10" ht="21.75" customHeight="1">
      <c r="A32" s="301" t="s">
        <v>140</v>
      </c>
      <c r="B32" s="301"/>
      <c r="D32" s="6">
        <v>0</v>
      </c>
      <c r="F32" s="17"/>
      <c r="H32" s="6">
        <v>10411509923</v>
      </c>
      <c r="J32" s="17"/>
    </row>
    <row r="33" spans="1:10" ht="21.75" customHeight="1">
      <c r="A33" s="301" t="s">
        <v>130</v>
      </c>
      <c r="B33" s="301"/>
      <c r="D33" s="6">
        <v>0</v>
      </c>
      <c r="F33" s="17"/>
      <c r="H33" s="6">
        <v>43328962173</v>
      </c>
      <c r="J33" s="17"/>
    </row>
    <row r="34" spans="1:10" ht="21.75" customHeight="1">
      <c r="A34" s="301" t="s">
        <v>128</v>
      </c>
      <c r="B34" s="301"/>
      <c r="D34" s="6">
        <v>0</v>
      </c>
      <c r="F34" s="17"/>
      <c r="H34" s="6">
        <v>20180103129</v>
      </c>
      <c r="J34" s="17"/>
    </row>
    <row r="35" spans="1:10" ht="21.75" customHeight="1">
      <c r="A35" s="301" t="s">
        <v>140</v>
      </c>
      <c r="B35" s="301"/>
      <c r="D35" s="6">
        <v>0</v>
      </c>
      <c r="F35" s="17"/>
      <c r="H35" s="6">
        <v>8386938569</v>
      </c>
      <c r="J35" s="17"/>
    </row>
    <row r="36" spans="1:10" ht="21.75" customHeight="1">
      <c r="A36" s="301" t="s">
        <v>130</v>
      </c>
      <c r="B36" s="301"/>
      <c r="D36" s="6">
        <v>0</v>
      </c>
      <c r="F36" s="17"/>
      <c r="H36" s="6">
        <v>15769416945</v>
      </c>
      <c r="J36" s="17"/>
    </row>
    <row r="37" spans="1:10" ht="21.75" customHeight="1">
      <c r="A37" s="301" t="s">
        <v>128</v>
      </c>
      <c r="B37" s="301"/>
      <c r="D37" s="6">
        <v>0</v>
      </c>
      <c r="F37" s="17"/>
      <c r="H37" s="6">
        <v>3293780389</v>
      </c>
      <c r="J37" s="17"/>
    </row>
    <row r="38" spans="1:10" ht="21.75" customHeight="1">
      <c r="A38" s="301" t="s">
        <v>128</v>
      </c>
      <c r="B38" s="301"/>
      <c r="D38" s="6">
        <v>124037260</v>
      </c>
      <c r="F38" s="17"/>
      <c r="H38" s="6">
        <v>40716809132</v>
      </c>
      <c r="J38" s="17"/>
    </row>
    <row r="39" spans="1:10" ht="21.75" customHeight="1">
      <c r="A39" s="301" t="s">
        <v>140</v>
      </c>
      <c r="B39" s="301"/>
      <c r="D39" s="6">
        <v>0</v>
      </c>
      <c r="F39" s="17"/>
      <c r="H39" s="6">
        <v>68753790332</v>
      </c>
      <c r="J39" s="17"/>
    </row>
    <row r="40" spans="1:10" ht="21.75" customHeight="1">
      <c r="A40" s="301" t="s">
        <v>128</v>
      </c>
      <c r="B40" s="301"/>
      <c r="D40" s="6">
        <v>128148493</v>
      </c>
      <c r="F40" s="17"/>
      <c r="H40" s="6">
        <v>83159700776</v>
      </c>
      <c r="J40" s="17"/>
    </row>
    <row r="41" spans="1:10" ht="21.75" customHeight="1">
      <c r="A41" s="301" t="s">
        <v>130</v>
      </c>
      <c r="B41" s="301"/>
      <c r="D41" s="6">
        <v>0</v>
      </c>
      <c r="F41" s="17"/>
      <c r="H41" s="6">
        <v>41352822355</v>
      </c>
      <c r="J41" s="17"/>
    </row>
    <row r="42" spans="1:10" ht="21.75" customHeight="1">
      <c r="A42" s="301" t="s">
        <v>130</v>
      </c>
      <c r="B42" s="301"/>
      <c r="D42" s="6">
        <v>0</v>
      </c>
      <c r="F42" s="17"/>
      <c r="H42" s="6">
        <v>50204081088</v>
      </c>
      <c r="J42" s="17"/>
    </row>
    <row r="43" spans="1:10" ht="21.75" customHeight="1">
      <c r="A43" s="301" t="s">
        <v>131</v>
      </c>
      <c r="B43" s="301"/>
      <c r="D43" s="6">
        <v>0</v>
      </c>
      <c r="F43" s="17"/>
      <c r="H43" s="6">
        <v>311372</v>
      </c>
      <c r="J43" s="17"/>
    </row>
    <row r="44" spans="1:10" ht="21.75" customHeight="1">
      <c r="A44" s="301" t="s">
        <v>129</v>
      </c>
      <c r="B44" s="301"/>
      <c r="D44" s="6">
        <v>0</v>
      </c>
      <c r="F44" s="17"/>
      <c r="H44" s="6">
        <v>111835616422</v>
      </c>
      <c r="J44" s="17"/>
    </row>
    <row r="45" spans="1:10" ht="21.75" customHeight="1">
      <c r="A45" s="301" t="s">
        <v>138</v>
      </c>
      <c r="B45" s="301"/>
      <c r="D45" s="6">
        <v>0</v>
      </c>
      <c r="F45" s="17"/>
      <c r="H45" s="6">
        <v>62819155890</v>
      </c>
      <c r="J45" s="17"/>
    </row>
    <row r="46" spans="1:10" ht="21.75" customHeight="1">
      <c r="A46" s="301" t="s">
        <v>130</v>
      </c>
      <c r="B46" s="301"/>
      <c r="D46" s="6">
        <v>0</v>
      </c>
      <c r="F46" s="17"/>
      <c r="H46" s="6">
        <v>53140285067</v>
      </c>
      <c r="J46" s="17"/>
    </row>
    <row r="47" spans="1:10" ht="21.75" customHeight="1">
      <c r="A47" s="301" t="s">
        <v>130</v>
      </c>
      <c r="B47" s="301"/>
      <c r="D47" s="6">
        <v>0</v>
      </c>
      <c r="F47" s="17"/>
      <c r="H47" s="6">
        <v>51635621450</v>
      </c>
      <c r="J47" s="17"/>
    </row>
    <row r="48" spans="1:10" ht="21.75" customHeight="1">
      <c r="A48" s="301" t="s">
        <v>130</v>
      </c>
      <c r="B48" s="301"/>
      <c r="D48" s="6">
        <v>0</v>
      </c>
      <c r="F48" s="17"/>
      <c r="H48" s="6">
        <v>16234520542</v>
      </c>
      <c r="J48" s="17"/>
    </row>
    <row r="49" spans="1:10" ht="21.75" customHeight="1">
      <c r="A49" s="301" t="s">
        <v>130</v>
      </c>
      <c r="B49" s="301"/>
      <c r="D49" s="6">
        <v>303945216</v>
      </c>
      <c r="F49" s="17"/>
      <c r="H49" s="6">
        <v>11467397257</v>
      </c>
      <c r="J49" s="17"/>
    </row>
    <row r="50" spans="1:10" ht="21.75" customHeight="1">
      <c r="A50" s="301" t="s">
        <v>130</v>
      </c>
      <c r="B50" s="301"/>
      <c r="D50" s="6">
        <v>122208774</v>
      </c>
      <c r="F50" s="17"/>
      <c r="H50" s="6">
        <v>7435691831</v>
      </c>
      <c r="J50" s="17"/>
    </row>
    <row r="51" spans="1:10" ht="21.75" customHeight="1">
      <c r="A51" s="301" t="s">
        <v>130</v>
      </c>
      <c r="B51" s="301"/>
      <c r="D51" s="6">
        <v>730897168</v>
      </c>
      <c r="F51" s="17"/>
      <c r="H51" s="6">
        <v>27456310353</v>
      </c>
      <c r="J51" s="17"/>
    </row>
    <row r="52" spans="1:10" ht="21.75" customHeight="1">
      <c r="A52" s="301" t="s">
        <v>130</v>
      </c>
      <c r="B52" s="301"/>
      <c r="D52" s="6">
        <v>1023314642</v>
      </c>
      <c r="F52" s="17"/>
      <c r="H52" s="6">
        <v>39444127560</v>
      </c>
      <c r="J52" s="17"/>
    </row>
    <row r="53" spans="1:10" ht="21.75" customHeight="1">
      <c r="A53" s="301" t="s">
        <v>130</v>
      </c>
      <c r="B53" s="301"/>
      <c r="D53" s="6">
        <v>947812670</v>
      </c>
      <c r="F53" s="17"/>
      <c r="H53" s="6">
        <v>39907901368</v>
      </c>
      <c r="J53" s="17"/>
    </row>
    <row r="54" spans="1:10" ht="21.75" customHeight="1">
      <c r="A54" s="301" t="s">
        <v>130</v>
      </c>
      <c r="B54" s="301"/>
      <c r="D54" s="6">
        <v>0</v>
      </c>
      <c r="F54" s="17"/>
      <c r="H54" s="6">
        <v>41417832326</v>
      </c>
      <c r="J54" s="17"/>
    </row>
    <row r="55" spans="1:10" ht="21.75" customHeight="1">
      <c r="A55" s="301" t="s">
        <v>130</v>
      </c>
      <c r="B55" s="301"/>
      <c r="D55" s="6">
        <v>803138638</v>
      </c>
      <c r="F55" s="17"/>
      <c r="H55" s="6">
        <v>42967916692</v>
      </c>
      <c r="J55" s="17"/>
    </row>
    <row r="56" spans="1:10" ht="21.75" customHeight="1">
      <c r="A56" s="301" t="s">
        <v>130</v>
      </c>
      <c r="B56" s="301"/>
      <c r="D56" s="6">
        <v>341117264</v>
      </c>
      <c r="F56" s="17"/>
      <c r="H56" s="6">
        <v>36158429564</v>
      </c>
      <c r="J56" s="17"/>
    </row>
    <row r="57" spans="1:10" ht="21.75" customHeight="1">
      <c r="A57" s="301" t="s">
        <v>129</v>
      </c>
      <c r="B57" s="301"/>
      <c r="D57" s="6">
        <v>0</v>
      </c>
      <c r="F57" s="17"/>
      <c r="H57" s="6">
        <v>58464555602</v>
      </c>
      <c r="J57" s="17"/>
    </row>
    <row r="58" spans="1:10" ht="21.75" customHeight="1">
      <c r="A58" s="301" t="s">
        <v>128</v>
      </c>
      <c r="B58" s="301"/>
      <c r="D58" s="6">
        <v>263862421</v>
      </c>
      <c r="F58" s="17"/>
      <c r="H58" s="6">
        <v>3678548707</v>
      </c>
      <c r="J58" s="17"/>
    </row>
    <row r="59" spans="1:10" ht="21.75" customHeight="1">
      <c r="A59" s="301" t="s">
        <v>129</v>
      </c>
      <c r="B59" s="301"/>
      <c r="D59" s="6">
        <v>1643835616</v>
      </c>
      <c r="F59" s="17"/>
      <c r="H59" s="6">
        <v>24657534240</v>
      </c>
      <c r="J59" s="17"/>
    </row>
    <row r="60" spans="1:10" ht="21.75" customHeight="1">
      <c r="A60" s="301" t="s">
        <v>129</v>
      </c>
      <c r="B60" s="301"/>
      <c r="D60" s="6">
        <v>1191780821</v>
      </c>
      <c r="F60" s="17"/>
      <c r="H60" s="6">
        <v>24205479445</v>
      </c>
      <c r="J60" s="17"/>
    </row>
    <row r="61" spans="1:10" ht="21.75" customHeight="1">
      <c r="A61" s="301" t="s">
        <v>130</v>
      </c>
      <c r="B61" s="301"/>
      <c r="D61" s="6">
        <v>3199970648</v>
      </c>
      <c r="F61" s="17"/>
      <c r="H61" s="6">
        <v>20884018848</v>
      </c>
      <c r="J61" s="17"/>
    </row>
    <row r="62" spans="1:10" ht="21.75" customHeight="1">
      <c r="A62" s="301" t="s">
        <v>130</v>
      </c>
      <c r="B62" s="301"/>
      <c r="D62" s="6">
        <v>4557479470</v>
      </c>
      <c r="F62" s="17"/>
      <c r="H62" s="6">
        <v>24840767122</v>
      </c>
      <c r="J62" s="17"/>
    </row>
    <row r="63" spans="1:10" ht="21.75" customHeight="1">
      <c r="A63" s="301" t="s">
        <v>130</v>
      </c>
      <c r="B63" s="301"/>
      <c r="D63" s="6">
        <v>44186056877</v>
      </c>
      <c r="F63" s="17"/>
      <c r="H63" s="6">
        <v>80012589463</v>
      </c>
      <c r="J63" s="17"/>
    </row>
    <row r="64" spans="1:10" ht="21.75" customHeight="1">
      <c r="A64" s="301" t="s">
        <v>130</v>
      </c>
      <c r="B64" s="301"/>
      <c r="D64" s="6">
        <v>19568219177</v>
      </c>
      <c r="F64" s="17"/>
      <c r="H64" s="6">
        <v>33770958881</v>
      </c>
      <c r="J64" s="17"/>
    </row>
    <row r="65" spans="1:10" ht="21.75" customHeight="1">
      <c r="A65" s="301" t="s">
        <v>130</v>
      </c>
      <c r="B65" s="301"/>
      <c r="D65" s="6">
        <v>60722380274</v>
      </c>
      <c r="F65" s="17"/>
      <c r="H65" s="6">
        <v>86444676160</v>
      </c>
      <c r="J65" s="17"/>
    </row>
    <row r="66" spans="1:10" ht="21.75" customHeight="1">
      <c r="A66" s="301" t="s">
        <v>130</v>
      </c>
      <c r="B66" s="301"/>
      <c r="D66" s="6">
        <v>16816438343</v>
      </c>
      <c r="F66" s="17"/>
      <c r="H66" s="6">
        <v>23868493132</v>
      </c>
      <c r="J66" s="17"/>
    </row>
    <row r="67" spans="1:10" ht="21.75" customHeight="1">
      <c r="A67" s="301" t="s">
        <v>130</v>
      </c>
      <c r="B67" s="301"/>
      <c r="D67" s="6">
        <v>31747397259</v>
      </c>
      <c r="F67" s="17"/>
      <c r="H67" s="6">
        <v>43012602738</v>
      </c>
      <c r="J67" s="17"/>
    </row>
    <row r="68" spans="1:10" ht="21.75" customHeight="1">
      <c r="A68" s="301" t="s">
        <v>130</v>
      </c>
      <c r="B68" s="301"/>
      <c r="D68" s="6">
        <v>5329331505</v>
      </c>
      <c r="F68" s="17"/>
      <c r="H68" s="6">
        <v>20426350683</v>
      </c>
      <c r="J68" s="17"/>
    </row>
    <row r="69" spans="1:10" ht="21.75" customHeight="1">
      <c r="A69" s="301" t="s">
        <v>130</v>
      </c>
      <c r="B69" s="301"/>
      <c r="D69" s="6">
        <v>18904109584</v>
      </c>
      <c r="F69" s="17"/>
      <c r="H69" s="6">
        <v>18904109584</v>
      </c>
      <c r="J69" s="17"/>
    </row>
    <row r="70" spans="1:10" ht="21.75" customHeight="1">
      <c r="A70" s="301" t="s">
        <v>129</v>
      </c>
      <c r="B70" s="301"/>
      <c r="D70" s="6">
        <v>18904109584</v>
      </c>
      <c r="F70" s="17"/>
      <c r="H70" s="6">
        <v>18904109584</v>
      </c>
      <c r="J70" s="17"/>
    </row>
    <row r="71" spans="1:10" ht="21.75" customHeight="1">
      <c r="A71" s="301" t="s">
        <v>129</v>
      </c>
      <c r="B71" s="301"/>
      <c r="D71" s="6">
        <v>18904109584</v>
      </c>
      <c r="F71" s="17"/>
      <c r="H71" s="6">
        <v>18904109584</v>
      </c>
      <c r="J71" s="17"/>
    </row>
    <row r="72" spans="1:10" ht="21.75" customHeight="1">
      <c r="A72" s="301" t="s">
        <v>129</v>
      </c>
      <c r="B72" s="301"/>
      <c r="D72" s="6">
        <v>18904109584</v>
      </c>
      <c r="F72" s="17"/>
      <c r="H72" s="6">
        <v>18904109584</v>
      </c>
      <c r="J72" s="17"/>
    </row>
    <row r="73" spans="1:10" ht="21.75" customHeight="1">
      <c r="A73" s="301" t="s">
        <v>129</v>
      </c>
      <c r="B73" s="301"/>
      <c r="D73" s="6">
        <v>18904109584</v>
      </c>
      <c r="F73" s="17"/>
      <c r="H73" s="6">
        <v>18904109584</v>
      </c>
      <c r="J73" s="17"/>
    </row>
    <row r="74" spans="1:10" ht="21.75" customHeight="1">
      <c r="A74" s="301" t="s">
        <v>129</v>
      </c>
      <c r="B74" s="301"/>
      <c r="D74" s="6">
        <v>18904109584</v>
      </c>
      <c r="F74" s="17"/>
      <c r="H74" s="6">
        <v>18904109584</v>
      </c>
      <c r="J74" s="17"/>
    </row>
    <row r="75" spans="1:10" ht="21.75" customHeight="1">
      <c r="A75" s="301" t="s">
        <v>129</v>
      </c>
      <c r="B75" s="301"/>
      <c r="D75" s="6">
        <v>6616438336</v>
      </c>
      <c r="F75" s="17"/>
      <c r="H75" s="6">
        <v>6616438336</v>
      </c>
      <c r="J75" s="17"/>
    </row>
    <row r="76" spans="1:10" ht="21.75" customHeight="1">
      <c r="A76" s="301" t="s">
        <v>138</v>
      </c>
      <c r="B76" s="301"/>
      <c r="D76" s="6">
        <v>18904109584</v>
      </c>
      <c r="F76" s="17"/>
      <c r="H76" s="6">
        <v>18904109584</v>
      </c>
      <c r="J76" s="17"/>
    </row>
    <row r="77" spans="1:10" ht="21.75" customHeight="1">
      <c r="A77" s="301" t="s">
        <v>128</v>
      </c>
      <c r="B77" s="301"/>
      <c r="D77" s="6">
        <v>20777525732</v>
      </c>
      <c r="F77" s="17"/>
      <c r="H77" s="6">
        <v>20777525732</v>
      </c>
      <c r="J77" s="17"/>
    </row>
    <row r="78" spans="1:10" ht="21.75" customHeight="1">
      <c r="A78" s="301" t="s">
        <v>140</v>
      </c>
      <c r="B78" s="301"/>
      <c r="D78" s="6">
        <v>18082191776</v>
      </c>
      <c r="F78" s="17"/>
      <c r="H78" s="6">
        <v>18082191776</v>
      </c>
      <c r="J78" s="17"/>
    </row>
    <row r="79" spans="1:10" ht="21.75" customHeight="1">
      <c r="A79" s="301" t="s">
        <v>129</v>
      </c>
      <c r="B79" s="301"/>
      <c r="D79" s="6">
        <v>23506849300</v>
      </c>
      <c r="F79" s="17"/>
      <c r="H79" s="6">
        <v>23506849300</v>
      </c>
      <c r="J79" s="17"/>
    </row>
    <row r="80" spans="1:10" ht="21.75" customHeight="1">
      <c r="A80" s="301" t="s">
        <v>129</v>
      </c>
      <c r="B80" s="301"/>
      <c r="D80" s="6">
        <v>2465753420</v>
      </c>
      <c r="F80" s="17"/>
      <c r="H80" s="6">
        <v>2465753420</v>
      </c>
      <c r="J80" s="17"/>
    </row>
    <row r="81" spans="1:10" ht="21.75" customHeight="1">
      <c r="A81" s="301" t="s">
        <v>129</v>
      </c>
      <c r="B81" s="301"/>
      <c r="D81" s="6">
        <v>8926027380</v>
      </c>
      <c r="F81" s="17"/>
      <c r="H81" s="6">
        <v>8926027380</v>
      </c>
      <c r="J81" s="17"/>
    </row>
    <row r="82" spans="1:10" ht="21.75" customHeight="1">
      <c r="A82" s="301" t="s">
        <v>140</v>
      </c>
      <c r="B82" s="301"/>
      <c r="D82" s="6">
        <v>15045595890</v>
      </c>
      <c r="F82" s="17"/>
      <c r="H82" s="6">
        <v>15045595890</v>
      </c>
      <c r="J82" s="17"/>
    </row>
    <row r="83" spans="1:10" ht="21.75" customHeight="1">
      <c r="A83" s="301" t="s">
        <v>129</v>
      </c>
      <c r="B83" s="301"/>
      <c r="D83" s="6">
        <v>12328767120</v>
      </c>
      <c r="F83" s="17"/>
      <c r="H83" s="6">
        <v>12328767120</v>
      </c>
      <c r="J83" s="17"/>
    </row>
    <row r="84" spans="1:10" ht="21.75" customHeight="1">
      <c r="A84" s="301" t="s">
        <v>129</v>
      </c>
      <c r="B84" s="301"/>
      <c r="D84" s="6">
        <v>12328767120</v>
      </c>
      <c r="F84" s="17"/>
      <c r="H84" s="6">
        <v>12328767120</v>
      </c>
      <c r="J84" s="17"/>
    </row>
    <row r="85" spans="1:10" ht="21.75" customHeight="1">
      <c r="A85" s="301" t="s">
        <v>129</v>
      </c>
      <c r="B85" s="301"/>
      <c r="D85" s="6">
        <v>10827945198</v>
      </c>
      <c r="F85" s="17"/>
      <c r="H85" s="6">
        <v>10827945198</v>
      </c>
      <c r="J85" s="17"/>
    </row>
    <row r="86" spans="1:10" ht="21.75" customHeight="1">
      <c r="A86" s="301" t="s">
        <v>129</v>
      </c>
      <c r="B86" s="301"/>
      <c r="D86" s="6">
        <v>1068493140</v>
      </c>
      <c r="F86" s="17"/>
      <c r="H86" s="6">
        <v>1068493140</v>
      </c>
      <c r="J86" s="17"/>
    </row>
    <row r="87" spans="1:10" ht="21.75" customHeight="1">
      <c r="A87" s="301" t="s">
        <v>128</v>
      </c>
      <c r="B87" s="301"/>
      <c r="D87" s="6">
        <v>13947665750</v>
      </c>
      <c r="F87" s="17"/>
      <c r="H87" s="6">
        <v>13947665750</v>
      </c>
      <c r="J87" s="17"/>
    </row>
    <row r="88" spans="1:10" ht="21.75" customHeight="1">
      <c r="A88" s="301" t="s">
        <v>148</v>
      </c>
      <c r="B88" s="301"/>
      <c r="D88" s="6">
        <v>8219178080</v>
      </c>
      <c r="F88" s="17"/>
      <c r="H88" s="6">
        <v>8219178080</v>
      </c>
      <c r="J88" s="17"/>
    </row>
    <row r="89" spans="1:10" ht="21.75" customHeight="1">
      <c r="A89" s="301" t="s">
        <v>130</v>
      </c>
      <c r="B89" s="301"/>
      <c r="D89" s="6">
        <v>3023013696</v>
      </c>
      <c r="F89" s="17"/>
      <c r="H89" s="6">
        <v>3023013696</v>
      </c>
      <c r="J89" s="17"/>
    </row>
    <row r="90" spans="1:10" ht="21.75" customHeight="1">
      <c r="A90" s="301" t="s">
        <v>130</v>
      </c>
      <c r="B90" s="301"/>
      <c r="D90" s="6">
        <v>4931506848</v>
      </c>
      <c r="F90" s="17"/>
      <c r="H90" s="6">
        <v>4931506848</v>
      </c>
      <c r="J90" s="17"/>
    </row>
    <row r="91" spans="1:10" ht="21.75" customHeight="1">
      <c r="A91" s="301" t="s">
        <v>129</v>
      </c>
      <c r="B91" s="301"/>
      <c r="D91" s="6">
        <v>2016986301</v>
      </c>
      <c r="F91" s="17"/>
      <c r="H91" s="6">
        <v>2016986301</v>
      </c>
      <c r="J91" s="17"/>
    </row>
    <row r="92" spans="1:10" ht="21.75" customHeight="1">
      <c r="A92" s="302" t="s">
        <v>130</v>
      </c>
      <c r="B92" s="302"/>
      <c r="D92" s="8">
        <v>1420471232</v>
      </c>
      <c r="F92" s="18"/>
      <c r="H92" s="8">
        <v>1420471232</v>
      </c>
      <c r="J92" s="18"/>
    </row>
    <row r="93" spans="1:10" ht="21.75" customHeight="1" thickBot="1">
      <c r="A93" s="300" t="s">
        <v>29</v>
      </c>
      <c r="B93" s="300"/>
      <c r="D93" s="9">
        <v>493338267226</v>
      </c>
      <c r="F93" s="9"/>
      <c r="H93" s="9">
        <v>1971913387658</v>
      </c>
      <c r="J93" s="9"/>
    </row>
    <row r="94" spans="1:10" ht="19.5" thickTop="1">
      <c r="D94" s="6">
        <f>SUBTOTAL(9,D44:D93)</f>
        <v>984699397416</v>
      </c>
      <c r="E94" s="6">
        <f t="shared" ref="E94:H94" si="0">SUBTOTAL(9,E44:E93)</f>
        <v>0</v>
      </c>
      <c r="F94" s="6">
        <f t="shared" si="0"/>
        <v>0</v>
      </c>
      <c r="G94" s="6">
        <f t="shared" si="0"/>
        <v>0</v>
      </c>
      <c r="H94" s="6">
        <f t="shared" si="0"/>
        <v>3255962712408</v>
      </c>
    </row>
    <row r="95" spans="1:10" ht="18.75">
      <c r="D95" s="6"/>
      <c r="E95" s="6"/>
      <c r="F95" s="6"/>
      <c r="G95" s="6"/>
      <c r="H95" s="6"/>
    </row>
  </sheetData>
  <autoFilter ref="A8:J93" xr:uid="{83FF3836-6C50-4544-AAD3-78C75DF5DAFE}"/>
  <mergeCells count="92">
    <mergeCell ref="A92:B92"/>
    <mergeCell ref="A93:B93"/>
    <mergeCell ref="A86:B86"/>
    <mergeCell ref="A87:B87"/>
    <mergeCell ref="A88:B88"/>
    <mergeCell ref="A89:B89"/>
    <mergeCell ref="A90:B90"/>
    <mergeCell ref="A91:B91"/>
    <mergeCell ref="A85:B85"/>
    <mergeCell ref="A74:B74"/>
    <mergeCell ref="A75:B75"/>
    <mergeCell ref="A76:B76"/>
    <mergeCell ref="A77:B77"/>
    <mergeCell ref="A78:B78"/>
    <mergeCell ref="A79:B79"/>
    <mergeCell ref="A80:B80"/>
    <mergeCell ref="A81:B81"/>
    <mergeCell ref="A82:B82"/>
    <mergeCell ref="A83:B83"/>
    <mergeCell ref="A84:B84"/>
    <mergeCell ref="A73:B73"/>
    <mergeCell ref="A62:B62"/>
    <mergeCell ref="A63:B63"/>
    <mergeCell ref="A64:B64"/>
    <mergeCell ref="A65:B65"/>
    <mergeCell ref="A66:B66"/>
    <mergeCell ref="A67:B67"/>
    <mergeCell ref="A68:B68"/>
    <mergeCell ref="A69:B69"/>
    <mergeCell ref="A70:B70"/>
    <mergeCell ref="A71:B71"/>
    <mergeCell ref="A72:B72"/>
    <mergeCell ref="A61:B61"/>
    <mergeCell ref="A51:B51"/>
    <mergeCell ref="A52:B52"/>
    <mergeCell ref="A53:B53"/>
    <mergeCell ref="A54:B54"/>
    <mergeCell ref="A56:B56"/>
    <mergeCell ref="A57:B57"/>
    <mergeCell ref="A58:B58"/>
    <mergeCell ref="A59:B59"/>
    <mergeCell ref="A60:B60"/>
    <mergeCell ref="A43:B43"/>
    <mergeCell ref="A55:B55"/>
    <mergeCell ref="A45:B45"/>
    <mergeCell ref="A46:B46"/>
    <mergeCell ref="A47:B47"/>
    <mergeCell ref="A48:B48"/>
    <mergeCell ref="A49:B49"/>
    <mergeCell ref="A50:B50"/>
    <mergeCell ref="A44:B44"/>
    <mergeCell ref="A38:B38"/>
    <mergeCell ref="A39:B39"/>
    <mergeCell ref="A40:B40"/>
    <mergeCell ref="A41:B41"/>
    <mergeCell ref="A42:B42"/>
    <mergeCell ref="A37:B37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25:B25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13:B13"/>
    <mergeCell ref="A1:J1"/>
    <mergeCell ref="A2:J2"/>
    <mergeCell ref="A3:J3"/>
    <mergeCell ref="B5:J5"/>
    <mergeCell ref="D6:F6"/>
    <mergeCell ref="H6:J6"/>
    <mergeCell ref="A7:B7"/>
    <mergeCell ref="A9:B9"/>
    <mergeCell ref="A10:B10"/>
    <mergeCell ref="A11:B11"/>
    <mergeCell ref="A12:B12"/>
  </mergeCells>
  <pageMargins left="0.39" right="0.39" top="0.39" bottom="0.39" header="0" footer="0"/>
  <pageSetup paperSize="0" fitToHeight="0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J15"/>
  <sheetViews>
    <sheetView rightToLeft="1" view="pageBreakPreview" zoomScale="85" zoomScaleNormal="100" zoomScaleSheetLayoutView="85" workbookViewId="0">
      <selection activeCell="A4" sqref="A4"/>
    </sheetView>
  </sheetViews>
  <sheetFormatPr defaultRowHeight="12.75"/>
  <cols>
    <col min="1" max="1" width="5.140625" customWidth="1"/>
    <col min="2" max="2" width="40.28515625" customWidth="1"/>
    <col min="3" max="3" width="1" customWidth="1"/>
    <col min="4" max="4" width="27.7109375" bestFit="1" customWidth="1"/>
    <col min="5" max="5" width="1.28515625" customWidth="1"/>
    <col min="6" max="6" width="24.5703125" bestFit="1" customWidth="1"/>
    <col min="7" max="7" width="1.28515625" customWidth="1"/>
    <col min="8" max="8" width="27.7109375" bestFit="1" customWidth="1"/>
    <col min="9" max="9" width="1.28515625" customWidth="1"/>
    <col min="10" max="10" width="24.5703125" bestFit="1" customWidth="1"/>
    <col min="11" max="11" width="0.28515625" customWidth="1"/>
  </cols>
  <sheetData>
    <row r="1" spans="1:10" ht="29.1" customHeight="1">
      <c r="A1" s="278" t="s">
        <v>0</v>
      </c>
      <c r="B1" s="278"/>
      <c r="C1" s="278"/>
      <c r="D1" s="278"/>
      <c r="E1" s="278"/>
      <c r="F1" s="278"/>
      <c r="G1" s="278"/>
      <c r="H1" s="278"/>
      <c r="I1" s="278"/>
      <c r="J1" s="278"/>
    </row>
    <row r="2" spans="1:10" ht="21.75" customHeight="1">
      <c r="A2" s="278" t="s">
        <v>153</v>
      </c>
      <c r="B2" s="278"/>
      <c r="C2" s="278"/>
      <c r="D2" s="278"/>
      <c r="E2" s="278"/>
      <c r="F2" s="278"/>
      <c r="G2" s="278"/>
      <c r="H2" s="278"/>
      <c r="I2" s="278"/>
      <c r="J2" s="278"/>
    </row>
    <row r="3" spans="1:10" ht="21.75" customHeight="1">
      <c r="A3" s="278" t="s">
        <v>2</v>
      </c>
      <c r="B3" s="278"/>
      <c r="C3" s="278"/>
      <c r="D3" s="278"/>
      <c r="E3" s="278"/>
      <c r="F3" s="278"/>
      <c r="G3" s="278"/>
      <c r="H3" s="278"/>
      <c r="I3" s="278"/>
      <c r="J3" s="278"/>
    </row>
    <row r="4" spans="1:10" ht="14.45" customHeight="1"/>
    <row r="5" spans="1:10" ht="14.45" customHeight="1">
      <c r="A5" s="1" t="s">
        <v>220</v>
      </c>
      <c r="B5" s="291" t="s">
        <v>221</v>
      </c>
      <c r="C5" s="291"/>
      <c r="D5" s="291"/>
      <c r="E5" s="291"/>
      <c r="F5" s="291"/>
      <c r="G5" s="291"/>
      <c r="H5" s="291"/>
      <c r="I5" s="291"/>
      <c r="J5" s="291"/>
    </row>
    <row r="6" spans="1:10" ht="14.45" customHeight="1">
      <c r="D6" s="293" t="s">
        <v>172</v>
      </c>
      <c r="E6" s="293"/>
      <c r="F6" s="293"/>
      <c r="H6" s="293" t="s">
        <v>173</v>
      </c>
      <c r="I6" s="293"/>
      <c r="J6" s="293"/>
    </row>
    <row r="7" spans="1:10" ht="36.4" customHeight="1">
      <c r="A7" s="293" t="s">
        <v>222</v>
      </c>
      <c r="B7" s="293"/>
      <c r="D7" s="13" t="s">
        <v>223</v>
      </c>
      <c r="E7" s="3"/>
      <c r="F7" s="13" t="s">
        <v>224</v>
      </c>
      <c r="H7" s="13" t="s">
        <v>223</v>
      </c>
      <c r="I7" s="3"/>
      <c r="J7" s="13" t="s">
        <v>224</v>
      </c>
    </row>
    <row r="8" spans="1:10" ht="21">
      <c r="A8" s="343" t="s">
        <v>268</v>
      </c>
      <c r="B8" s="343"/>
      <c r="C8" s="343"/>
      <c r="D8" s="101">
        <v>238955</v>
      </c>
      <c r="E8" s="101">
        <v>0</v>
      </c>
      <c r="F8" s="153">
        <v>2.7072788178720545E-7</v>
      </c>
      <c r="G8" s="101">
        <v>0</v>
      </c>
      <c r="H8" s="101">
        <v>139981990</v>
      </c>
      <c r="J8" s="153">
        <v>1.8774261086373404E-3</v>
      </c>
    </row>
    <row r="9" spans="1:10" ht="21">
      <c r="A9" s="343" t="s">
        <v>269</v>
      </c>
      <c r="B9" s="343"/>
      <c r="C9" s="343"/>
      <c r="D9" s="126">
        <v>493338028271</v>
      </c>
      <c r="E9" s="126">
        <v>0</v>
      </c>
      <c r="F9" s="225">
        <v>1.883106458143112E-2</v>
      </c>
      <c r="G9" s="126">
        <v>0</v>
      </c>
      <c r="H9" s="126">
        <v>1971773405668</v>
      </c>
      <c r="J9" s="225">
        <v>9.070913509011852E-2</v>
      </c>
    </row>
    <row r="10" spans="1:10" ht="24.75" thickBot="1">
      <c r="A10" s="344" t="s">
        <v>29</v>
      </c>
      <c r="B10" s="344"/>
      <c r="C10" s="149"/>
      <c r="D10" s="104">
        <v>493338267226</v>
      </c>
      <c r="E10" s="126"/>
      <c r="F10" s="226">
        <f>SUM(F8:F9)</f>
        <v>1.8831335309312906E-2</v>
      </c>
      <c r="G10" s="126"/>
      <c r="H10" s="104">
        <f>SUM(H8:H9)</f>
        <v>1971913387658</v>
      </c>
      <c r="J10" s="226">
        <f>SUM(J8:J9)</f>
        <v>9.2586561198755857E-2</v>
      </c>
    </row>
    <row r="11" spans="1:10" ht="16.5" thickTop="1">
      <c r="D11" s="152"/>
      <c r="E11" s="152"/>
      <c r="F11" s="152"/>
      <c r="G11" s="152"/>
      <c r="H11" s="152"/>
    </row>
    <row r="12" spans="1:10" ht="15.75">
      <c r="D12" s="151"/>
      <c r="E12" s="151"/>
      <c r="F12" s="151"/>
      <c r="G12" s="151"/>
      <c r="H12" s="151"/>
    </row>
    <row r="14" spans="1:10">
      <c r="J14" s="147"/>
    </row>
    <row r="15" spans="1:10">
      <c r="J15" s="147"/>
    </row>
  </sheetData>
  <mergeCells count="10">
    <mergeCell ref="A8:C8"/>
    <mergeCell ref="A9:C9"/>
    <mergeCell ref="A10:B10"/>
    <mergeCell ref="A7:B7"/>
    <mergeCell ref="A1:J1"/>
    <mergeCell ref="A2:J2"/>
    <mergeCell ref="A3:J3"/>
    <mergeCell ref="B5:J5"/>
    <mergeCell ref="D6:F6"/>
    <mergeCell ref="H6:J6"/>
  </mergeCells>
  <pageMargins left="0.39" right="0.39" top="0.39" bottom="0.39" header="0" footer="0"/>
  <pageSetup paperSize="9" scale="91" fitToHeight="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I12"/>
  <sheetViews>
    <sheetView rightToLeft="1" view="pageBreakPreview" zoomScale="115" zoomScaleNormal="100" zoomScaleSheetLayoutView="115" workbookViewId="0">
      <selection activeCell="A4" sqref="A4"/>
    </sheetView>
  </sheetViews>
  <sheetFormatPr defaultRowHeight="21"/>
  <cols>
    <col min="1" max="1" width="6.5703125" style="98" bestFit="1" customWidth="1"/>
    <col min="2" max="2" width="41.5703125" style="98" customWidth="1"/>
    <col min="3" max="3" width="1.28515625" style="98" customWidth="1"/>
    <col min="4" max="4" width="15" style="98" bestFit="1" customWidth="1"/>
    <col min="5" max="5" width="1.28515625" style="98" customWidth="1"/>
    <col min="6" max="6" width="15.42578125" style="98" bestFit="1" customWidth="1"/>
    <col min="7" max="7" width="0.28515625" style="98" customWidth="1"/>
    <col min="8" max="8" width="9.140625" style="98"/>
  </cols>
  <sheetData>
    <row r="1" spans="1:9" ht="29.1" customHeight="1">
      <c r="A1" s="345" t="s">
        <v>0</v>
      </c>
      <c r="B1" s="345"/>
      <c r="C1" s="345"/>
      <c r="D1" s="345"/>
      <c r="E1" s="345"/>
      <c r="F1" s="345"/>
    </row>
    <row r="2" spans="1:9" ht="21.75" customHeight="1">
      <c r="A2" s="345" t="s">
        <v>153</v>
      </c>
      <c r="B2" s="345"/>
      <c r="C2" s="345"/>
      <c r="D2" s="345"/>
      <c r="E2" s="345"/>
      <c r="F2" s="345"/>
    </row>
    <row r="3" spans="1:9" ht="21.75" customHeight="1">
      <c r="A3" s="345" t="s">
        <v>2</v>
      </c>
      <c r="B3" s="345"/>
      <c r="C3" s="345"/>
      <c r="D3" s="345"/>
      <c r="E3" s="345"/>
      <c r="F3" s="345"/>
    </row>
    <row r="4" spans="1:9" ht="14.45" customHeight="1"/>
    <row r="5" spans="1:9" ht="29.1" customHeight="1">
      <c r="A5" s="73" t="s">
        <v>226</v>
      </c>
      <c r="B5" s="346" t="s">
        <v>168</v>
      </c>
      <c r="C5" s="346"/>
      <c r="D5" s="346"/>
      <c r="E5" s="346"/>
      <c r="F5" s="346"/>
    </row>
    <row r="6" spans="1:9" ht="30.75" customHeight="1">
      <c r="D6" s="2" t="s">
        <v>172</v>
      </c>
      <c r="E6" s="100"/>
      <c r="F6" s="2" t="s">
        <v>9</v>
      </c>
      <c r="G6" s="100"/>
    </row>
    <row r="7" spans="1:9" ht="30.75" customHeight="1">
      <c r="A7" s="293" t="s">
        <v>168</v>
      </c>
      <c r="B7" s="293"/>
      <c r="D7" s="4" t="s">
        <v>105</v>
      </c>
      <c r="E7" s="100"/>
      <c r="F7" s="4" t="s">
        <v>105</v>
      </c>
      <c r="G7" s="100"/>
    </row>
    <row r="8" spans="1:9" ht="30.75" customHeight="1">
      <c r="A8" s="348" t="s">
        <v>168</v>
      </c>
      <c r="B8" s="348"/>
      <c r="D8" s="101">
        <v>12000000000</v>
      </c>
      <c r="E8" s="100"/>
      <c r="F8" s="101">
        <v>24000000000</v>
      </c>
      <c r="G8" s="100"/>
      <c r="I8" s="219"/>
    </row>
    <row r="9" spans="1:9" ht="30.75" customHeight="1">
      <c r="A9" s="349" t="s">
        <v>227</v>
      </c>
      <c r="B9" s="349"/>
      <c r="D9" s="102">
        <v>0</v>
      </c>
      <c r="E9" s="100"/>
      <c r="F9" s="102">
        <v>1236300200</v>
      </c>
      <c r="G9" s="100"/>
      <c r="I9" s="219"/>
    </row>
    <row r="10" spans="1:9" ht="30.75" customHeight="1">
      <c r="A10" s="350" t="s">
        <v>228</v>
      </c>
      <c r="B10" s="350"/>
      <c r="D10" s="103">
        <v>406389501</v>
      </c>
      <c r="E10" s="100"/>
      <c r="F10" s="103">
        <v>675769549</v>
      </c>
      <c r="G10" s="100"/>
      <c r="I10" s="219"/>
    </row>
    <row r="11" spans="1:9" ht="30.75" customHeight="1">
      <c r="A11" s="300" t="s">
        <v>29</v>
      </c>
      <c r="B11" s="300"/>
      <c r="D11" s="104">
        <f>SUM(D8:D10)</f>
        <v>12406389501</v>
      </c>
      <c r="E11" s="100"/>
      <c r="F11" s="104">
        <f>SUM(F8:F10)</f>
        <v>25912069749</v>
      </c>
      <c r="G11" s="100"/>
      <c r="I11" s="347"/>
    </row>
    <row r="12" spans="1:9">
      <c r="I12" s="347"/>
    </row>
  </sheetData>
  <mergeCells count="10">
    <mergeCell ref="I11:I12"/>
    <mergeCell ref="A8:B8"/>
    <mergeCell ref="A9:B9"/>
    <mergeCell ref="A10:B10"/>
    <mergeCell ref="A11:B11"/>
    <mergeCell ref="A1:F1"/>
    <mergeCell ref="A2:F2"/>
    <mergeCell ref="A3:F3"/>
    <mergeCell ref="B5:F5"/>
    <mergeCell ref="A7:B7"/>
  </mergeCells>
  <pageMargins left="0.39" right="0.39" top="0.39" bottom="0.39" header="0" footer="0"/>
  <pageSetup paperSize="9" fitToHeight="0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S10"/>
  <sheetViews>
    <sheetView rightToLeft="1" view="pageBreakPreview" zoomScale="60" zoomScaleNormal="85" workbookViewId="0">
      <selection activeCell="A4" sqref="A4"/>
    </sheetView>
  </sheetViews>
  <sheetFormatPr defaultRowHeight="15.75"/>
  <cols>
    <col min="1" max="1" width="39" style="32" customWidth="1"/>
    <col min="2" max="2" width="1.28515625" style="32" customWidth="1"/>
    <col min="3" max="3" width="16.85546875" style="32" customWidth="1"/>
    <col min="4" max="4" width="1.28515625" style="32" customWidth="1"/>
    <col min="5" max="5" width="20.7109375" style="32" customWidth="1"/>
    <col min="6" max="6" width="1.28515625" style="32" customWidth="1"/>
    <col min="7" max="7" width="15.5703125" style="32" customWidth="1"/>
    <col min="8" max="8" width="1.28515625" style="32" customWidth="1"/>
    <col min="9" max="9" width="15.140625" style="32" bestFit="1" customWidth="1"/>
    <col min="10" max="10" width="1.28515625" style="32" customWidth="1"/>
    <col min="11" max="11" width="6.85546875" style="32" bestFit="1" customWidth="1"/>
    <col min="12" max="12" width="1.28515625" style="32" customWidth="1"/>
    <col min="13" max="13" width="15.5703125" style="32" customWidth="1"/>
    <col min="14" max="14" width="1.28515625" style="32" customWidth="1"/>
    <col min="15" max="15" width="15.140625" style="32" bestFit="1" customWidth="1"/>
    <col min="16" max="16" width="1.28515625" style="32" customWidth="1"/>
    <col min="17" max="17" width="6.85546875" style="32" bestFit="1" customWidth="1"/>
    <col min="18" max="18" width="1.28515625" style="32" customWidth="1"/>
    <col min="19" max="19" width="15.5703125" style="32" customWidth="1"/>
    <col min="20" max="20" width="0.28515625" style="32" customWidth="1"/>
    <col min="21" max="16384" width="9.140625" style="32"/>
  </cols>
  <sheetData>
    <row r="1" spans="1:19" ht="29.1" customHeight="1">
      <c r="A1" s="278" t="s">
        <v>0</v>
      </c>
      <c r="B1" s="278"/>
      <c r="C1" s="278"/>
      <c r="D1" s="278"/>
      <c r="E1" s="278"/>
      <c r="F1" s="278"/>
      <c r="G1" s="278"/>
      <c r="H1" s="278"/>
      <c r="I1" s="278"/>
      <c r="J1" s="278"/>
      <c r="K1" s="278"/>
      <c r="L1" s="278"/>
      <c r="M1" s="278"/>
      <c r="N1" s="278"/>
      <c r="O1" s="278"/>
      <c r="P1" s="278"/>
      <c r="Q1" s="278"/>
      <c r="R1" s="278"/>
      <c r="S1" s="278"/>
    </row>
    <row r="2" spans="1:19" ht="21.75" customHeight="1">
      <c r="A2" s="278" t="s">
        <v>153</v>
      </c>
      <c r="B2" s="278"/>
      <c r="C2" s="278"/>
      <c r="D2" s="278"/>
      <c r="E2" s="278"/>
      <c r="F2" s="278"/>
      <c r="G2" s="278"/>
      <c r="H2" s="278"/>
      <c r="I2" s="278"/>
      <c r="J2" s="278"/>
      <c r="K2" s="278"/>
      <c r="L2" s="278"/>
      <c r="M2" s="278"/>
      <c r="N2" s="278"/>
      <c r="O2" s="278"/>
      <c r="P2" s="278"/>
      <c r="Q2" s="278"/>
      <c r="R2" s="278"/>
      <c r="S2" s="278"/>
    </row>
    <row r="3" spans="1:19" ht="21.75" customHeight="1">
      <c r="A3" s="278" t="s">
        <v>2</v>
      </c>
      <c r="B3" s="278"/>
      <c r="C3" s="278"/>
      <c r="D3" s="278"/>
      <c r="E3" s="278"/>
      <c r="F3" s="278"/>
      <c r="G3" s="278"/>
      <c r="H3" s="278"/>
      <c r="I3" s="278"/>
      <c r="J3" s="278"/>
      <c r="K3" s="278"/>
      <c r="L3" s="278"/>
      <c r="M3" s="278"/>
      <c r="N3" s="278"/>
      <c r="O3" s="278"/>
      <c r="P3" s="278"/>
      <c r="Q3" s="278"/>
      <c r="R3" s="278"/>
      <c r="S3" s="278"/>
    </row>
    <row r="4" spans="1:19" ht="14.45" customHeight="1"/>
    <row r="5" spans="1:19" ht="24">
      <c r="A5" s="291" t="s">
        <v>175</v>
      </c>
      <c r="B5" s="291"/>
      <c r="C5" s="291"/>
      <c r="D5" s="291"/>
      <c r="E5" s="291"/>
      <c r="F5" s="291"/>
      <c r="G5" s="291"/>
      <c r="H5" s="291"/>
      <c r="I5" s="291"/>
      <c r="J5" s="291"/>
      <c r="K5" s="291"/>
      <c r="L5" s="291"/>
      <c r="M5" s="291"/>
      <c r="N5" s="291"/>
      <c r="O5" s="291"/>
      <c r="P5" s="291"/>
      <c r="Q5" s="291"/>
      <c r="R5" s="291"/>
      <c r="S5" s="291"/>
    </row>
    <row r="6" spans="1:19" ht="30" customHeight="1">
      <c r="A6" s="293" t="s">
        <v>31</v>
      </c>
      <c r="C6" s="293" t="s">
        <v>229</v>
      </c>
      <c r="D6" s="293"/>
      <c r="E6" s="293"/>
      <c r="F6" s="293"/>
      <c r="G6" s="293"/>
      <c r="H6" s="105"/>
      <c r="I6" s="293" t="s">
        <v>172</v>
      </c>
      <c r="J6" s="293"/>
      <c r="K6" s="293"/>
      <c r="L6" s="293"/>
      <c r="M6" s="293"/>
      <c r="N6" s="105"/>
      <c r="O6" s="293" t="s">
        <v>173</v>
      </c>
      <c r="P6" s="293"/>
      <c r="Q6" s="293"/>
      <c r="R6" s="293"/>
      <c r="S6" s="293"/>
    </row>
    <row r="7" spans="1:19" ht="48" customHeight="1">
      <c r="A7" s="293"/>
      <c r="C7" s="13" t="s">
        <v>230</v>
      </c>
      <c r="D7" s="106"/>
      <c r="E7" s="13" t="s">
        <v>231</v>
      </c>
      <c r="F7" s="106"/>
      <c r="G7" s="13" t="s">
        <v>232</v>
      </c>
      <c r="H7" s="105"/>
      <c r="I7" s="13" t="s">
        <v>233</v>
      </c>
      <c r="J7" s="106"/>
      <c r="K7" s="13" t="s">
        <v>234</v>
      </c>
      <c r="L7" s="106"/>
      <c r="M7" s="13" t="s">
        <v>235</v>
      </c>
      <c r="N7" s="105"/>
      <c r="O7" s="13" t="s">
        <v>233</v>
      </c>
      <c r="P7" s="106"/>
      <c r="Q7" s="13" t="s">
        <v>234</v>
      </c>
      <c r="R7" s="106"/>
      <c r="S7" s="13" t="s">
        <v>235</v>
      </c>
    </row>
    <row r="8" spans="1:19" ht="32.25" customHeight="1">
      <c r="A8" s="116" t="s">
        <v>27</v>
      </c>
      <c r="C8" s="112" t="s">
        <v>236</v>
      </c>
      <c r="D8" s="105"/>
      <c r="E8" s="109">
        <v>3000000</v>
      </c>
      <c r="F8" s="105"/>
      <c r="G8" s="109">
        <v>800</v>
      </c>
      <c r="H8" s="105"/>
      <c r="I8" s="107">
        <v>2400000000</v>
      </c>
      <c r="J8" s="105"/>
      <c r="K8" s="107">
        <v>0</v>
      </c>
      <c r="L8" s="105"/>
      <c r="M8" s="107">
        <v>2400000000</v>
      </c>
      <c r="N8" s="105"/>
      <c r="O8" s="107">
        <v>2400000000</v>
      </c>
      <c r="P8" s="105"/>
      <c r="Q8" s="107">
        <v>0</v>
      </c>
      <c r="R8" s="105"/>
      <c r="S8" s="107">
        <v>2400000000</v>
      </c>
    </row>
    <row r="9" spans="1:19" ht="21.75" customHeight="1">
      <c r="A9" s="114" t="s">
        <v>29</v>
      </c>
      <c r="C9" s="113"/>
      <c r="D9" s="105"/>
      <c r="E9" s="113"/>
      <c r="F9" s="105"/>
      <c r="G9" s="113"/>
      <c r="H9" s="105"/>
      <c r="I9" s="108">
        <f>SUM(I8)</f>
        <v>2400000000</v>
      </c>
      <c r="J9" s="105"/>
      <c r="K9" s="108">
        <v>0</v>
      </c>
      <c r="L9" s="105"/>
      <c r="M9" s="108">
        <f>SUM(M8)</f>
        <v>2400000000</v>
      </c>
      <c r="N9" s="105"/>
      <c r="O9" s="108">
        <f>SUM(O8)</f>
        <v>2400000000</v>
      </c>
      <c r="P9" s="105"/>
      <c r="Q9" s="108">
        <v>0</v>
      </c>
      <c r="R9" s="105"/>
      <c r="S9" s="108">
        <f>SUM(S8)</f>
        <v>2400000000</v>
      </c>
    </row>
    <row r="10" spans="1:19">
      <c r="A10" s="111"/>
      <c r="C10" s="110"/>
      <c r="D10" s="105"/>
      <c r="E10" s="110"/>
      <c r="F10" s="105"/>
      <c r="G10" s="110"/>
      <c r="H10" s="105"/>
      <c r="I10" s="105"/>
      <c r="J10" s="105"/>
      <c r="K10" s="105"/>
      <c r="L10" s="105"/>
      <c r="M10" s="105"/>
      <c r="N10" s="105"/>
      <c r="O10" s="105"/>
      <c r="P10" s="105"/>
      <c r="Q10" s="105"/>
      <c r="R10" s="105"/>
      <c r="S10" s="105"/>
    </row>
  </sheetData>
  <mergeCells count="8">
    <mergeCell ref="A1:S1"/>
    <mergeCell ref="A2:S2"/>
    <mergeCell ref="A3:S3"/>
    <mergeCell ref="A5:S5"/>
    <mergeCell ref="A6:A7"/>
    <mergeCell ref="C6:G6"/>
    <mergeCell ref="I6:M6"/>
    <mergeCell ref="O6:S6"/>
  </mergeCells>
  <pageMargins left="0.39" right="0.39" top="0.39" bottom="0.39" header="0" footer="0"/>
  <pageSetup paperSize="9" scale="7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"/>
  <sheetViews>
    <sheetView rightToLeft="1" zoomScaleNormal="100" workbookViewId="0">
      <selection sqref="A1:C1"/>
    </sheetView>
  </sheetViews>
  <sheetFormatPr defaultRowHeight="12.75"/>
  <cols>
    <col min="1" max="1" width="72.7109375" customWidth="1"/>
    <col min="2" max="2" width="45.42578125" customWidth="1"/>
    <col min="3" max="3" width="76.5703125" customWidth="1"/>
  </cols>
  <sheetData>
    <row r="1" spans="1:3" ht="29.1" customHeight="1">
      <c r="A1" s="278" t="s">
        <v>0</v>
      </c>
      <c r="B1" s="278"/>
      <c r="C1" s="278"/>
    </row>
    <row r="2" spans="1:3" ht="21.75" customHeight="1">
      <c r="A2" s="278" t="s">
        <v>1</v>
      </c>
      <c r="B2" s="278"/>
      <c r="C2" s="278"/>
    </row>
    <row r="3" spans="1:3" ht="21.75" customHeight="1">
      <c r="A3" s="278" t="s">
        <v>2</v>
      </c>
      <c r="B3" s="278"/>
      <c r="C3" s="278"/>
    </row>
    <row r="4" spans="1:3" ht="7.35" customHeight="1"/>
    <row r="5" spans="1:3" ht="123.6" customHeight="1">
      <c r="B5" s="279"/>
    </row>
    <row r="6" spans="1:3" ht="123.6" customHeight="1">
      <c r="B6" s="279"/>
    </row>
  </sheetData>
  <mergeCells count="4">
    <mergeCell ref="A1:C1"/>
    <mergeCell ref="A2:C2"/>
    <mergeCell ref="A3:C3"/>
    <mergeCell ref="B5:B6"/>
  </mergeCells>
  <pageMargins left="0.39" right="0.39" top="0.39" bottom="0.39" header="0" footer="0"/>
  <pageSetup paperSize="0" fitToHeight="0" orientation="landscape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K7"/>
  <sheetViews>
    <sheetView rightToLeft="1" workbookViewId="0">
      <selection sqref="A1:K1"/>
    </sheetView>
  </sheetViews>
  <sheetFormatPr defaultRowHeight="12.75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20.7109375" customWidth="1"/>
    <col min="6" max="6" width="1.28515625" customWidth="1"/>
    <col min="7" max="7" width="15.5703125" customWidth="1"/>
    <col min="8" max="8" width="1.28515625" customWidth="1"/>
    <col min="9" max="9" width="31.140625" customWidth="1"/>
    <col min="10" max="10" width="1.28515625" customWidth="1"/>
    <col min="11" max="11" width="31.140625" customWidth="1"/>
    <col min="12" max="12" width="0.28515625" customWidth="1"/>
  </cols>
  <sheetData>
    <row r="1" spans="1:11" ht="29.1" customHeight="1">
      <c r="A1" s="278" t="s">
        <v>0</v>
      </c>
      <c r="B1" s="278"/>
      <c r="C1" s="278"/>
      <c r="D1" s="278"/>
      <c r="E1" s="278"/>
      <c r="F1" s="278"/>
      <c r="G1" s="278"/>
      <c r="H1" s="278"/>
      <c r="I1" s="278"/>
      <c r="J1" s="278"/>
      <c r="K1" s="278"/>
    </row>
    <row r="2" spans="1:11" ht="21.75" customHeight="1">
      <c r="A2" s="278" t="s">
        <v>153</v>
      </c>
      <c r="B2" s="278"/>
      <c r="C2" s="278"/>
      <c r="D2" s="278"/>
      <c r="E2" s="278"/>
      <c r="F2" s="278"/>
      <c r="G2" s="278"/>
      <c r="H2" s="278"/>
      <c r="I2" s="278"/>
      <c r="J2" s="278"/>
      <c r="K2" s="278"/>
    </row>
    <row r="3" spans="1:11" ht="21.75" customHeight="1">
      <c r="A3" s="278" t="s">
        <v>2</v>
      </c>
      <c r="B3" s="278"/>
      <c r="C3" s="278"/>
      <c r="D3" s="278"/>
      <c r="E3" s="278"/>
      <c r="F3" s="278"/>
      <c r="G3" s="278"/>
      <c r="H3" s="278"/>
      <c r="I3" s="278"/>
      <c r="J3" s="278"/>
      <c r="K3" s="278"/>
    </row>
    <row r="4" spans="1:11" ht="14.45" customHeight="1"/>
    <row r="5" spans="1:11" ht="14.45" customHeight="1">
      <c r="A5" s="291" t="s">
        <v>185</v>
      </c>
      <c r="B5" s="291"/>
      <c r="C5" s="291"/>
      <c r="D5" s="291"/>
      <c r="E5" s="291"/>
      <c r="F5" s="291"/>
      <c r="G5" s="291"/>
      <c r="H5" s="291"/>
      <c r="I5" s="291"/>
      <c r="J5" s="291"/>
      <c r="K5" s="291"/>
    </row>
    <row r="6" spans="1:11" ht="14.45" customHeight="1">
      <c r="I6" s="2" t="s">
        <v>172</v>
      </c>
      <c r="K6" s="2" t="s">
        <v>173</v>
      </c>
    </row>
    <row r="7" spans="1:11" ht="29.1" customHeight="1">
      <c r="A7" s="2" t="s">
        <v>237</v>
      </c>
      <c r="C7" s="11" t="s">
        <v>238</v>
      </c>
      <c r="E7" s="11" t="s">
        <v>239</v>
      </c>
      <c r="G7" s="11" t="s">
        <v>240</v>
      </c>
      <c r="I7" s="13" t="s">
        <v>241</v>
      </c>
      <c r="K7" s="13" t="s">
        <v>241</v>
      </c>
    </row>
  </sheetData>
  <mergeCells count="4">
    <mergeCell ref="A1:K1"/>
    <mergeCell ref="A2:K2"/>
    <mergeCell ref="A3:K3"/>
    <mergeCell ref="A5:K5"/>
  </mergeCells>
  <pageMargins left="0.39" right="0.39" top="0.39" bottom="0.39" header="0" footer="0"/>
  <pageSetup paperSize="0" fitToHeight="0" orientation="landscape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V20"/>
  <sheetViews>
    <sheetView rightToLeft="1" view="pageBreakPreview" zoomScale="70" zoomScaleNormal="85" zoomScaleSheetLayoutView="70" workbookViewId="0">
      <selection activeCell="A4" sqref="A4"/>
    </sheetView>
  </sheetViews>
  <sheetFormatPr defaultRowHeight="15.75"/>
  <cols>
    <col min="1" max="1" width="31.7109375" style="32" bestFit="1" customWidth="1"/>
    <col min="2" max="2" width="1.28515625" style="32" customWidth="1"/>
    <col min="3" max="3" width="17" style="32" customWidth="1"/>
    <col min="4" max="5" width="1.28515625" style="32" customWidth="1"/>
    <col min="6" max="6" width="19" style="32" bestFit="1" customWidth="1"/>
    <col min="7" max="7" width="1.28515625" style="32" customWidth="1"/>
    <col min="8" max="8" width="13.42578125" style="32" bestFit="1" customWidth="1"/>
    <col min="9" max="9" width="1.28515625" style="32" customWidth="1"/>
    <col min="10" max="10" width="16.7109375" style="32" bestFit="1" customWidth="1"/>
    <col min="11" max="11" width="1.28515625" style="32" customWidth="1"/>
    <col min="12" max="12" width="21.85546875" style="32" bestFit="1" customWidth="1"/>
    <col min="13" max="13" width="1.28515625" style="32" customWidth="1"/>
    <col min="14" max="14" width="10.7109375" style="32" bestFit="1" customWidth="1"/>
    <col min="15" max="15" width="1.28515625" style="32" customWidth="1"/>
    <col min="16" max="16" width="21.85546875" style="32" bestFit="1" customWidth="1"/>
    <col min="17" max="17" width="0.28515625" customWidth="1"/>
    <col min="19" max="20" width="15.42578125" bestFit="1" customWidth="1"/>
  </cols>
  <sheetData>
    <row r="1" spans="1:22" ht="29.1" customHeight="1">
      <c r="A1" s="278" t="s">
        <v>0</v>
      </c>
      <c r="B1" s="278"/>
      <c r="C1" s="278"/>
      <c r="D1" s="278"/>
      <c r="E1" s="278"/>
      <c r="F1" s="278"/>
      <c r="G1" s="278"/>
      <c r="H1" s="278"/>
      <c r="I1" s="278"/>
      <c r="J1" s="278"/>
      <c r="K1" s="278"/>
      <c r="L1" s="278"/>
      <c r="M1" s="278"/>
      <c r="N1" s="278"/>
      <c r="O1" s="278"/>
      <c r="P1" s="278"/>
    </row>
    <row r="2" spans="1:22" ht="21.75" customHeight="1">
      <c r="A2" s="278" t="s">
        <v>153</v>
      </c>
      <c r="B2" s="278"/>
      <c r="C2" s="278"/>
      <c r="D2" s="278"/>
      <c r="E2" s="278"/>
      <c r="F2" s="278"/>
      <c r="G2" s="278"/>
      <c r="H2" s="278"/>
      <c r="I2" s="278"/>
      <c r="J2" s="278"/>
      <c r="K2" s="278"/>
      <c r="L2" s="278"/>
      <c r="M2" s="278"/>
      <c r="N2" s="278"/>
      <c r="O2" s="278"/>
      <c r="P2" s="278"/>
    </row>
    <row r="3" spans="1:22" ht="21.75" customHeight="1">
      <c r="A3" s="278" t="s">
        <v>2</v>
      </c>
      <c r="B3" s="278"/>
      <c r="C3" s="278"/>
      <c r="D3" s="278"/>
      <c r="E3" s="278"/>
      <c r="F3" s="278"/>
      <c r="G3" s="278"/>
      <c r="H3" s="278"/>
      <c r="I3" s="278"/>
      <c r="J3" s="278"/>
      <c r="K3" s="278"/>
      <c r="L3" s="278"/>
      <c r="M3" s="278"/>
      <c r="N3" s="278"/>
      <c r="O3" s="278"/>
      <c r="P3" s="278"/>
    </row>
    <row r="4" spans="1:22" s="84" customFormat="1" ht="14.45" customHeight="1">
      <c r="A4" s="117"/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7"/>
    </row>
    <row r="5" spans="1:22" s="84" customFormat="1" ht="26.25" customHeight="1">
      <c r="A5" s="291" t="s">
        <v>242</v>
      </c>
      <c r="B5" s="291"/>
      <c r="C5" s="291"/>
      <c r="D5" s="291"/>
      <c r="E5" s="291"/>
      <c r="F5" s="291"/>
      <c r="G5" s="291"/>
      <c r="H5" s="291"/>
      <c r="I5" s="291"/>
      <c r="J5" s="291"/>
      <c r="K5" s="291"/>
      <c r="L5" s="291"/>
      <c r="M5" s="291"/>
      <c r="N5" s="291"/>
      <c r="O5" s="291"/>
      <c r="P5" s="291"/>
    </row>
    <row r="6" spans="1:22" s="84" customFormat="1" ht="27.75" customHeight="1">
      <c r="A6" s="293" t="s">
        <v>156</v>
      </c>
      <c r="B6" s="117"/>
      <c r="C6" s="117"/>
      <c r="D6" s="117"/>
      <c r="E6" s="117"/>
      <c r="F6" s="293" t="s">
        <v>172</v>
      </c>
      <c r="G6" s="293"/>
      <c r="H6" s="293"/>
      <c r="I6" s="293"/>
      <c r="J6" s="293"/>
      <c r="K6" s="117"/>
      <c r="L6" s="293" t="s">
        <v>173</v>
      </c>
      <c r="M6" s="293"/>
      <c r="N6" s="293"/>
      <c r="O6" s="293"/>
      <c r="P6" s="293"/>
    </row>
    <row r="7" spans="1:22" s="84" customFormat="1" ht="49.5" customHeight="1">
      <c r="A7" s="293"/>
      <c r="B7" s="117"/>
      <c r="C7" s="340" t="s">
        <v>64</v>
      </c>
      <c r="D7" s="340"/>
      <c r="E7" s="120"/>
      <c r="F7" s="13" t="s">
        <v>243</v>
      </c>
      <c r="G7" s="121"/>
      <c r="H7" s="13" t="s">
        <v>234</v>
      </c>
      <c r="I7" s="121"/>
      <c r="J7" s="13" t="s">
        <v>244</v>
      </c>
      <c r="K7" s="120"/>
      <c r="L7" s="13" t="s">
        <v>243</v>
      </c>
      <c r="M7" s="121"/>
      <c r="N7" s="13" t="s">
        <v>234</v>
      </c>
      <c r="O7" s="121"/>
      <c r="P7" s="13" t="s">
        <v>244</v>
      </c>
      <c r="S7" s="177"/>
      <c r="T7" s="178"/>
      <c r="U7" s="177"/>
    </row>
    <row r="8" spans="1:22" s="84" customFormat="1" ht="21.75" customHeight="1">
      <c r="A8" s="268" t="s">
        <v>90</v>
      </c>
      <c r="B8" s="117"/>
      <c r="C8" s="12" t="s">
        <v>92</v>
      </c>
      <c r="D8" s="121"/>
      <c r="E8" s="120"/>
      <c r="F8" s="101">
        <v>56958293339</v>
      </c>
      <c r="G8" s="120"/>
      <c r="H8" s="101">
        <v>0</v>
      </c>
      <c r="I8" s="120"/>
      <c r="J8" s="101">
        <f>F8-H8</f>
        <v>56958293339</v>
      </c>
      <c r="K8" s="120"/>
      <c r="L8" s="101">
        <v>1654835623</v>
      </c>
      <c r="M8" s="120"/>
      <c r="N8" s="101">
        <v>0</v>
      </c>
      <c r="O8" s="120"/>
      <c r="P8" s="101">
        <v>265844929440</v>
      </c>
      <c r="S8" s="177"/>
      <c r="T8" s="178"/>
      <c r="U8" s="177"/>
    </row>
    <row r="9" spans="1:22" s="84" customFormat="1" ht="21.75" customHeight="1">
      <c r="A9" s="118" t="s">
        <v>83</v>
      </c>
      <c r="B9" s="117"/>
      <c r="C9" s="122" t="s">
        <v>85</v>
      </c>
      <c r="D9" s="120"/>
      <c r="E9" s="120"/>
      <c r="F9" s="102">
        <v>96375044270</v>
      </c>
      <c r="G9" s="120"/>
      <c r="H9" s="102">
        <v>0</v>
      </c>
      <c r="I9" s="120"/>
      <c r="J9" s="126">
        <f t="shared" ref="J9:J14" si="0">F9-H9</f>
        <v>96375044270</v>
      </c>
      <c r="K9" s="120"/>
      <c r="L9" s="102">
        <v>380377950154</v>
      </c>
      <c r="M9" s="120"/>
      <c r="N9" s="102">
        <v>0</v>
      </c>
      <c r="O9" s="120"/>
      <c r="P9" s="126">
        <f>L9-N9</f>
        <v>380377950154</v>
      </c>
      <c r="S9" s="177"/>
      <c r="T9" s="351"/>
      <c r="U9" s="351"/>
      <c r="V9" s="351"/>
    </row>
    <row r="10" spans="1:22" s="84" customFormat="1" ht="21.75" customHeight="1">
      <c r="A10" s="118" t="s">
        <v>86</v>
      </c>
      <c r="B10" s="117"/>
      <c r="C10" s="122" t="s">
        <v>87</v>
      </c>
      <c r="D10" s="120"/>
      <c r="E10" s="120"/>
      <c r="F10" s="102">
        <v>2891251327</v>
      </c>
      <c r="G10" s="120"/>
      <c r="H10" s="102">
        <v>0</v>
      </c>
      <c r="I10" s="120"/>
      <c r="J10" s="126">
        <f t="shared" si="0"/>
        <v>2891251327</v>
      </c>
      <c r="K10" s="120"/>
      <c r="L10" s="102">
        <v>11411338506</v>
      </c>
      <c r="M10" s="120"/>
      <c r="N10" s="102">
        <v>0</v>
      </c>
      <c r="O10" s="120"/>
      <c r="P10" s="126">
        <f t="shared" ref="P10:P12" si="1">L10-N10</f>
        <v>11411338506</v>
      </c>
      <c r="S10" s="177"/>
      <c r="T10" s="351"/>
      <c r="U10" s="351"/>
      <c r="V10" s="351"/>
    </row>
    <row r="11" spans="1:22" s="84" customFormat="1" ht="21.75" customHeight="1">
      <c r="A11" s="118" t="s">
        <v>88</v>
      </c>
      <c r="B11" s="117"/>
      <c r="C11" s="122" t="s">
        <v>89</v>
      </c>
      <c r="D11" s="120"/>
      <c r="E11" s="120"/>
      <c r="F11" s="102">
        <v>7555758554</v>
      </c>
      <c r="G11" s="120"/>
      <c r="H11" s="102">
        <v>0</v>
      </c>
      <c r="I11" s="120"/>
      <c r="J11" s="126">
        <f>F11-H11</f>
        <v>7555758554</v>
      </c>
      <c r="K11" s="120"/>
      <c r="L11" s="102">
        <v>183163672938</v>
      </c>
      <c r="M11" s="120"/>
      <c r="N11" s="102">
        <v>0</v>
      </c>
      <c r="O11" s="120"/>
      <c r="P11" s="126">
        <f t="shared" si="1"/>
        <v>183163672938</v>
      </c>
      <c r="S11" s="177"/>
      <c r="T11" s="178"/>
      <c r="U11" s="177"/>
    </row>
    <row r="12" spans="1:22" s="84" customFormat="1" ht="21.75" customHeight="1">
      <c r="A12" s="118" t="s">
        <v>74</v>
      </c>
      <c r="B12" s="117"/>
      <c r="C12" s="122" t="s">
        <v>76</v>
      </c>
      <c r="D12" s="120"/>
      <c r="E12" s="120"/>
      <c r="F12" s="102">
        <v>39520038311</v>
      </c>
      <c r="G12" s="120"/>
      <c r="H12" s="102">
        <v>0</v>
      </c>
      <c r="I12" s="120"/>
      <c r="J12" s="126">
        <f t="shared" si="0"/>
        <v>39520038311</v>
      </c>
      <c r="K12" s="120"/>
      <c r="L12" s="102">
        <v>160449871128</v>
      </c>
      <c r="M12" s="120"/>
      <c r="N12" s="102">
        <v>0</v>
      </c>
      <c r="O12" s="120"/>
      <c r="P12" s="126">
        <f t="shared" si="1"/>
        <v>160449871128</v>
      </c>
      <c r="S12" s="177"/>
      <c r="T12" s="178"/>
      <c r="U12" s="177"/>
    </row>
    <row r="13" spans="1:22" s="84" customFormat="1" ht="21.75" customHeight="1">
      <c r="A13" s="118" t="s">
        <v>80</v>
      </c>
      <c r="B13" s="117"/>
      <c r="C13" s="122" t="s">
        <v>82</v>
      </c>
      <c r="D13" s="120"/>
      <c r="E13" s="120"/>
      <c r="F13" s="102">
        <v>8868702733</v>
      </c>
      <c r="G13" s="120"/>
      <c r="H13" s="102">
        <v>0</v>
      </c>
      <c r="I13" s="120"/>
      <c r="J13" s="126">
        <f>F13-H13</f>
        <v>8868702733</v>
      </c>
      <c r="K13" s="120"/>
      <c r="L13" s="102">
        <v>203684296320</v>
      </c>
      <c r="M13" s="120"/>
      <c r="N13" s="102">
        <v>0</v>
      </c>
      <c r="O13" s="120"/>
      <c r="P13" s="126">
        <f>L13-N13</f>
        <v>203684296320</v>
      </c>
      <c r="S13" s="177"/>
      <c r="T13" s="178"/>
      <c r="U13" s="177"/>
    </row>
    <row r="14" spans="1:22" s="84" customFormat="1" ht="21.75" customHeight="1">
      <c r="A14" s="119" t="s">
        <v>77</v>
      </c>
      <c r="B14" s="117"/>
      <c r="C14" s="123" t="s">
        <v>79</v>
      </c>
      <c r="D14" s="120"/>
      <c r="E14" s="120"/>
      <c r="F14" s="103">
        <v>21830026442</v>
      </c>
      <c r="G14" s="120"/>
      <c r="H14" s="103">
        <v>0</v>
      </c>
      <c r="I14" s="120"/>
      <c r="J14" s="126">
        <f t="shared" si="0"/>
        <v>21830026442</v>
      </c>
      <c r="K14" s="120"/>
      <c r="L14" s="103">
        <v>76510604782</v>
      </c>
      <c r="M14" s="125"/>
      <c r="N14" s="103">
        <v>0</v>
      </c>
      <c r="O14" s="125"/>
      <c r="P14" s="126">
        <f>L14-N14</f>
        <v>76510604782</v>
      </c>
      <c r="S14" s="126"/>
      <c r="T14" s="178"/>
      <c r="U14" s="177"/>
    </row>
    <row r="15" spans="1:22" s="84" customFormat="1" ht="21.75" customHeight="1" thickBot="1">
      <c r="A15" s="12" t="s">
        <v>29</v>
      </c>
      <c r="B15" s="117"/>
      <c r="C15" s="101"/>
      <c r="D15" s="120"/>
      <c r="E15" s="120"/>
      <c r="F15" s="104">
        <f>SUM(F8:F14)</f>
        <v>233999114976</v>
      </c>
      <c r="G15" s="120"/>
      <c r="H15" s="101">
        <v>0</v>
      </c>
      <c r="I15" s="120"/>
      <c r="J15" s="104">
        <f>SUM(J8:J14)</f>
        <v>233999114976</v>
      </c>
      <c r="K15" s="120"/>
      <c r="L15" s="104">
        <f>SUM(L8:L14)</f>
        <v>1017252569451</v>
      </c>
      <c r="M15" s="126"/>
      <c r="N15" s="104">
        <f>SUM(N8:N14)</f>
        <v>0</v>
      </c>
      <c r="O15" s="126"/>
      <c r="P15" s="104">
        <f>SUM(P8:P14)</f>
        <v>1281442663268</v>
      </c>
      <c r="S15" s="177"/>
      <c r="T15" s="177"/>
      <c r="U15" s="177"/>
    </row>
    <row r="16" spans="1:22" s="84" customFormat="1" ht="16.5" thickTop="1">
      <c r="A16" s="124"/>
      <c r="B16" s="117"/>
      <c r="C16" s="124"/>
      <c r="D16" s="117"/>
      <c r="E16" s="117"/>
      <c r="F16" s="124"/>
      <c r="G16" s="117"/>
      <c r="H16" s="124"/>
      <c r="I16" s="117"/>
      <c r="J16" s="124"/>
      <c r="K16" s="117"/>
      <c r="L16" s="124"/>
      <c r="M16" s="124"/>
      <c r="N16" s="124"/>
      <c r="O16" s="124"/>
      <c r="P16" s="124"/>
      <c r="S16" s="177"/>
      <c r="T16" s="177"/>
      <c r="U16" s="177"/>
    </row>
    <row r="17" spans="1:16" s="84" customFormat="1">
      <c r="A17" s="117"/>
      <c r="B17" s="117"/>
      <c r="C17" s="117"/>
      <c r="D17" s="117"/>
      <c r="E17" s="117"/>
      <c r="F17" s="117"/>
      <c r="G17" s="117"/>
      <c r="H17" s="117"/>
      <c r="I17" s="117"/>
      <c r="J17" s="117"/>
      <c r="K17" s="117"/>
      <c r="L17" s="147"/>
      <c r="M17" s="117"/>
      <c r="N17" s="117"/>
      <c r="O17" s="117"/>
      <c r="P17" s="117"/>
    </row>
    <row r="18" spans="1:16" ht="18.75">
      <c r="F18" s="217"/>
      <c r="G18" s="217"/>
      <c r="H18" s="217"/>
      <c r="I18" s="217"/>
      <c r="J18" s="217"/>
      <c r="K18" s="217"/>
      <c r="L18" s="217"/>
    </row>
    <row r="19" spans="1:16" ht="18.75">
      <c r="G19" s="217"/>
      <c r="I19" s="217"/>
      <c r="J19" s="217"/>
      <c r="K19" s="217"/>
      <c r="P19" s="218"/>
    </row>
    <row r="20" spans="1:16" ht="18.75">
      <c r="G20" s="217"/>
      <c r="I20" s="217"/>
      <c r="J20" s="217"/>
      <c r="K20" s="217"/>
      <c r="P20" s="217"/>
    </row>
  </sheetData>
  <mergeCells count="9">
    <mergeCell ref="T9:V10"/>
    <mergeCell ref="A1:P1"/>
    <mergeCell ref="A2:P2"/>
    <mergeCell ref="A3:P3"/>
    <mergeCell ref="A5:P5"/>
    <mergeCell ref="A6:A7"/>
    <mergeCell ref="F6:J6"/>
    <mergeCell ref="L6:P6"/>
    <mergeCell ref="C7:D7"/>
  </mergeCells>
  <pageMargins left="0.39" right="0.39" top="0.39" bottom="0.39" header="0" footer="0"/>
  <pageSetup paperSize="9" scale="87" fitToHeight="0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012123-B6BD-43E1-A695-DE03F591F7FC}">
  <sheetPr>
    <pageSetUpPr fitToPage="1"/>
  </sheetPr>
  <dimension ref="A1:N99"/>
  <sheetViews>
    <sheetView rightToLeft="1" topLeftCell="A62" workbookViewId="0">
      <selection activeCell="E70" sqref="E70:E71"/>
    </sheetView>
  </sheetViews>
  <sheetFormatPr defaultRowHeight="12.75"/>
  <cols>
    <col min="1" max="1" width="57.7109375" customWidth="1"/>
    <col min="2" max="2" width="1.28515625" customWidth="1"/>
    <col min="3" max="3" width="15.85546875" bestFit="1" customWidth="1"/>
    <col min="4" max="4" width="1.28515625" customWidth="1"/>
    <col min="5" max="5" width="14.5703125" bestFit="1" customWidth="1"/>
    <col min="6" max="6" width="1.28515625" customWidth="1"/>
    <col min="7" max="7" width="16.140625" bestFit="1" customWidth="1"/>
    <col min="8" max="8" width="1.28515625" customWidth="1"/>
    <col min="9" max="9" width="17.7109375" bestFit="1" customWidth="1"/>
    <col min="10" max="10" width="1.28515625" customWidth="1"/>
    <col min="11" max="11" width="13.85546875" bestFit="1" customWidth="1"/>
    <col min="12" max="12" width="1.28515625" customWidth="1"/>
    <col min="13" max="13" width="15.5703125" customWidth="1"/>
    <col min="14" max="14" width="0.28515625" customWidth="1"/>
  </cols>
  <sheetData>
    <row r="1" spans="1:13" ht="29.1" customHeight="1">
      <c r="A1" s="278" t="s">
        <v>0</v>
      </c>
      <c r="B1" s="278"/>
      <c r="C1" s="278"/>
      <c r="D1" s="278"/>
      <c r="E1" s="278"/>
      <c r="F1" s="278"/>
      <c r="G1" s="278"/>
      <c r="H1" s="278"/>
      <c r="I1" s="278"/>
      <c r="J1" s="278"/>
      <c r="K1" s="278"/>
      <c r="L1" s="278"/>
      <c r="M1" s="278"/>
    </row>
    <row r="2" spans="1:13" ht="21.75" customHeight="1">
      <c r="A2" s="278" t="s">
        <v>153</v>
      </c>
      <c r="B2" s="278"/>
      <c r="C2" s="278"/>
      <c r="D2" s="278"/>
      <c r="E2" s="278"/>
      <c r="F2" s="278"/>
      <c r="G2" s="278"/>
      <c r="H2" s="278"/>
      <c r="I2" s="278"/>
      <c r="J2" s="278"/>
      <c r="K2" s="278"/>
      <c r="L2" s="278"/>
      <c r="M2" s="278"/>
    </row>
    <row r="3" spans="1:13" ht="21.75" customHeight="1">
      <c r="A3" s="278" t="s">
        <v>2</v>
      </c>
      <c r="B3" s="278"/>
      <c r="C3" s="278"/>
      <c r="D3" s="278"/>
      <c r="E3" s="278"/>
      <c r="F3" s="278"/>
      <c r="G3" s="278"/>
      <c r="H3" s="278"/>
      <c r="I3" s="278"/>
      <c r="J3" s="278"/>
      <c r="K3" s="278"/>
      <c r="L3" s="278"/>
      <c r="M3" s="278"/>
    </row>
    <row r="4" spans="1:13" ht="14.45" customHeight="1"/>
    <row r="5" spans="1:13" ht="14.45" customHeight="1">
      <c r="A5" s="291" t="s">
        <v>245</v>
      </c>
      <c r="B5" s="291"/>
      <c r="C5" s="291"/>
      <c r="D5" s="291"/>
      <c r="E5" s="291"/>
      <c r="F5" s="291"/>
      <c r="G5" s="291"/>
      <c r="H5" s="291"/>
      <c r="I5" s="291"/>
      <c r="J5" s="291"/>
      <c r="K5" s="291"/>
      <c r="L5" s="291"/>
      <c r="M5" s="291"/>
    </row>
    <row r="6" spans="1:13" ht="14.45" customHeight="1">
      <c r="A6" s="293" t="s">
        <v>156</v>
      </c>
      <c r="C6" s="293" t="s">
        <v>172</v>
      </c>
      <c r="D6" s="293"/>
      <c r="E6" s="293"/>
      <c r="F6" s="293"/>
      <c r="G6" s="293"/>
      <c r="I6" s="293" t="s">
        <v>173</v>
      </c>
      <c r="J6" s="293"/>
      <c r="K6" s="293"/>
      <c r="L6" s="293"/>
      <c r="M6" s="293"/>
    </row>
    <row r="7" spans="1:13" ht="29.1" customHeight="1">
      <c r="A7" s="293"/>
      <c r="C7" s="25" t="s">
        <v>243</v>
      </c>
      <c r="D7" s="3"/>
      <c r="E7" s="25" t="s">
        <v>234</v>
      </c>
      <c r="F7" s="3"/>
      <c r="G7" s="25" t="s">
        <v>244</v>
      </c>
      <c r="I7" s="25" t="s">
        <v>243</v>
      </c>
      <c r="J7" s="3"/>
      <c r="K7" s="25" t="s">
        <v>234</v>
      </c>
      <c r="L7" s="3"/>
      <c r="M7" s="25" t="s">
        <v>244</v>
      </c>
    </row>
    <row r="8" spans="1:13" ht="29.1" customHeight="1">
      <c r="A8" s="114"/>
      <c r="C8" s="26"/>
      <c r="D8" s="150"/>
      <c r="E8" s="26"/>
      <c r="F8" s="150"/>
      <c r="G8" s="26"/>
      <c r="I8" s="26"/>
      <c r="J8" s="150"/>
      <c r="K8" s="26"/>
      <c r="L8" s="150"/>
      <c r="M8" s="26"/>
    </row>
    <row r="9" spans="1:13" ht="21.75" customHeight="1">
      <c r="A9" s="158" t="s">
        <v>128</v>
      </c>
      <c r="C9" s="5">
        <v>13947665750</v>
      </c>
      <c r="E9" s="5">
        <v>236655788</v>
      </c>
      <c r="G9" s="5">
        <v>13711009962</v>
      </c>
      <c r="I9" s="5">
        <v>13947665750</v>
      </c>
      <c r="K9" s="5">
        <v>236655788</v>
      </c>
      <c r="M9" s="5">
        <v>13711009962</v>
      </c>
    </row>
    <row r="10" spans="1:13" ht="21.75" customHeight="1">
      <c r="A10" s="146" t="s">
        <v>140</v>
      </c>
      <c r="C10" s="6">
        <v>15045595890</v>
      </c>
      <c r="E10" s="6">
        <v>195291672</v>
      </c>
      <c r="G10" s="6">
        <v>14850304218</v>
      </c>
      <c r="I10" s="6">
        <v>15045595890</v>
      </c>
      <c r="K10" s="6">
        <v>195291672</v>
      </c>
      <c r="M10" s="6">
        <v>14850304218</v>
      </c>
    </row>
    <row r="11" spans="1:13" ht="21.75" customHeight="1">
      <c r="A11" s="146" t="s">
        <v>148</v>
      </c>
      <c r="C11" s="6">
        <v>8219178080</v>
      </c>
      <c r="E11" s="6">
        <v>139458179</v>
      </c>
      <c r="G11" s="6">
        <v>8079719901</v>
      </c>
      <c r="I11" s="6">
        <v>8219178080</v>
      </c>
      <c r="K11" s="6">
        <v>139458179</v>
      </c>
      <c r="M11" s="6">
        <v>8079719901</v>
      </c>
    </row>
    <row r="12" spans="1:13" ht="21.75" customHeight="1">
      <c r="A12" s="146" t="s">
        <v>128</v>
      </c>
      <c r="C12" s="6">
        <v>20777525732</v>
      </c>
      <c r="E12" s="6">
        <v>135726896</v>
      </c>
      <c r="G12" s="6">
        <v>20641798836</v>
      </c>
      <c r="I12" s="6">
        <v>20777525732</v>
      </c>
      <c r="K12" s="6">
        <v>135726896</v>
      </c>
      <c r="M12" s="6">
        <v>20641798836</v>
      </c>
    </row>
    <row r="13" spans="1:13" ht="21.75" customHeight="1">
      <c r="A13" s="146" t="s">
        <v>140</v>
      </c>
      <c r="C13" s="6">
        <v>18082191776</v>
      </c>
      <c r="E13" s="6">
        <v>132776497</v>
      </c>
      <c r="G13" s="6">
        <v>17949415279</v>
      </c>
      <c r="I13" s="6">
        <v>18082191776</v>
      </c>
      <c r="K13" s="6">
        <v>132776497</v>
      </c>
      <c r="M13" s="6">
        <v>17949415279</v>
      </c>
    </row>
    <row r="14" spans="1:13" ht="21.75" customHeight="1">
      <c r="A14" s="146" t="s">
        <v>130</v>
      </c>
      <c r="C14" s="6">
        <v>18904109584</v>
      </c>
      <c r="E14" s="6">
        <v>123489012</v>
      </c>
      <c r="G14" s="6">
        <v>18780620572</v>
      </c>
      <c r="I14" s="6">
        <v>18904109584</v>
      </c>
      <c r="K14" s="6">
        <v>123489012</v>
      </c>
      <c r="M14" s="6">
        <v>18780620572</v>
      </c>
    </row>
    <row r="15" spans="1:13" ht="21.75" customHeight="1">
      <c r="A15" s="146" t="s">
        <v>130</v>
      </c>
      <c r="C15" s="6">
        <v>4931506848</v>
      </c>
      <c r="E15" s="6">
        <v>110939094</v>
      </c>
      <c r="G15" s="6">
        <v>4820567754</v>
      </c>
      <c r="I15" s="6">
        <v>4931506848</v>
      </c>
      <c r="K15" s="6">
        <v>110939094</v>
      </c>
      <c r="M15" s="6">
        <v>4820567754</v>
      </c>
    </row>
    <row r="16" spans="1:13" ht="21.75" customHeight="1">
      <c r="A16" s="146" t="s">
        <v>130</v>
      </c>
      <c r="C16" s="6">
        <v>3023013696</v>
      </c>
      <c r="E16" s="6">
        <v>60866048</v>
      </c>
      <c r="G16" s="6">
        <v>2962147648</v>
      </c>
      <c r="I16" s="6">
        <v>3023013696</v>
      </c>
      <c r="K16" s="6">
        <v>60866048</v>
      </c>
      <c r="M16" s="6">
        <v>2962147648</v>
      </c>
    </row>
    <row r="17" spans="1:13" ht="21.75" customHeight="1">
      <c r="A17" s="179" t="s">
        <v>130</v>
      </c>
      <c r="C17" s="180">
        <v>1420471232</v>
      </c>
      <c r="E17" s="180">
        <v>33069574</v>
      </c>
      <c r="G17" s="180">
        <v>1387401658</v>
      </c>
      <c r="I17" s="180">
        <v>1420471232</v>
      </c>
      <c r="K17" s="180">
        <v>33069574</v>
      </c>
      <c r="M17" s="180">
        <v>1387401658</v>
      </c>
    </row>
    <row r="18" spans="1:13" ht="21.75" customHeight="1">
      <c r="A18" s="146" t="s">
        <v>130</v>
      </c>
      <c r="C18" s="6">
        <v>16816438343</v>
      </c>
      <c r="E18" s="6">
        <v>7908518</v>
      </c>
      <c r="G18" s="6">
        <v>16808529825</v>
      </c>
      <c r="I18" s="6">
        <v>23868493132</v>
      </c>
      <c r="K18" s="6">
        <v>110719252</v>
      </c>
      <c r="M18" s="6">
        <v>23757773880</v>
      </c>
    </row>
    <row r="19" spans="1:13" ht="21.75" customHeight="1">
      <c r="A19" s="179" t="s">
        <v>108</v>
      </c>
      <c r="C19" s="180">
        <v>0</v>
      </c>
      <c r="E19" s="180">
        <v>0</v>
      </c>
      <c r="G19" s="180">
        <v>0</v>
      </c>
      <c r="I19" s="180">
        <v>138085618</v>
      </c>
      <c r="K19" s="180">
        <v>0</v>
      </c>
      <c r="M19" s="180">
        <v>138085618</v>
      </c>
    </row>
    <row r="20" spans="1:13" ht="21.75" customHeight="1">
      <c r="A20" s="146" t="s">
        <v>110</v>
      </c>
      <c r="C20" s="6">
        <v>0</v>
      </c>
      <c r="E20" s="6">
        <v>0</v>
      </c>
      <c r="G20" s="6">
        <v>0</v>
      </c>
      <c r="I20" s="6">
        <v>30756</v>
      </c>
      <c r="K20" s="6">
        <v>0</v>
      </c>
      <c r="M20" s="6">
        <v>30756</v>
      </c>
    </row>
    <row r="21" spans="1:13" ht="21.75" customHeight="1">
      <c r="A21" s="146" t="s">
        <v>111</v>
      </c>
      <c r="C21" s="6">
        <v>42770</v>
      </c>
      <c r="E21" s="6">
        <v>0</v>
      </c>
      <c r="G21" s="6">
        <v>42770</v>
      </c>
      <c r="I21" s="6">
        <v>168821</v>
      </c>
      <c r="K21" s="6">
        <v>0</v>
      </c>
      <c r="M21" s="6">
        <v>168821</v>
      </c>
    </row>
    <row r="22" spans="1:13" ht="21.75" customHeight="1">
      <c r="A22" s="146" t="s">
        <v>112</v>
      </c>
      <c r="C22" s="6">
        <v>11600</v>
      </c>
      <c r="E22" s="6">
        <v>0</v>
      </c>
      <c r="G22" s="6">
        <v>11600</v>
      </c>
      <c r="I22" s="6">
        <v>54003</v>
      </c>
      <c r="K22" s="6">
        <v>0</v>
      </c>
      <c r="M22" s="6">
        <v>54003</v>
      </c>
    </row>
    <row r="23" spans="1:13" ht="21.75" customHeight="1">
      <c r="A23" s="146" t="s">
        <v>113</v>
      </c>
      <c r="C23" s="6">
        <v>96860</v>
      </c>
      <c r="E23" s="6">
        <v>0</v>
      </c>
      <c r="G23" s="6">
        <v>96860</v>
      </c>
      <c r="I23" s="6">
        <v>557337</v>
      </c>
      <c r="K23" s="6">
        <v>0</v>
      </c>
      <c r="M23" s="6">
        <v>557337</v>
      </c>
    </row>
    <row r="24" spans="1:13" ht="21.75" customHeight="1">
      <c r="A24" s="23" t="s">
        <v>114</v>
      </c>
      <c r="C24" s="6">
        <v>2272</v>
      </c>
      <c r="E24" s="6">
        <v>0</v>
      </c>
      <c r="G24" s="6">
        <v>2272</v>
      </c>
      <c r="I24" s="6">
        <v>2272</v>
      </c>
      <c r="K24" s="6">
        <v>0</v>
      </c>
      <c r="M24" s="6">
        <v>2272</v>
      </c>
    </row>
    <row r="25" spans="1:13" ht="21.75" customHeight="1">
      <c r="A25" s="23" t="s">
        <v>115</v>
      </c>
      <c r="C25" s="6">
        <v>8205</v>
      </c>
      <c r="E25" s="6">
        <v>0</v>
      </c>
      <c r="G25" s="6">
        <v>8205</v>
      </c>
      <c r="I25" s="6">
        <v>8205</v>
      </c>
      <c r="K25" s="6">
        <v>0</v>
      </c>
      <c r="M25" s="6">
        <v>8205</v>
      </c>
    </row>
    <row r="26" spans="1:13" ht="21.75" customHeight="1">
      <c r="A26" s="146" t="s">
        <v>119</v>
      </c>
      <c r="C26" s="6">
        <v>0</v>
      </c>
      <c r="E26" s="6">
        <v>0</v>
      </c>
      <c r="G26" s="6">
        <v>0</v>
      </c>
      <c r="I26" s="6">
        <v>13746</v>
      </c>
      <c r="K26" s="6">
        <v>0</v>
      </c>
      <c r="M26" s="6">
        <v>13746</v>
      </c>
    </row>
    <row r="27" spans="1:13" ht="21.75" customHeight="1">
      <c r="A27" s="146" t="s">
        <v>120</v>
      </c>
      <c r="C27" s="6">
        <v>0</v>
      </c>
      <c r="E27" s="6">
        <v>0</v>
      </c>
      <c r="G27" s="6">
        <v>0</v>
      </c>
      <c r="I27" s="6">
        <v>28861</v>
      </c>
      <c r="K27" s="6">
        <v>0</v>
      </c>
      <c r="M27" s="6">
        <v>28861</v>
      </c>
    </row>
    <row r="28" spans="1:13" ht="21.75" customHeight="1">
      <c r="A28" s="146" t="s">
        <v>121</v>
      </c>
      <c r="C28" s="6">
        <v>33961</v>
      </c>
      <c r="E28" s="6">
        <v>0</v>
      </c>
      <c r="G28" s="6">
        <v>33961</v>
      </c>
      <c r="I28" s="6">
        <v>134052</v>
      </c>
      <c r="K28" s="6">
        <v>0</v>
      </c>
      <c r="M28" s="6">
        <v>134052</v>
      </c>
    </row>
    <row r="29" spans="1:13" ht="21.75" customHeight="1">
      <c r="A29" s="146" t="s">
        <v>122</v>
      </c>
      <c r="C29" s="6">
        <v>0</v>
      </c>
      <c r="E29" s="6">
        <v>0</v>
      </c>
      <c r="G29" s="6">
        <v>0</v>
      </c>
      <c r="I29" s="6">
        <v>9965</v>
      </c>
      <c r="K29" s="6">
        <v>0</v>
      </c>
      <c r="M29" s="6">
        <v>9965</v>
      </c>
    </row>
    <row r="30" spans="1:13" ht="21.75" customHeight="1">
      <c r="A30" s="146" t="s">
        <v>130</v>
      </c>
      <c r="C30" s="6">
        <v>0</v>
      </c>
      <c r="E30" s="6">
        <v>0</v>
      </c>
      <c r="G30" s="6">
        <v>0</v>
      </c>
      <c r="I30" s="6">
        <v>3528124991</v>
      </c>
      <c r="K30" s="6">
        <v>0</v>
      </c>
      <c r="M30" s="6">
        <v>3528124991</v>
      </c>
    </row>
    <row r="31" spans="1:13" ht="21.75" customHeight="1">
      <c r="A31" s="146" t="s">
        <v>130</v>
      </c>
      <c r="C31" s="6">
        <v>0</v>
      </c>
      <c r="E31" s="6">
        <v>0</v>
      </c>
      <c r="G31" s="6">
        <v>0</v>
      </c>
      <c r="I31" s="6">
        <v>7262755337</v>
      </c>
      <c r="K31" s="6">
        <v>0</v>
      </c>
      <c r="M31" s="6">
        <v>7262755337</v>
      </c>
    </row>
    <row r="32" spans="1:13" ht="21.75" customHeight="1">
      <c r="A32" s="146" t="s">
        <v>126</v>
      </c>
      <c r="C32" s="6">
        <v>4230</v>
      </c>
      <c r="E32" s="6">
        <v>0</v>
      </c>
      <c r="G32" s="6">
        <v>4230</v>
      </c>
      <c r="I32" s="6">
        <v>12689</v>
      </c>
      <c r="K32" s="6">
        <v>0</v>
      </c>
      <c r="M32" s="6">
        <v>12689</v>
      </c>
    </row>
    <row r="33" spans="1:13" ht="21.75" customHeight="1">
      <c r="A33" s="146" t="s">
        <v>130</v>
      </c>
      <c r="C33" s="6">
        <v>0</v>
      </c>
      <c r="E33" s="6">
        <v>0</v>
      </c>
      <c r="G33" s="6">
        <v>0</v>
      </c>
      <c r="I33" s="6">
        <v>6106902322</v>
      </c>
      <c r="K33" s="6">
        <v>0</v>
      </c>
      <c r="M33" s="6">
        <v>6106902322</v>
      </c>
    </row>
    <row r="34" spans="1:13" ht="21.75" customHeight="1">
      <c r="A34" s="146" t="s">
        <v>128</v>
      </c>
      <c r="C34" s="6">
        <v>0</v>
      </c>
      <c r="E34" s="6">
        <v>0</v>
      </c>
      <c r="G34" s="6">
        <v>0</v>
      </c>
      <c r="I34" s="6">
        <v>8995652811</v>
      </c>
      <c r="K34" s="6">
        <v>0</v>
      </c>
      <c r="M34" s="6">
        <v>8995652811</v>
      </c>
    </row>
    <row r="35" spans="1:13" ht="21.75" customHeight="1">
      <c r="A35" s="146" t="s">
        <v>140</v>
      </c>
      <c r="C35" s="6">
        <v>0</v>
      </c>
      <c r="E35" s="6">
        <v>0</v>
      </c>
      <c r="G35" s="6">
        <v>0</v>
      </c>
      <c r="I35" s="6">
        <v>30293584541</v>
      </c>
      <c r="K35" s="6">
        <v>0</v>
      </c>
      <c r="M35" s="6">
        <v>30293584541</v>
      </c>
    </row>
    <row r="36" spans="1:13" ht="21.75" customHeight="1">
      <c r="A36" s="146" t="s">
        <v>130</v>
      </c>
      <c r="C36" s="6">
        <v>0</v>
      </c>
      <c r="E36" s="6">
        <v>0</v>
      </c>
      <c r="G36" s="6">
        <v>0</v>
      </c>
      <c r="I36" s="6">
        <v>39667628143</v>
      </c>
      <c r="K36" s="6">
        <v>0</v>
      </c>
      <c r="M36" s="6">
        <v>39667628143</v>
      </c>
    </row>
    <row r="37" spans="1:13" ht="21.75" customHeight="1">
      <c r="A37" s="146" t="s">
        <v>140</v>
      </c>
      <c r="C37" s="6">
        <v>0</v>
      </c>
      <c r="E37" s="6">
        <v>0</v>
      </c>
      <c r="G37" s="6">
        <v>0</v>
      </c>
      <c r="I37" s="6">
        <v>4596763820</v>
      </c>
      <c r="K37" s="6">
        <v>0</v>
      </c>
      <c r="M37" s="6">
        <v>4596763820</v>
      </c>
    </row>
    <row r="38" spans="1:13" ht="21.75" customHeight="1">
      <c r="A38" s="146" t="s">
        <v>130</v>
      </c>
      <c r="C38" s="6">
        <v>0</v>
      </c>
      <c r="E38" s="6">
        <v>0</v>
      </c>
      <c r="G38" s="6">
        <v>0</v>
      </c>
      <c r="I38" s="6">
        <v>37892566266</v>
      </c>
      <c r="K38" s="6">
        <v>0</v>
      </c>
      <c r="M38" s="6">
        <v>37892566266</v>
      </c>
    </row>
    <row r="39" spans="1:13" ht="21.75" customHeight="1">
      <c r="A39" s="146" t="s">
        <v>127</v>
      </c>
      <c r="C39" s="6">
        <v>39057</v>
      </c>
      <c r="E39" s="6">
        <v>0</v>
      </c>
      <c r="G39" s="6">
        <v>39057</v>
      </c>
      <c r="I39" s="6">
        <v>564293</v>
      </c>
      <c r="K39" s="6">
        <v>0</v>
      </c>
      <c r="M39" s="6">
        <v>564293</v>
      </c>
    </row>
    <row r="40" spans="1:13" ht="21.75" customHeight="1">
      <c r="A40" s="146" t="s">
        <v>225</v>
      </c>
      <c r="C40" s="6">
        <v>0</v>
      </c>
      <c r="E40" s="6">
        <v>0</v>
      </c>
      <c r="G40" s="6">
        <v>0</v>
      </c>
      <c r="I40" s="6">
        <v>80319722138</v>
      </c>
      <c r="K40" s="6">
        <v>14207609</v>
      </c>
      <c r="M40" s="6">
        <v>80305514529</v>
      </c>
    </row>
    <row r="41" spans="1:13" ht="21.75" customHeight="1">
      <c r="A41" s="146" t="s">
        <v>140</v>
      </c>
      <c r="C41" s="6">
        <v>0</v>
      </c>
      <c r="E41" s="6">
        <v>0</v>
      </c>
      <c r="G41" s="6">
        <v>0</v>
      </c>
      <c r="I41" s="6">
        <v>10411509923</v>
      </c>
      <c r="K41" s="6">
        <v>1297329</v>
      </c>
      <c r="M41" s="6">
        <v>10410212594</v>
      </c>
    </row>
    <row r="42" spans="1:13" ht="21.75" customHeight="1">
      <c r="A42" s="146" t="s">
        <v>128</v>
      </c>
      <c r="C42" s="6">
        <v>0</v>
      </c>
      <c r="E42" s="6">
        <v>0</v>
      </c>
      <c r="G42" s="6">
        <v>0</v>
      </c>
      <c r="I42" s="6">
        <v>20180103129</v>
      </c>
      <c r="K42" s="6">
        <v>0</v>
      </c>
      <c r="M42" s="6">
        <v>20180103129</v>
      </c>
    </row>
    <row r="43" spans="1:13" ht="21.75" customHeight="1">
      <c r="A43" s="146" t="s">
        <v>140</v>
      </c>
      <c r="C43" s="6">
        <v>0</v>
      </c>
      <c r="E43" s="6">
        <v>0</v>
      </c>
      <c r="G43" s="6">
        <v>0</v>
      </c>
      <c r="I43" s="6">
        <v>8386938569</v>
      </c>
      <c r="K43" s="6">
        <v>0</v>
      </c>
      <c r="M43" s="6">
        <v>8386938569</v>
      </c>
    </row>
    <row r="44" spans="1:13" ht="21.75" customHeight="1">
      <c r="A44" s="146" t="s">
        <v>130</v>
      </c>
      <c r="C44" s="6">
        <v>0</v>
      </c>
      <c r="E44" s="6">
        <v>0</v>
      </c>
      <c r="G44" s="6">
        <v>0</v>
      </c>
      <c r="I44" s="6">
        <v>15769416945</v>
      </c>
      <c r="K44" s="6">
        <v>0</v>
      </c>
      <c r="M44" s="6">
        <v>15769416945</v>
      </c>
    </row>
    <row r="45" spans="1:13" ht="21.75" customHeight="1">
      <c r="A45" s="146" t="s">
        <v>128</v>
      </c>
      <c r="C45" s="6">
        <v>0</v>
      </c>
      <c r="E45" s="6">
        <v>0</v>
      </c>
      <c r="G45" s="6">
        <v>0</v>
      </c>
      <c r="I45" s="6">
        <v>3293780389</v>
      </c>
      <c r="K45" s="6">
        <v>22497986</v>
      </c>
      <c r="M45" s="6">
        <v>3271282403</v>
      </c>
    </row>
    <row r="46" spans="1:13" ht="21.75" customHeight="1">
      <c r="A46" s="146" t="s">
        <v>140</v>
      </c>
      <c r="C46" s="6">
        <v>0</v>
      </c>
      <c r="E46" s="6">
        <v>0</v>
      </c>
      <c r="G46" s="6">
        <v>0</v>
      </c>
      <c r="I46" s="6">
        <v>68753790332</v>
      </c>
      <c r="K46" s="6">
        <v>0</v>
      </c>
      <c r="M46" s="6">
        <v>68753790332</v>
      </c>
    </row>
    <row r="47" spans="1:13" ht="21.75" customHeight="1">
      <c r="A47" s="146" t="s">
        <v>130</v>
      </c>
      <c r="C47" s="6">
        <v>0</v>
      </c>
      <c r="E47" s="6">
        <v>0</v>
      </c>
      <c r="G47" s="6">
        <v>0</v>
      </c>
      <c r="I47" s="6">
        <v>41352822355</v>
      </c>
      <c r="K47" s="6">
        <v>0</v>
      </c>
      <c r="M47" s="6">
        <v>41352822355</v>
      </c>
    </row>
    <row r="48" spans="1:13" ht="21.75" customHeight="1">
      <c r="A48" s="146" t="s">
        <v>138</v>
      </c>
      <c r="C48" s="6">
        <v>0</v>
      </c>
      <c r="E48" s="6">
        <v>0</v>
      </c>
      <c r="G48" s="6">
        <v>0</v>
      </c>
      <c r="I48" s="6">
        <v>62819155890</v>
      </c>
      <c r="K48" s="6">
        <v>0</v>
      </c>
      <c r="M48" s="6">
        <v>62819155890</v>
      </c>
    </row>
    <row r="49" spans="1:13" ht="21.75" customHeight="1">
      <c r="A49" s="146" t="s">
        <v>130</v>
      </c>
      <c r="C49" s="6">
        <v>0</v>
      </c>
      <c r="E49" s="6">
        <v>0</v>
      </c>
      <c r="G49" s="6">
        <v>0</v>
      </c>
      <c r="I49" s="6">
        <v>53140285067</v>
      </c>
      <c r="K49" s="6">
        <v>0</v>
      </c>
      <c r="M49" s="6">
        <v>53140285067</v>
      </c>
    </row>
    <row r="50" spans="1:13" ht="21.75" customHeight="1">
      <c r="A50" s="146" t="s">
        <v>130</v>
      </c>
      <c r="C50" s="6">
        <v>0</v>
      </c>
      <c r="E50" s="6">
        <v>0</v>
      </c>
      <c r="G50" s="6">
        <v>0</v>
      </c>
      <c r="I50" s="6">
        <v>51635621450</v>
      </c>
      <c r="K50" s="6">
        <v>0</v>
      </c>
      <c r="M50" s="6">
        <v>51635621450</v>
      </c>
    </row>
    <row r="51" spans="1:13" ht="21.75" customHeight="1">
      <c r="A51" s="146" t="s">
        <v>130</v>
      </c>
      <c r="C51" s="6">
        <v>0</v>
      </c>
      <c r="E51" s="6">
        <v>0</v>
      </c>
      <c r="G51" s="6">
        <v>0</v>
      </c>
      <c r="I51" s="6">
        <v>16234520542</v>
      </c>
      <c r="K51" s="6">
        <v>0</v>
      </c>
      <c r="M51" s="6">
        <v>16234520542</v>
      </c>
    </row>
    <row r="52" spans="1:13" ht="21.75" customHeight="1">
      <c r="A52" s="146" t="s">
        <v>130</v>
      </c>
      <c r="C52" s="6">
        <v>0</v>
      </c>
      <c r="E52" s="6">
        <v>0</v>
      </c>
      <c r="G52" s="6">
        <v>0</v>
      </c>
      <c r="I52" s="6">
        <v>41417832326</v>
      </c>
      <c r="K52" s="6">
        <v>0</v>
      </c>
      <c r="M52" s="6">
        <v>41417832326</v>
      </c>
    </row>
    <row r="53" spans="1:13" ht="21.75" customHeight="1">
      <c r="A53" s="146" t="s">
        <v>131</v>
      </c>
      <c r="C53" s="6">
        <v>0</v>
      </c>
      <c r="E53" s="6">
        <v>0</v>
      </c>
      <c r="G53" s="6">
        <v>0</v>
      </c>
      <c r="I53" s="6">
        <v>311372</v>
      </c>
      <c r="K53" s="6">
        <v>0</v>
      </c>
      <c r="M53" s="6">
        <v>311372</v>
      </c>
    </row>
    <row r="54" spans="1:13" ht="21.75" customHeight="1">
      <c r="A54" s="146" t="s">
        <v>130</v>
      </c>
      <c r="C54" s="6">
        <v>31747397259</v>
      </c>
      <c r="E54" s="6">
        <v>0</v>
      </c>
      <c r="G54" s="6">
        <v>31747397259</v>
      </c>
      <c r="I54" s="6">
        <v>43012602738</v>
      </c>
      <c r="K54" s="6">
        <v>182186612</v>
      </c>
      <c r="M54" s="6">
        <v>42830416126</v>
      </c>
    </row>
    <row r="55" spans="1:13" ht="21.75" customHeight="1">
      <c r="A55" s="146" t="s">
        <v>129</v>
      </c>
      <c r="C55" s="6">
        <v>18904109584</v>
      </c>
      <c r="E55" s="6">
        <v>0</v>
      </c>
      <c r="G55" s="6">
        <v>18904109584</v>
      </c>
      <c r="I55" s="6">
        <v>18904109584</v>
      </c>
      <c r="K55" s="6">
        <v>0</v>
      </c>
      <c r="M55" s="6">
        <v>18904109584</v>
      </c>
    </row>
    <row r="56" spans="1:13" ht="21.75" customHeight="1">
      <c r="A56" s="146" t="s">
        <v>129</v>
      </c>
      <c r="C56" s="6">
        <v>18904109584</v>
      </c>
      <c r="E56" s="6">
        <v>0</v>
      </c>
      <c r="G56" s="6">
        <v>18904109584</v>
      </c>
      <c r="I56" s="6">
        <v>18904109584</v>
      </c>
      <c r="K56" s="6">
        <v>0</v>
      </c>
      <c r="M56" s="6">
        <v>18904109584</v>
      </c>
    </row>
    <row r="57" spans="1:13" ht="21.75" customHeight="1">
      <c r="A57" s="146" t="s">
        <v>129</v>
      </c>
      <c r="C57" s="6">
        <v>18904109584</v>
      </c>
      <c r="E57" s="6">
        <v>0</v>
      </c>
      <c r="G57" s="6">
        <v>18904109584</v>
      </c>
      <c r="I57" s="6">
        <v>18904109584</v>
      </c>
      <c r="K57" s="6">
        <v>0</v>
      </c>
      <c r="M57" s="6">
        <v>18904109584</v>
      </c>
    </row>
    <row r="58" spans="1:13" ht="21.75" customHeight="1">
      <c r="A58" s="146" t="s">
        <v>129</v>
      </c>
      <c r="C58" s="6">
        <v>18904109584</v>
      </c>
      <c r="E58" s="6">
        <v>0</v>
      </c>
      <c r="G58" s="6">
        <v>18904109584</v>
      </c>
      <c r="I58" s="6">
        <v>18904109584</v>
      </c>
      <c r="K58" s="6">
        <v>0</v>
      </c>
      <c r="M58" s="6">
        <v>18904109584</v>
      </c>
    </row>
    <row r="59" spans="1:13" ht="21.75" customHeight="1">
      <c r="A59" s="146" t="s">
        <v>129</v>
      </c>
      <c r="C59" s="6">
        <v>18904109584</v>
      </c>
      <c r="E59" s="6">
        <v>0</v>
      </c>
      <c r="G59" s="6">
        <v>18904109584</v>
      </c>
      <c r="I59" s="6">
        <v>18904109584</v>
      </c>
      <c r="K59" s="6">
        <v>0</v>
      </c>
      <c r="M59" s="6">
        <v>18904109584</v>
      </c>
    </row>
    <row r="60" spans="1:13" ht="21.75" customHeight="1">
      <c r="A60" s="146" t="s">
        <v>129</v>
      </c>
      <c r="C60" s="6">
        <v>6616438336</v>
      </c>
      <c r="E60" s="6">
        <v>0</v>
      </c>
      <c r="G60" s="6">
        <v>6616438336</v>
      </c>
      <c r="I60" s="6">
        <v>6616438336</v>
      </c>
      <c r="K60" s="6">
        <v>0</v>
      </c>
      <c r="M60" s="6">
        <v>6616438336</v>
      </c>
    </row>
    <row r="61" spans="1:13" ht="21.75" customHeight="1">
      <c r="A61" s="146" t="s">
        <v>138</v>
      </c>
      <c r="C61" s="6">
        <v>18904109584</v>
      </c>
      <c r="E61" s="6">
        <v>0</v>
      </c>
      <c r="G61" s="6">
        <v>18904109584</v>
      </c>
      <c r="I61" s="6">
        <v>18904109584</v>
      </c>
      <c r="K61" s="6">
        <v>0</v>
      </c>
      <c r="M61" s="6">
        <v>18904109584</v>
      </c>
    </row>
    <row r="62" spans="1:13" ht="21.75" customHeight="1">
      <c r="A62" s="146" t="s">
        <v>129</v>
      </c>
      <c r="C62" s="6">
        <v>23506849300</v>
      </c>
      <c r="E62" s="6">
        <v>0</v>
      </c>
      <c r="G62" s="6">
        <v>23506849300</v>
      </c>
      <c r="I62" s="6">
        <v>23506849300</v>
      </c>
      <c r="K62" s="6">
        <v>0</v>
      </c>
      <c r="M62" s="6">
        <v>23506849300</v>
      </c>
    </row>
    <row r="63" spans="1:13" ht="21.75" customHeight="1">
      <c r="A63" s="146" t="s">
        <v>129</v>
      </c>
      <c r="C63" s="6">
        <v>2465753420</v>
      </c>
      <c r="E63" s="6">
        <v>0</v>
      </c>
      <c r="G63" s="6">
        <v>2465753420</v>
      </c>
      <c r="I63" s="6">
        <v>2465753420</v>
      </c>
      <c r="K63" s="6">
        <v>0</v>
      </c>
      <c r="M63" s="6">
        <v>2465753420</v>
      </c>
    </row>
    <row r="64" spans="1:13" ht="21.75" customHeight="1">
      <c r="A64" s="146" t="s">
        <v>129</v>
      </c>
      <c r="C64" s="6">
        <v>8926027380</v>
      </c>
      <c r="E64" s="6">
        <v>0</v>
      </c>
      <c r="G64" s="6">
        <v>8926027380</v>
      </c>
      <c r="I64" s="6">
        <v>8926027380</v>
      </c>
      <c r="K64" s="6">
        <v>0</v>
      </c>
      <c r="M64" s="6">
        <v>8926027380</v>
      </c>
    </row>
    <row r="65" spans="1:13" ht="21.75" customHeight="1">
      <c r="A65" s="146" t="s">
        <v>129</v>
      </c>
      <c r="C65" s="6">
        <v>12328767120</v>
      </c>
      <c r="E65" s="6">
        <v>0</v>
      </c>
      <c r="G65" s="6">
        <v>12328767120</v>
      </c>
      <c r="I65" s="6">
        <v>12328767120</v>
      </c>
      <c r="K65" s="6">
        <v>0</v>
      </c>
      <c r="M65" s="6">
        <v>12328767120</v>
      </c>
    </row>
    <row r="66" spans="1:13" ht="21.75" customHeight="1">
      <c r="A66" s="146" t="s">
        <v>129</v>
      </c>
      <c r="C66" s="6">
        <v>12328767120</v>
      </c>
      <c r="E66" s="6">
        <v>0</v>
      </c>
      <c r="G66" s="6">
        <v>12328767120</v>
      </c>
      <c r="I66" s="6">
        <v>12328767120</v>
      </c>
      <c r="K66" s="6">
        <v>0</v>
      </c>
      <c r="M66" s="6">
        <v>12328767120</v>
      </c>
    </row>
    <row r="67" spans="1:13" ht="21.75" customHeight="1">
      <c r="A67" s="146" t="s">
        <v>129</v>
      </c>
      <c r="C67" s="6">
        <v>10827945198</v>
      </c>
      <c r="E67" s="6">
        <v>0</v>
      </c>
      <c r="G67" s="6">
        <v>10827945198</v>
      </c>
      <c r="I67" s="6">
        <v>10827945198</v>
      </c>
      <c r="K67" s="6">
        <v>0</v>
      </c>
      <c r="M67" s="6">
        <v>10827945198</v>
      </c>
    </row>
    <row r="68" spans="1:13" ht="21.75" customHeight="1">
      <c r="A68" s="146" t="s">
        <v>129</v>
      </c>
      <c r="C68" s="6">
        <v>1068493140</v>
      </c>
      <c r="E68" s="6">
        <v>0</v>
      </c>
      <c r="G68" s="6">
        <v>1068493140</v>
      </c>
      <c r="I68" s="6">
        <v>1068493140</v>
      </c>
      <c r="K68" s="6">
        <v>0</v>
      </c>
      <c r="M68" s="6">
        <v>1068493140</v>
      </c>
    </row>
    <row r="69" spans="1:13" ht="21.75" customHeight="1">
      <c r="A69" s="146" t="s">
        <v>129</v>
      </c>
      <c r="C69" s="6">
        <v>2016986301</v>
      </c>
      <c r="E69" s="6">
        <v>0</v>
      </c>
      <c r="G69" s="6">
        <v>2016986301</v>
      </c>
      <c r="I69" s="6">
        <v>2016986301</v>
      </c>
      <c r="K69" s="6">
        <v>0</v>
      </c>
      <c r="M69" s="6">
        <v>2016986301</v>
      </c>
    </row>
    <row r="70" spans="1:13" ht="21.75" customHeight="1">
      <c r="A70" s="146" t="s">
        <v>128</v>
      </c>
      <c r="C70" s="6">
        <v>124037260</v>
      </c>
      <c r="E70" s="6">
        <v>-2790340</v>
      </c>
      <c r="G70" s="6">
        <v>126827600</v>
      </c>
      <c r="I70" s="6">
        <v>40716809132</v>
      </c>
      <c r="K70" s="6">
        <v>35713053</v>
      </c>
      <c r="M70" s="6">
        <v>40681096079</v>
      </c>
    </row>
    <row r="71" spans="1:13" ht="21.75" customHeight="1">
      <c r="A71" s="146" t="s">
        <v>130</v>
      </c>
      <c r="C71" s="6">
        <v>60722380274</v>
      </c>
      <c r="E71" s="6">
        <v>-4949495</v>
      </c>
      <c r="G71" s="6">
        <v>60727329769</v>
      </c>
      <c r="I71" s="6">
        <v>86444676160</v>
      </c>
      <c r="K71" s="6">
        <v>349505271</v>
      </c>
      <c r="M71" s="6">
        <v>86095170889</v>
      </c>
    </row>
    <row r="72" spans="1:13" ht="21.75" customHeight="1">
      <c r="A72" s="146" t="s">
        <v>130</v>
      </c>
      <c r="C72" s="6">
        <v>44186056877</v>
      </c>
      <c r="E72" s="181">
        <v>-5639606</v>
      </c>
      <c r="G72" s="6">
        <v>44191696483</v>
      </c>
      <c r="I72" s="6">
        <v>80012589463</v>
      </c>
      <c r="K72" s="6">
        <v>140990132</v>
      </c>
      <c r="M72" s="6">
        <v>79871599331</v>
      </c>
    </row>
    <row r="73" spans="1:13" ht="21.75" customHeight="1">
      <c r="A73" s="146" t="s">
        <v>130</v>
      </c>
      <c r="C73" s="6">
        <v>122208774</v>
      </c>
      <c r="E73" s="181">
        <v>-8042381</v>
      </c>
      <c r="G73" s="6">
        <v>130251155</v>
      </c>
      <c r="I73" s="6">
        <v>7435691831</v>
      </c>
      <c r="K73" s="6">
        <v>0</v>
      </c>
      <c r="M73" s="6">
        <v>7435691831</v>
      </c>
    </row>
    <row r="74" spans="1:13" ht="21.75" customHeight="1">
      <c r="A74" s="146" t="s">
        <v>130</v>
      </c>
      <c r="C74" s="6">
        <v>303945216</v>
      </c>
      <c r="E74" s="181">
        <v>-22710590</v>
      </c>
      <c r="G74" s="6">
        <v>326655806</v>
      </c>
      <c r="I74" s="6">
        <v>11467397257</v>
      </c>
      <c r="K74" s="6">
        <v>0</v>
      </c>
      <c r="M74" s="6">
        <v>11467397257</v>
      </c>
    </row>
    <row r="75" spans="1:13" ht="21.75" customHeight="1">
      <c r="A75" s="146" t="s">
        <v>128</v>
      </c>
      <c r="C75" s="6">
        <v>263862421</v>
      </c>
      <c r="E75" s="181">
        <v>-28466102</v>
      </c>
      <c r="G75" s="6">
        <v>292328523</v>
      </c>
      <c r="I75" s="6">
        <v>3678548707</v>
      </c>
      <c r="K75" s="6">
        <v>0</v>
      </c>
      <c r="M75" s="6">
        <v>3678548707</v>
      </c>
    </row>
    <row r="76" spans="1:13" ht="21.75" customHeight="1">
      <c r="A76" s="146" t="s">
        <v>130</v>
      </c>
      <c r="C76" s="6">
        <v>3199970648</v>
      </c>
      <c r="E76" s="181">
        <v>-43497249</v>
      </c>
      <c r="G76" s="6">
        <v>3243467897</v>
      </c>
      <c r="I76" s="6">
        <v>20884018848</v>
      </c>
      <c r="K76" s="6">
        <v>0</v>
      </c>
      <c r="M76" s="6">
        <v>20884018848</v>
      </c>
    </row>
    <row r="77" spans="1:13" ht="21.75" customHeight="1">
      <c r="A77" s="146" t="s">
        <v>130</v>
      </c>
      <c r="C77" s="6">
        <v>0</v>
      </c>
      <c r="E77" s="181">
        <v>-53030034</v>
      </c>
      <c r="G77" s="6">
        <v>53030034</v>
      </c>
      <c r="I77" s="6">
        <v>43328962173</v>
      </c>
      <c r="K77" s="6">
        <v>0</v>
      </c>
      <c r="M77" s="6">
        <v>43328962173</v>
      </c>
    </row>
    <row r="78" spans="1:13" ht="21.75" customHeight="1">
      <c r="A78" s="146" t="s">
        <v>129</v>
      </c>
      <c r="C78" s="6">
        <v>1643835616</v>
      </c>
      <c r="E78" s="181">
        <v>-56606528</v>
      </c>
      <c r="G78" s="6">
        <v>1700442144</v>
      </c>
      <c r="I78" s="6">
        <v>24657534240</v>
      </c>
      <c r="K78" s="6">
        <v>0</v>
      </c>
      <c r="M78" s="6">
        <v>24657534240</v>
      </c>
    </row>
    <row r="79" spans="1:13" ht="21.75" customHeight="1">
      <c r="A79" s="146" t="s">
        <v>129</v>
      </c>
      <c r="C79" s="6">
        <v>1191780821</v>
      </c>
      <c r="E79" s="181">
        <v>-56606528</v>
      </c>
      <c r="G79" s="6">
        <v>1248387349</v>
      </c>
      <c r="I79" s="6">
        <v>24205479445</v>
      </c>
      <c r="K79" s="6">
        <v>0</v>
      </c>
      <c r="M79" s="6">
        <v>24205479445</v>
      </c>
    </row>
    <row r="80" spans="1:13" ht="21.75" customHeight="1">
      <c r="A80" s="146" t="s">
        <v>130</v>
      </c>
      <c r="C80" s="6">
        <v>19568219177</v>
      </c>
      <c r="E80" s="181">
        <v>-60935209</v>
      </c>
      <c r="G80" s="6">
        <v>19629154386</v>
      </c>
      <c r="I80" s="6">
        <v>33770958881</v>
      </c>
      <c r="K80" s="6">
        <v>20311736</v>
      </c>
      <c r="M80" s="6">
        <v>33750647145</v>
      </c>
    </row>
    <row r="81" spans="1:14" ht="21.75" customHeight="1">
      <c r="A81" s="146" t="s">
        <v>130</v>
      </c>
      <c r="C81" s="6">
        <v>4557479470</v>
      </c>
      <c r="E81" s="181">
        <v>-66466262</v>
      </c>
      <c r="G81" s="6">
        <v>4623945732</v>
      </c>
      <c r="I81" s="6">
        <v>24840767122</v>
      </c>
      <c r="K81" s="6">
        <v>0</v>
      </c>
      <c r="M81" s="6">
        <v>24840767122</v>
      </c>
    </row>
    <row r="82" spans="1:14" ht="21.75" customHeight="1">
      <c r="A82" s="146" t="s">
        <v>130</v>
      </c>
      <c r="C82" s="6">
        <v>730897168</v>
      </c>
      <c r="E82" s="181">
        <v>-80504037</v>
      </c>
      <c r="G82" s="6">
        <v>811401205</v>
      </c>
      <c r="I82" s="6">
        <v>27456310353</v>
      </c>
      <c r="K82" s="6">
        <v>0</v>
      </c>
      <c r="M82" s="6">
        <v>27456310353</v>
      </c>
    </row>
    <row r="83" spans="1:14" ht="21.75" customHeight="1">
      <c r="A83" s="146" t="s">
        <v>130</v>
      </c>
      <c r="C83" s="6">
        <v>341117264</v>
      </c>
      <c r="E83" s="181">
        <v>-111084822</v>
      </c>
      <c r="G83" s="6">
        <v>452202086</v>
      </c>
      <c r="I83" s="6">
        <v>36158429564</v>
      </c>
      <c r="K83" s="6">
        <v>0</v>
      </c>
      <c r="M83" s="6">
        <v>36158429564</v>
      </c>
    </row>
    <row r="84" spans="1:14" ht="21.75" customHeight="1">
      <c r="A84" s="146" t="s">
        <v>128</v>
      </c>
      <c r="C84" s="6">
        <v>128148493</v>
      </c>
      <c r="E84" s="181">
        <v>-119471427</v>
      </c>
      <c r="G84" s="6">
        <v>247619920</v>
      </c>
      <c r="I84" s="6">
        <v>83159700776</v>
      </c>
      <c r="K84" s="6">
        <v>0</v>
      </c>
      <c r="M84" s="6">
        <v>83159700776</v>
      </c>
    </row>
    <row r="85" spans="1:14" ht="21.75" customHeight="1">
      <c r="A85" s="146" t="s">
        <v>130</v>
      </c>
      <c r="C85" s="6">
        <v>1023314642</v>
      </c>
      <c r="E85" s="181">
        <v>-125133582</v>
      </c>
      <c r="G85" s="6">
        <v>1148448224</v>
      </c>
      <c r="I85" s="6">
        <v>39444127560</v>
      </c>
      <c r="K85" s="6">
        <v>0</v>
      </c>
      <c r="M85" s="6">
        <v>39444127560</v>
      </c>
    </row>
    <row r="86" spans="1:14" ht="21.75" customHeight="1">
      <c r="A86" s="146" t="s">
        <v>129</v>
      </c>
      <c r="C86" s="6">
        <v>0</v>
      </c>
      <c r="E86" s="181">
        <v>-131286200</v>
      </c>
      <c r="G86" s="6">
        <v>131286200</v>
      </c>
      <c r="I86" s="6">
        <v>111835616422</v>
      </c>
      <c r="K86" s="6">
        <v>0</v>
      </c>
      <c r="M86" s="6">
        <v>111835616422</v>
      </c>
    </row>
    <row r="87" spans="1:14" ht="21.75" customHeight="1">
      <c r="A87" s="146" t="s">
        <v>130</v>
      </c>
      <c r="C87" s="6">
        <v>947812670</v>
      </c>
      <c r="E87" s="181">
        <v>-150303715</v>
      </c>
      <c r="G87" s="6">
        <v>1098116385</v>
      </c>
      <c r="I87" s="6">
        <v>39907901368</v>
      </c>
      <c r="K87" s="6">
        <v>0</v>
      </c>
      <c r="M87" s="6">
        <v>39907901368</v>
      </c>
    </row>
    <row r="88" spans="1:14" ht="21.75" customHeight="1">
      <c r="A88" s="146" t="s">
        <v>130</v>
      </c>
      <c r="C88" s="6">
        <v>0</v>
      </c>
      <c r="E88" s="181">
        <v>-155545023</v>
      </c>
      <c r="G88" s="6">
        <v>155545023</v>
      </c>
      <c r="I88" s="6">
        <v>50204081088</v>
      </c>
      <c r="K88" s="6">
        <v>0</v>
      </c>
      <c r="M88" s="6">
        <v>50204081088</v>
      </c>
    </row>
    <row r="89" spans="1:14" ht="21.75" customHeight="1">
      <c r="A89" s="146" t="s">
        <v>124</v>
      </c>
      <c r="C89" s="6">
        <v>1724712328</v>
      </c>
      <c r="E89" s="181">
        <v>-179093979</v>
      </c>
      <c r="G89" s="6">
        <v>1903806307</v>
      </c>
      <c r="I89" s="6">
        <v>83502465738</v>
      </c>
      <c r="K89" s="6">
        <v>0</v>
      </c>
      <c r="M89" s="6">
        <v>83502465738</v>
      </c>
    </row>
    <row r="90" spans="1:14" ht="21.75" customHeight="1">
      <c r="A90" s="146" t="s">
        <v>130</v>
      </c>
      <c r="C90" s="6">
        <v>803138638</v>
      </c>
      <c r="E90" s="181">
        <v>-194831473</v>
      </c>
      <c r="G90" s="6">
        <v>997970111</v>
      </c>
      <c r="I90" s="6">
        <v>42967916692</v>
      </c>
      <c r="K90" s="6">
        <v>0</v>
      </c>
      <c r="M90" s="6">
        <v>42967916692</v>
      </c>
    </row>
    <row r="91" spans="1:14" ht="21.75" customHeight="1">
      <c r="A91" s="146" t="s">
        <v>130</v>
      </c>
      <c r="C91" s="6">
        <v>5329331505</v>
      </c>
      <c r="E91" s="181">
        <v>-303966829</v>
      </c>
      <c r="G91" s="6">
        <v>5633298334</v>
      </c>
      <c r="I91" s="6">
        <v>20426350683</v>
      </c>
      <c r="K91" s="6">
        <v>0</v>
      </c>
      <c r="M91" s="6">
        <v>20426350683</v>
      </c>
    </row>
    <row r="92" spans="1:14" ht="21.75" customHeight="1">
      <c r="A92" s="159" t="s">
        <v>129</v>
      </c>
      <c r="C92" s="8">
        <v>0</v>
      </c>
      <c r="E92" s="182">
        <v>-415840871</v>
      </c>
      <c r="G92" s="8">
        <v>415840871</v>
      </c>
      <c r="I92" s="8">
        <v>58464555602</v>
      </c>
      <c r="K92" s="8">
        <v>0</v>
      </c>
      <c r="M92" s="8">
        <v>58464555602</v>
      </c>
    </row>
    <row r="93" spans="1:14" ht="21.75" customHeight="1" thickBot="1">
      <c r="A93" s="24" t="s">
        <v>29</v>
      </c>
      <c r="C93" s="9">
        <v>493338267226</v>
      </c>
      <c r="E93" s="9">
        <v>-1200621004</v>
      </c>
      <c r="G93" s="9">
        <v>494538888230</v>
      </c>
      <c r="I93" s="9">
        <v>1971913387658</v>
      </c>
      <c r="K93" s="9">
        <v>2045701740</v>
      </c>
      <c r="M93" s="9">
        <v>1969867685918</v>
      </c>
    </row>
    <row r="94" spans="1:14" ht="19.5" thickTop="1"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>
        <f t="shared" ref="N94" si="0">SUBTOTAL(9,N9:N93)</f>
        <v>0</v>
      </c>
    </row>
    <row r="95" spans="1:14" ht="18.75">
      <c r="C95" s="6"/>
      <c r="D95" s="6"/>
      <c r="E95" s="147">
        <v>2376802282</v>
      </c>
      <c r="F95" s="6"/>
      <c r="G95" s="6"/>
      <c r="H95" s="6"/>
      <c r="I95" s="6"/>
      <c r="J95" s="6"/>
      <c r="K95" s="6"/>
      <c r="L95" s="6"/>
      <c r="M95" s="6"/>
    </row>
    <row r="99" spans="5:5">
      <c r="E99" s="147">
        <f>E95+E93</f>
        <v>1176181278</v>
      </c>
    </row>
  </sheetData>
  <autoFilter ref="A8:M93" xr:uid="{7B012123-B6BD-43E1-A695-DE03F591F7FC}">
    <sortState xmlns:xlrd2="http://schemas.microsoft.com/office/spreadsheetml/2017/richdata2" ref="A9:M93">
      <sortCondition descending="1" ref="E8:E93"/>
    </sortState>
  </autoFilter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paperSize="0" fitToHeight="0" orientation="landscape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N23"/>
  <sheetViews>
    <sheetView rightToLeft="1" view="pageBreakPreview" zoomScale="60" zoomScaleNormal="85" workbookViewId="0">
      <selection activeCell="A5" sqref="A5"/>
    </sheetView>
  </sheetViews>
  <sheetFormatPr defaultRowHeight="12.75"/>
  <cols>
    <col min="1" max="1" width="42.7109375" bestFit="1" customWidth="1"/>
    <col min="2" max="2" width="1.28515625" customWidth="1"/>
    <col min="3" max="3" width="18.140625" bestFit="1" customWidth="1"/>
    <col min="4" max="4" width="1.28515625" style="150" customWidth="1"/>
    <col min="5" max="5" width="15" bestFit="1" customWidth="1"/>
    <col min="6" max="6" width="1.28515625" style="150" customWidth="1"/>
    <col min="7" max="7" width="18.5703125" customWidth="1"/>
    <col min="8" max="8" width="1.28515625" style="150" customWidth="1"/>
    <col min="9" max="9" width="19" bestFit="1" customWidth="1"/>
    <col min="10" max="10" width="1.28515625" style="150" customWidth="1"/>
    <col min="11" max="11" width="13.85546875" customWidth="1"/>
    <col min="12" max="12" width="1.28515625" style="150" customWidth="1"/>
    <col min="13" max="13" width="18.85546875" bestFit="1" customWidth="1"/>
    <col min="14" max="14" width="0.28515625" customWidth="1"/>
  </cols>
  <sheetData>
    <row r="1" spans="1:14" ht="29.1" customHeight="1">
      <c r="A1" s="278" t="s">
        <v>0</v>
      </c>
      <c r="B1" s="278"/>
      <c r="C1" s="278"/>
      <c r="D1" s="278"/>
      <c r="E1" s="278"/>
      <c r="F1" s="278"/>
      <c r="G1" s="278"/>
      <c r="H1" s="278"/>
      <c r="I1" s="278"/>
      <c r="J1" s="278"/>
      <c r="K1" s="278"/>
      <c r="L1" s="278"/>
      <c r="M1" s="278"/>
    </row>
    <row r="2" spans="1:14" ht="21.75" customHeight="1">
      <c r="A2" s="278" t="s">
        <v>153</v>
      </c>
      <c r="B2" s="278"/>
      <c r="C2" s="278"/>
      <c r="D2" s="278"/>
      <c r="E2" s="278"/>
      <c r="F2" s="278"/>
      <c r="G2" s="278"/>
      <c r="H2" s="278"/>
      <c r="I2" s="278"/>
      <c r="J2" s="278"/>
      <c r="K2" s="278"/>
      <c r="L2" s="278"/>
      <c r="M2" s="278"/>
    </row>
    <row r="3" spans="1:14" ht="21.75" customHeight="1">
      <c r="A3" s="278" t="s">
        <v>2</v>
      </c>
      <c r="B3" s="278"/>
      <c r="C3" s="278"/>
      <c r="D3" s="278"/>
      <c r="E3" s="278"/>
      <c r="F3" s="278"/>
      <c r="G3" s="278"/>
      <c r="H3" s="278"/>
      <c r="I3" s="278"/>
      <c r="J3" s="278"/>
      <c r="K3" s="278"/>
      <c r="L3" s="278"/>
      <c r="M3" s="278"/>
    </row>
    <row r="4" spans="1:14" ht="21.75" customHeight="1">
      <c r="A4" s="20"/>
      <c r="B4" s="20"/>
      <c r="C4" s="20"/>
      <c r="D4" s="162"/>
      <c r="E4" s="20"/>
      <c r="F4" s="162"/>
      <c r="G4" s="20"/>
      <c r="H4" s="162"/>
      <c r="I4" s="20"/>
      <c r="J4" s="162"/>
      <c r="K4" s="20"/>
      <c r="L4" s="162"/>
      <c r="M4" s="20"/>
    </row>
    <row r="5" spans="1:14" ht="21.75" customHeight="1">
      <c r="A5" s="20"/>
      <c r="B5" s="20"/>
      <c r="C5" s="20"/>
      <c r="D5" s="162"/>
      <c r="E5" s="20"/>
      <c r="F5" s="162"/>
      <c r="G5" s="20"/>
      <c r="H5" s="162"/>
      <c r="I5" s="20"/>
      <c r="J5" s="162"/>
      <c r="K5" s="20"/>
      <c r="L5" s="162"/>
      <c r="M5" s="20"/>
    </row>
    <row r="6" spans="1:14" ht="14.45" customHeight="1"/>
    <row r="7" spans="1:14" ht="36" customHeight="1">
      <c r="A7" s="291" t="s">
        <v>245</v>
      </c>
      <c r="B7" s="291"/>
      <c r="C7" s="291"/>
      <c r="D7" s="291"/>
      <c r="E7" s="291"/>
      <c r="F7" s="291"/>
      <c r="G7" s="291"/>
      <c r="H7" s="291"/>
      <c r="I7" s="291"/>
      <c r="J7" s="291"/>
      <c r="K7" s="291"/>
      <c r="L7" s="291"/>
      <c r="M7" s="291"/>
    </row>
    <row r="8" spans="1:14" ht="28.5" customHeight="1">
      <c r="A8" s="293" t="s">
        <v>156</v>
      </c>
      <c r="C8" s="293" t="s">
        <v>172</v>
      </c>
      <c r="D8" s="293"/>
      <c r="E8" s="293"/>
      <c r="F8" s="293"/>
      <c r="G8" s="293"/>
      <c r="I8" s="293" t="s">
        <v>173</v>
      </c>
      <c r="J8" s="293"/>
      <c r="K8" s="293"/>
      <c r="L8" s="293"/>
      <c r="M8" s="293"/>
    </row>
    <row r="9" spans="1:14" ht="29.1" customHeight="1">
      <c r="A9" s="293"/>
      <c r="C9" s="25" t="s">
        <v>243</v>
      </c>
      <c r="D9" s="161"/>
      <c r="E9" s="25" t="s">
        <v>234</v>
      </c>
      <c r="F9" s="161"/>
      <c r="G9" s="25" t="s">
        <v>244</v>
      </c>
      <c r="H9" s="161"/>
      <c r="I9" s="25" t="s">
        <v>243</v>
      </c>
      <c r="J9" s="161"/>
      <c r="K9" s="25" t="s">
        <v>234</v>
      </c>
      <c r="L9" s="161"/>
      <c r="M9" s="25" t="s">
        <v>244</v>
      </c>
    </row>
    <row r="10" spans="1:14" ht="24">
      <c r="A10" s="154" t="s">
        <v>270</v>
      </c>
      <c r="C10" s="101">
        <v>76588205402</v>
      </c>
      <c r="D10" s="161">
        <v>0</v>
      </c>
      <c r="E10" s="101">
        <v>689181163</v>
      </c>
      <c r="F10" s="126">
        <v>0</v>
      </c>
      <c r="G10" s="101">
        <f t="shared" ref="G10:G18" si="0">C10-E10</f>
        <v>75899024239</v>
      </c>
      <c r="H10" s="126">
        <v>0</v>
      </c>
      <c r="I10" s="101">
        <v>358677424975</v>
      </c>
      <c r="J10" s="126">
        <v>0</v>
      </c>
      <c r="K10" s="101">
        <v>899417400</v>
      </c>
      <c r="L10" s="126">
        <v>0</v>
      </c>
      <c r="M10" s="101">
        <f t="shared" ref="M10:M18" si="1">I10-K10</f>
        <v>357778007575</v>
      </c>
    </row>
    <row r="11" spans="1:14" ht="24">
      <c r="A11" s="155" t="s">
        <v>271</v>
      </c>
      <c r="C11" s="102">
        <v>218678886016</v>
      </c>
      <c r="D11" s="161">
        <v>0</v>
      </c>
      <c r="E11" s="183">
        <v>-1050368061</v>
      </c>
      <c r="F11" s="126">
        <v>0</v>
      </c>
      <c r="G11" s="126">
        <f t="shared" si="0"/>
        <v>219729254077</v>
      </c>
      <c r="H11" s="126">
        <v>0</v>
      </c>
      <c r="I11" s="102">
        <v>973919185646</v>
      </c>
      <c r="J11" s="126">
        <v>0</v>
      </c>
      <c r="K11" s="102">
        <v>1132076731</v>
      </c>
      <c r="L11" s="126">
        <v>0</v>
      </c>
      <c r="M11" s="126">
        <f t="shared" si="1"/>
        <v>972787108915</v>
      </c>
      <c r="N11">
        <v>0</v>
      </c>
    </row>
    <row r="12" spans="1:14" ht="24">
      <c r="A12" s="155" t="s">
        <v>272</v>
      </c>
      <c r="C12" s="102">
        <v>196346312856</v>
      </c>
      <c r="D12" s="161">
        <v>0</v>
      </c>
      <c r="E12" s="183">
        <v>-660340127</v>
      </c>
      <c r="F12" s="126">
        <v>0</v>
      </c>
      <c r="G12" s="126">
        <f t="shared" si="0"/>
        <v>197006652983</v>
      </c>
      <c r="H12" s="126">
        <v>0</v>
      </c>
      <c r="I12" s="102">
        <v>475493405539</v>
      </c>
      <c r="J12" s="126">
        <v>0</v>
      </c>
      <c r="K12" s="102">
        <v>0</v>
      </c>
      <c r="L12" s="126">
        <v>0</v>
      </c>
      <c r="M12" s="126">
        <f t="shared" si="1"/>
        <v>475493405539</v>
      </c>
    </row>
    <row r="13" spans="1:14" ht="24">
      <c r="A13" s="155" t="s">
        <v>273</v>
      </c>
      <c r="C13" s="102">
        <v>1724712328</v>
      </c>
      <c r="D13" s="161">
        <v>0</v>
      </c>
      <c r="E13" s="183">
        <v>-179093979</v>
      </c>
      <c r="F13" s="126">
        <v>0</v>
      </c>
      <c r="G13" s="126">
        <f t="shared" si="0"/>
        <v>1903806307</v>
      </c>
      <c r="H13" s="126">
        <v>0</v>
      </c>
      <c r="I13" s="102">
        <v>83502475703</v>
      </c>
      <c r="J13" s="126">
        <v>0</v>
      </c>
      <c r="K13" s="102">
        <v>0</v>
      </c>
      <c r="L13" s="126">
        <v>0</v>
      </c>
      <c r="M13" s="126">
        <f t="shared" si="1"/>
        <v>83502475703</v>
      </c>
    </row>
    <row r="14" spans="1:14" ht="24">
      <c r="A14" s="155" t="s">
        <v>274</v>
      </c>
      <c r="C14" s="102">
        <v>43287</v>
      </c>
      <c r="D14" s="161">
        <v>0</v>
      </c>
      <c r="E14" s="102">
        <v>0</v>
      </c>
      <c r="F14" s="126">
        <v>0</v>
      </c>
      <c r="G14" s="126">
        <f t="shared" si="0"/>
        <v>43287</v>
      </c>
      <c r="H14" s="126">
        <v>0</v>
      </c>
      <c r="I14" s="102">
        <v>80320299120</v>
      </c>
      <c r="J14" s="126">
        <v>0</v>
      </c>
      <c r="K14" s="102">
        <v>14207609</v>
      </c>
      <c r="L14" s="126">
        <v>0</v>
      </c>
      <c r="M14" s="126">
        <f t="shared" si="1"/>
        <v>80306091511</v>
      </c>
    </row>
    <row r="15" spans="1:14" ht="24">
      <c r="A15" s="155" t="s">
        <v>275</v>
      </c>
      <c r="C15" s="102">
        <v>0</v>
      </c>
      <c r="D15" s="161">
        <v>0</v>
      </c>
      <c r="E15" s="102">
        <v>0</v>
      </c>
      <c r="F15" s="126">
        <v>0</v>
      </c>
      <c r="G15" s="126">
        <f t="shared" si="0"/>
        <v>0</v>
      </c>
      <c r="H15" s="126">
        <v>0</v>
      </c>
      <c r="I15" s="102">
        <v>28861</v>
      </c>
      <c r="J15" s="126">
        <v>0</v>
      </c>
      <c r="K15" s="102">
        <v>0</v>
      </c>
      <c r="L15" s="126">
        <v>0</v>
      </c>
      <c r="M15" s="126">
        <f t="shared" si="1"/>
        <v>28861</v>
      </c>
    </row>
    <row r="16" spans="1:14" ht="24">
      <c r="A16" s="156" t="s">
        <v>276</v>
      </c>
      <c r="C16" s="102">
        <v>96860</v>
      </c>
      <c r="D16" s="161">
        <v>0</v>
      </c>
      <c r="E16" s="102">
        <v>0</v>
      </c>
      <c r="F16" s="126">
        <v>0</v>
      </c>
      <c r="G16" s="126">
        <f t="shared" si="0"/>
        <v>96860</v>
      </c>
      <c r="H16" s="126">
        <v>0</v>
      </c>
      <c r="I16" s="102">
        <v>557337</v>
      </c>
      <c r="J16" s="126">
        <v>0</v>
      </c>
      <c r="K16" s="102">
        <v>0</v>
      </c>
      <c r="L16" s="126">
        <v>0</v>
      </c>
      <c r="M16" s="126">
        <f t="shared" si="1"/>
        <v>557337</v>
      </c>
    </row>
    <row r="17" spans="1:13" ht="24">
      <c r="A17" s="155" t="s">
        <v>277</v>
      </c>
      <c r="C17" s="102">
        <v>2272</v>
      </c>
      <c r="D17" s="161"/>
      <c r="E17" s="102">
        <v>0</v>
      </c>
      <c r="F17" s="126"/>
      <c r="G17" s="126">
        <f t="shared" si="0"/>
        <v>2272</v>
      </c>
      <c r="H17" s="126"/>
      <c r="I17" s="102">
        <v>2272</v>
      </c>
      <c r="J17" s="126"/>
      <c r="K17" s="102">
        <v>0</v>
      </c>
      <c r="L17" s="126"/>
      <c r="M17" s="126">
        <f t="shared" si="1"/>
        <v>2272</v>
      </c>
    </row>
    <row r="18" spans="1:13" ht="24">
      <c r="A18" s="155" t="s">
        <v>278</v>
      </c>
      <c r="C18" s="102">
        <v>8205</v>
      </c>
      <c r="D18" s="161"/>
      <c r="E18" s="102">
        <v>0</v>
      </c>
      <c r="F18" s="126"/>
      <c r="G18" s="214">
        <f t="shared" si="0"/>
        <v>8205</v>
      </c>
      <c r="H18" s="126"/>
      <c r="I18" s="102">
        <v>8205</v>
      </c>
      <c r="J18" s="126"/>
      <c r="K18" s="102">
        <v>0</v>
      </c>
      <c r="L18" s="126"/>
      <c r="M18" s="102">
        <f t="shared" si="1"/>
        <v>8205</v>
      </c>
    </row>
    <row r="19" spans="1:13" ht="21.75" thickBot="1">
      <c r="A19" s="157" t="s">
        <v>29</v>
      </c>
      <c r="C19" s="104">
        <f>SUM(C10:C18)</f>
        <v>493338267226</v>
      </c>
      <c r="D19" s="126">
        <f t="shared" ref="D19:L19" si="2">SUM(D10:D18)</f>
        <v>0</v>
      </c>
      <c r="E19" s="184">
        <f>SUM(E10:E18)</f>
        <v>-1200621004</v>
      </c>
      <c r="F19" s="126">
        <f t="shared" si="2"/>
        <v>0</v>
      </c>
      <c r="G19" s="213">
        <f>SUM(G10:G18)</f>
        <v>494538888230</v>
      </c>
      <c r="H19" s="126">
        <f t="shared" si="2"/>
        <v>0</v>
      </c>
      <c r="I19" s="104">
        <f>SUM(I10:I18)</f>
        <v>1971913387658</v>
      </c>
      <c r="J19" s="126">
        <f t="shared" si="2"/>
        <v>0</v>
      </c>
      <c r="K19" s="104">
        <f>SUM(K10:K18)</f>
        <v>2045701740</v>
      </c>
      <c r="L19" s="126">
        <f t="shared" si="2"/>
        <v>0</v>
      </c>
      <c r="M19" s="104">
        <f>SUM(M10:M18)</f>
        <v>1969867685918</v>
      </c>
    </row>
    <row r="20" spans="1:13" ht="21.75" thickTop="1">
      <c r="C20" s="101"/>
      <c r="D20" s="161"/>
      <c r="E20" s="160"/>
      <c r="F20" s="161"/>
      <c r="G20" s="160"/>
      <c r="H20" s="161"/>
      <c r="I20" s="160"/>
      <c r="J20" s="161"/>
      <c r="K20" s="160"/>
      <c r="L20" s="161"/>
      <c r="M20" s="160"/>
    </row>
    <row r="21" spans="1:13" ht="21">
      <c r="C21" s="126"/>
      <c r="I21" s="147"/>
    </row>
    <row r="23" spans="1:13">
      <c r="I23" s="147"/>
    </row>
  </sheetData>
  <mergeCells count="7">
    <mergeCell ref="A1:M1"/>
    <mergeCell ref="A2:M2"/>
    <mergeCell ref="A3:M3"/>
    <mergeCell ref="A7:M7"/>
    <mergeCell ref="A8:A9"/>
    <mergeCell ref="C8:G8"/>
    <mergeCell ref="I8:M8"/>
  </mergeCells>
  <pageMargins left="0.39" right="0.39" top="0.39" bottom="0.39" header="0" footer="0"/>
  <pageSetup paperSize="9" scale="92" fitToHeight="0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R40"/>
  <sheetViews>
    <sheetView rightToLeft="1" view="pageBreakPreview" zoomScale="70" zoomScaleNormal="85" zoomScaleSheetLayoutView="70" workbookViewId="0">
      <selection activeCell="Q33" activeCellId="1" sqref="I33 Q33"/>
    </sheetView>
  </sheetViews>
  <sheetFormatPr defaultRowHeight="12.75"/>
  <cols>
    <col min="1" max="1" width="38" customWidth="1"/>
    <col min="2" max="2" width="1.28515625" customWidth="1"/>
    <col min="3" max="3" width="16" customWidth="1"/>
    <col min="4" max="4" width="1.28515625" customWidth="1"/>
    <col min="5" max="5" width="19.85546875" bestFit="1" customWidth="1"/>
    <col min="6" max="6" width="1.28515625" customWidth="1"/>
    <col min="7" max="7" width="19.5703125" bestFit="1" customWidth="1"/>
    <col min="8" max="8" width="1.28515625" customWidth="1"/>
    <col min="9" max="9" width="21.85546875" bestFit="1" customWidth="1"/>
    <col min="10" max="10" width="1.28515625" customWidth="1"/>
    <col min="11" max="11" width="17" bestFit="1" customWidth="1"/>
    <col min="12" max="12" width="1.28515625" customWidth="1"/>
    <col min="13" max="13" width="20" bestFit="1" customWidth="1"/>
    <col min="14" max="14" width="1.28515625" customWidth="1"/>
    <col min="15" max="15" width="20.140625" bestFit="1" customWidth="1"/>
    <col min="16" max="16" width="1.28515625" customWidth="1"/>
    <col min="17" max="17" width="21.85546875" bestFit="1" customWidth="1"/>
    <col min="18" max="18" width="5.28515625" customWidth="1"/>
  </cols>
  <sheetData>
    <row r="1" spans="1:18" ht="25.5">
      <c r="A1" s="278" t="s">
        <v>0</v>
      </c>
      <c r="B1" s="278"/>
      <c r="C1" s="278"/>
      <c r="D1" s="278"/>
      <c r="E1" s="278"/>
      <c r="F1" s="278"/>
      <c r="G1" s="278"/>
      <c r="H1" s="278"/>
      <c r="I1" s="278"/>
      <c r="J1" s="278"/>
      <c r="K1" s="278"/>
      <c r="L1" s="278"/>
      <c r="M1" s="278"/>
      <c r="N1" s="278"/>
      <c r="O1" s="278"/>
      <c r="P1" s="278"/>
      <c r="Q1" s="278"/>
    </row>
    <row r="2" spans="1:18" ht="25.5">
      <c r="A2" s="278" t="s">
        <v>153</v>
      </c>
      <c r="B2" s="278"/>
      <c r="C2" s="278"/>
      <c r="D2" s="278"/>
      <c r="E2" s="278"/>
      <c r="F2" s="278"/>
      <c r="G2" s="278"/>
      <c r="H2" s="278"/>
      <c r="I2" s="278"/>
      <c r="J2" s="278"/>
      <c r="K2" s="278"/>
      <c r="L2" s="278"/>
      <c r="M2" s="278"/>
      <c r="N2" s="278"/>
      <c r="O2" s="278"/>
      <c r="P2" s="278"/>
      <c r="Q2" s="278"/>
    </row>
    <row r="3" spans="1:18" ht="25.5">
      <c r="A3" s="278" t="s">
        <v>2</v>
      </c>
      <c r="B3" s="278"/>
      <c r="C3" s="278"/>
      <c r="D3" s="278"/>
      <c r="E3" s="278"/>
      <c r="F3" s="278"/>
      <c r="G3" s="278"/>
      <c r="H3" s="278"/>
      <c r="I3" s="278"/>
      <c r="J3" s="278"/>
      <c r="K3" s="278"/>
      <c r="L3" s="278"/>
      <c r="M3" s="278"/>
      <c r="N3" s="278"/>
      <c r="O3" s="278"/>
      <c r="P3" s="278"/>
      <c r="Q3" s="278"/>
    </row>
    <row r="4" spans="1:18" ht="15" customHeight="1"/>
    <row r="5" spans="1:18" s="84" customFormat="1" ht="24">
      <c r="A5" s="291" t="s">
        <v>246</v>
      </c>
      <c r="B5" s="291"/>
      <c r="C5" s="291"/>
      <c r="D5" s="291"/>
      <c r="E5" s="291"/>
      <c r="F5" s="291"/>
      <c r="G5" s="291"/>
      <c r="H5" s="291"/>
      <c r="I5" s="291"/>
      <c r="J5" s="291"/>
      <c r="K5" s="291"/>
      <c r="L5" s="291"/>
      <c r="M5" s="291"/>
      <c r="N5" s="291"/>
      <c r="O5" s="291"/>
      <c r="P5" s="291"/>
      <c r="Q5" s="291"/>
    </row>
    <row r="6" spans="1:18" s="84" customFormat="1" ht="24" customHeight="1">
      <c r="A6" s="99" t="s">
        <v>156</v>
      </c>
      <c r="C6" s="352" t="s">
        <v>172</v>
      </c>
      <c r="D6" s="352"/>
      <c r="E6" s="352"/>
      <c r="F6" s="352"/>
      <c r="G6" s="352"/>
      <c r="H6" s="352"/>
      <c r="I6" s="352"/>
      <c r="J6" s="128"/>
      <c r="K6" s="352" t="s">
        <v>173</v>
      </c>
      <c r="L6" s="352"/>
      <c r="M6" s="352"/>
      <c r="N6" s="352"/>
      <c r="O6" s="352"/>
      <c r="P6" s="352"/>
      <c r="Q6" s="352"/>
      <c r="R6" s="128"/>
    </row>
    <row r="7" spans="1:18" s="84" customFormat="1" ht="33" customHeight="1">
      <c r="A7" s="99"/>
      <c r="C7" s="13" t="s">
        <v>13</v>
      </c>
      <c r="D7" s="129"/>
      <c r="E7" s="13" t="s">
        <v>247</v>
      </c>
      <c r="F7" s="129"/>
      <c r="G7" s="13" t="s">
        <v>248</v>
      </c>
      <c r="H7" s="129"/>
      <c r="I7" s="13" t="s">
        <v>249</v>
      </c>
      <c r="J7" s="128"/>
      <c r="K7" s="13" t="s">
        <v>13</v>
      </c>
      <c r="L7" s="129"/>
      <c r="M7" s="13" t="s">
        <v>247</v>
      </c>
      <c r="N7" s="129"/>
      <c r="O7" s="13" t="s">
        <v>248</v>
      </c>
      <c r="P7" s="129"/>
      <c r="Q7" s="13" t="s">
        <v>249</v>
      </c>
      <c r="R7" s="128"/>
    </row>
    <row r="8" spans="1:18" s="84" customFormat="1" ht="29.25" customHeight="1">
      <c r="A8" s="115" t="s">
        <v>53</v>
      </c>
      <c r="C8" s="130">
        <v>59434563</v>
      </c>
      <c r="D8" s="128"/>
      <c r="E8" s="130">
        <v>817694978149</v>
      </c>
      <c r="F8" s="128"/>
      <c r="G8" s="130">
        <v>742935603573</v>
      </c>
      <c r="H8" s="128"/>
      <c r="I8" s="130">
        <f>E8-G8</f>
        <v>74759374576</v>
      </c>
      <c r="J8" s="128"/>
      <c r="K8" s="130">
        <v>138434563</v>
      </c>
      <c r="L8" s="128"/>
      <c r="M8" s="130">
        <v>1820844878149</v>
      </c>
      <c r="N8" s="128"/>
      <c r="O8" s="130">
        <v>1730440343573</v>
      </c>
      <c r="P8" s="128"/>
      <c r="Q8" s="130">
        <f t="shared" ref="Q8:Q32" si="0">M8-O8</f>
        <v>90404534576</v>
      </c>
    </row>
    <row r="9" spans="1:18" s="84" customFormat="1" ht="28.5" customHeight="1">
      <c r="A9" s="118" t="s">
        <v>56</v>
      </c>
      <c r="C9" s="131">
        <v>10000000</v>
      </c>
      <c r="D9" s="128"/>
      <c r="E9" s="131">
        <v>137295093953</v>
      </c>
      <c r="F9" s="128"/>
      <c r="G9" s="131">
        <v>127842747948</v>
      </c>
      <c r="H9" s="128"/>
      <c r="I9" s="131">
        <f>E9-G9</f>
        <v>9452346005</v>
      </c>
      <c r="J9" s="128"/>
      <c r="K9" s="131">
        <v>21500000</v>
      </c>
      <c r="L9" s="128"/>
      <c r="M9" s="131">
        <v>278268675964</v>
      </c>
      <c r="N9" s="128"/>
      <c r="O9" s="131">
        <v>269039341223</v>
      </c>
      <c r="P9" s="128"/>
      <c r="Q9" s="102">
        <f t="shared" si="0"/>
        <v>9229334741</v>
      </c>
      <c r="R9" s="131"/>
    </row>
    <row r="10" spans="1:18" s="84" customFormat="1" ht="28.5" customHeight="1">
      <c r="A10" s="118" t="s">
        <v>19</v>
      </c>
      <c r="C10" s="131">
        <v>51000000</v>
      </c>
      <c r="D10" s="128"/>
      <c r="E10" s="131">
        <v>185709244135</v>
      </c>
      <c r="F10" s="128"/>
      <c r="G10" s="131">
        <v>175663545750</v>
      </c>
      <c r="H10" s="128"/>
      <c r="I10" s="131">
        <f t="shared" ref="I10:I32" si="1">E10-G10</f>
        <v>10045698385</v>
      </c>
      <c r="J10" s="128"/>
      <c r="K10" s="131">
        <v>52256000</v>
      </c>
      <c r="L10" s="128"/>
      <c r="M10" s="131">
        <v>190866908372</v>
      </c>
      <c r="N10" s="128"/>
      <c r="O10" s="131">
        <v>179989691112</v>
      </c>
      <c r="P10" s="128"/>
      <c r="Q10" s="102">
        <f t="shared" si="0"/>
        <v>10877217260</v>
      </c>
      <c r="R10" s="128"/>
    </row>
    <row r="11" spans="1:18" s="84" customFormat="1" ht="28.5" customHeight="1">
      <c r="A11" s="118" t="s">
        <v>23</v>
      </c>
      <c r="C11" s="131">
        <v>10900000</v>
      </c>
      <c r="D11" s="128"/>
      <c r="E11" s="131">
        <v>99085951367</v>
      </c>
      <c r="F11" s="128"/>
      <c r="G11" s="131">
        <v>100875199818</v>
      </c>
      <c r="H11" s="128"/>
      <c r="I11" s="136">
        <f t="shared" si="1"/>
        <v>-1789248451</v>
      </c>
      <c r="J11" s="128"/>
      <c r="K11" s="131">
        <v>16000000</v>
      </c>
      <c r="L11" s="128"/>
      <c r="M11" s="131">
        <v>158654398049</v>
      </c>
      <c r="N11" s="128"/>
      <c r="O11" s="131">
        <v>148073688000</v>
      </c>
      <c r="P11" s="128"/>
      <c r="Q11" s="102">
        <f t="shared" si="0"/>
        <v>10580710049</v>
      </c>
      <c r="R11" s="128"/>
    </row>
    <row r="12" spans="1:18" s="84" customFormat="1" ht="28.5" customHeight="1">
      <c r="A12" s="118" t="s">
        <v>25</v>
      </c>
      <c r="C12" s="131">
        <v>15000000</v>
      </c>
      <c r="D12" s="128"/>
      <c r="E12" s="131">
        <v>108815914773</v>
      </c>
      <c r="F12" s="128"/>
      <c r="G12" s="131">
        <v>107685436529</v>
      </c>
      <c r="H12" s="128"/>
      <c r="I12" s="136">
        <f t="shared" si="1"/>
        <v>1130478244</v>
      </c>
      <c r="J12" s="128"/>
      <c r="K12" s="131">
        <v>15000000</v>
      </c>
      <c r="L12" s="128"/>
      <c r="M12" s="131">
        <v>108815914773</v>
      </c>
      <c r="N12" s="128"/>
      <c r="O12" s="131">
        <v>107685436529</v>
      </c>
      <c r="P12" s="128"/>
      <c r="Q12" s="102">
        <f t="shared" si="0"/>
        <v>1130478244</v>
      </c>
      <c r="R12" s="128"/>
    </row>
    <row r="13" spans="1:18" s="84" customFormat="1" ht="28.5" customHeight="1">
      <c r="A13" s="118" t="s">
        <v>26</v>
      </c>
      <c r="C13" s="131">
        <v>32222222</v>
      </c>
      <c r="D13" s="128"/>
      <c r="E13" s="131">
        <v>100574755397</v>
      </c>
      <c r="F13" s="128"/>
      <c r="G13" s="131">
        <v>126520474127</v>
      </c>
      <c r="H13" s="128"/>
      <c r="I13" s="136">
        <f t="shared" si="1"/>
        <v>-25945718730</v>
      </c>
      <c r="J13" s="128"/>
      <c r="K13" s="131">
        <v>32222222</v>
      </c>
      <c r="L13" s="128"/>
      <c r="M13" s="131">
        <v>100574755397</v>
      </c>
      <c r="N13" s="128"/>
      <c r="O13" s="131">
        <v>126520474127</v>
      </c>
      <c r="P13" s="128"/>
      <c r="Q13" s="136">
        <f t="shared" si="0"/>
        <v>-25945718730</v>
      </c>
      <c r="R13" s="128"/>
    </row>
    <row r="14" spans="1:18" s="84" customFormat="1" ht="28.5" customHeight="1">
      <c r="A14" s="118" t="s">
        <v>21</v>
      </c>
      <c r="C14" s="131">
        <v>2000000</v>
      </c>
      <c r="D14" s="128"/>
      <c r="E14" s="131">
        <v>33181389120</v>
      </c>
      <c r="F14" s="128"/>
      <c r="G14" s="131">
        <v>34930916997</v>
      </c>
      <c r="H14" s="128"/>
      <c r="I14" s="136">
        <f t="shared" si="1"/>
        <v>-1749527877</v>
      </c>
      <c r="J14" s="128"/>
      <c r="K14" s="131">
        <v>2000000</v>
      </c>
      <c r="L14" s="128"/>
      <c r="M14" s="131">
        <v>33181389120</v>
      </c>
      <c r="N14" s="128"/>
      <c r="O14" s="131">
        <v>34930916997</v>
      </c>
      <c r="P14" s="128"/>
      <c r="Q14" s="136">
        <f t="shared" si="0"/>
        <v>-1749527877</v>
      </c>
      <c r="R14" s="128"/>
    </row>
    <row r="15" spans="1:18" s="84" customFormat="1" ht="28.5" customHeight="1">
      <c r="A15" s="118" t="s">
        <v>22</v>
      </c>
      <c r="C15" s="131">
        <v>11400000</v>
      </c>
      <c r="D15" s="128"/>
      <c r="E15" s="131">
        <v>119924002488</v>
      </c>
      <c r="F15" s="128"/>
      <c r="G15" s="131">
        <v>145051775991</v>
      </c>
      <c r="H15" s="128"/>
      <c r="I15" s="136">
        <f t="shared" si="1"/>
        <v>-25127773503</v>
      </c>
      <c r="J15" s="128"/>
      <c r="K15" s="131">
        <v>11400000</v>
      </c>
      <c r="L15" s="128"/>
      <c r="M15" s="131">
        <v>119924002488</v>
      </c>
      <c r="N15" s="128"/>
      <c r="O15" s="131">
        <v>145051775991</v>
      </c>
      <c r="P15" s="128"/>
      <c r="Q15" s="136">
        <f t="shared" si="0"/>
        <v>-25127773503</v>
      </c>
      <c r="R15" s="128"/>
    </row>
    <row r="16" spans="1:18" s="84" customFormat="1" ht="28.5" customHeight="1">
      <c r="A16" s="118" t="s">
        <v>20</v>
      </c>
      <c r="C16" s="131">
        <v>83553333</v>
      </c>
      <c r="D16" s="128"/>
      <c r="E16" s="131">
        <v>193822425536</v>
      </c>
      <c r="F16" s="128"/>
      <c r="G16" s="131">
        <v>198919576651</v>
      </c>
      <c r="H16" s="128"/>
      <c r="I16" s="136">
        <f t="shared" si="1"/>
        <v>-5097151115</v>
      </c>
      <c r="J16" s="128"/>
      <c r="K16" s="131">
        <v>83553333</v>
      </c>
      <c r="L16" s="128"/>
      <c r="M16" s="131">
        <v>193822425536</v>
      </c>
      <c r="N16" s="128"/>
      <c r="O16" s="131">
        <v>198919576651</v>
      </c>
      <c r="P16" s="128"/>
      <c r="Q16" s="136">
        <f t="shared" si="0"/>
        <v>-5097151115</v>
      </c>
      <c r="R16" s="128"/>
    </row>
    <row r="17" spans="1:18" s="84" customFormat="1" ht="28.5" customHeight="1">
      <c r="A17" s="118" t="s">
        <v>178</v>
      </c>
      <c r="C17" s="131">
        <v>0</v>
      </c>
      <c r="D17" s="128"/>
      <c r="E17" s="131">
        <v>0</v>
      </c>
      <c r="F17" s="128"/>
      <c r="G17" s="131">
        <v>0</v>
      </c>
      <c r="H17" s="128"/>
      <c r="I17" s="131">
        <f t="shared" si="1"/>
        <v>0</v>
      </c>
      <c r="J17" s="128"/>
      <c r="K17" s="131">
        <v>128068177</v>
      </c>
      <c r="L17" s="128"/>
      <c r="M17" s="131">
        <v>83385544289</v>
      </c>
      <c r="N17" s="128"/>
      <c r="O17" s="131">
        <v>67599575404</v>
      </c>
      <c r="P17" s="128"/>
      <c r="Q17" s="136">
        <f t="shared" si="0"/>
        <v>15785968885</v>
      </c>
      <c r="R17" s="128"/>
    </row>
    <row r="18" spans="1:18" s="84" customFormat="1" ht="28.5" customHeight="1">
      <c r="A18" s="118" t="s">
        <v>186</v>
      </c>
      <c r="C18" s="131">
        <v>0</v>
      </c>
      <c r="D18" s="128"/>
      <c r="E18" s="131">
        <v>0</v>
      </c>
      <c r="F18" s="128"/>
      <c r="G18" s="131">
        <v>0</v>
      </c>
      <c r="H18" s="128"/>
      <c r="I18" s="131">
        <f t="shared" si="1"/>
        <v>0</v>
      </c>
      <c r="J18" s="128"/>
      <c r="K18" s="131">
        <v>38305370</v>
      </c>
      <c r="L18" s="128"/>
      <c r="M18" s="131">
        <v>634757903216</v>
      </c>
      <c r="N18" s="128"/>
      <c r="O18" s="131">
        <v>624840642923</v>
      </c>
      <c r="P18" s="128"/>
      <c r="Q18" s="136">
        <f t="shared" si="0"/>
        <v>9917260293</v>
      </c>
      <c r="R18" s="128"/>
    </row>
    <row r="19" spans="1:18" s="84" customFormat="1" ht="28.5" customHeight="1">
      <c r="A19" s="118" t="s">
        <v>187</v>
      </c>
      <c r="C19" s="131">
        <v>0</v>
      </c>
      <c r="D19" s="128"/>
      <c r="E19" s="131">
        <v>0</v>
      </c>
      <c r="F19" s="128"/>
      <c r="G19" s="131">
        <v>0</v>
      </c>
      <c r="H19" s="128"/>
      <c r="I19" s="131">
        <f t="shared" si="1"/>
        <v>0</v>
      </c>
      <c r="J19" s="128"/>
      <c r="K19" s="131">
        <v>5945462</v>
      </c>
      <c r="L19" s="128"/>
      <c r="M19" s="131">
        <v>106861428219</v>
      </c>
      <c r="N19" s="128"/>
      <c r="O19" s="131">
        <v>96380260627</v>
      </c>
      <c r="P19" s="128"/>
      <c r="Q19" s="136">
        <f t="shared" si="0"/>
        <v>10481167592</v>
      </c>
      <c r="R19" s="128"/>
    </row>
    <row r="20" spans="1:18" s="84" customFormat="1" ht="28.5" customHeight="1">
      <c r="A20" s="118" t="s">
        <v>188</v>
      </c>
      <c r="C20" s="131">
        <v>0</v>
      </c>
      <c r="D20" s="128"/>
      <c r="E20" s="131">
        <v>0</v>
      </c>
      <c r="F20" s="128"/>
      <c r="G20" s="131">
        <v>0</v>
      </c>
      <c r="H20" s="128"/>
      <c r="I20" s="131">
        <f t="shared" si="1"/>
        <v>0</v>
      </c>
      <c r="J20" s="128"/>
      <c r="K20" s="131">
        <v>66757635</v>
      </c>
      <c r="L20" s="128"/>
      <c r="M20" s="131">
        <v>1087788291694</v>
      </c>
      <c r="N20" s="128"/>
      <c r="O20" s="131">
        <v>1071411308676</v>
      </c>
      <c r="P20" s="128"/>
      <c r="Q20" s="136">
        <f t="shared" si="0"/>
        <v>16376983018</v>
      </c>
      <c r="R20" s="128"/>
    </row>
    <row r="21" spans="1:18" s="84" customFormat="1" ht="28.5" customHeight="1">
      <c r="A21" s="118" t="s">
        <v>179</v>
      </c>
      <c r="C21" s="131">
        <v>0</v>
      </c>
      <c r="D21" s="128"/>
      <c r="E21" s="131">
        <v>0</v>
      </c>
      <c r="F21" s="128"/>
      <c r="G21" s="131">
        <v>0</v>
      </c>
      <c r="H21" s="128"/>
      <c r="I21" s="131">
        <f t="shared" si="1"/>
        <v>0</v>
      </c>
      <c r="J21" s="128"/>
      <c r="K21" s="131">
        <v>21126761</v>
      </c>
      <c r="L21" s="128"/>
      <c r="M21" s="131">
        <v>47772596084</v>
      </c>
      <c r="N21" s="128"/>
      <c r="O21" s="131">
        <v>45425285797</v>
      </c>
      <c r="P21" s="128"/>
      <c r="Q21" s="136">
        <f t="shared" si="0"/>
        <v>2347310287</v>
      </c>
      <c r="R21" s="128"/>
    </row>
    <row r="22" spans="1:18" s="84" customFormat="1" ht="28.5" customHeight="1">
      <c r="A22" s="118" t="s">
        <v>180</v>
      </c>
      <c r="C22" s="131">
        <v>0</v>
      </c>
      <c r="D22" s="128"/>
      <c r="E22" s="131">
        <v>0</v>
      </c>
      <c r="F22" s="128"/>
      <c r="G22" s="131">
        <v>0</v>
      </c>
      <c r="H22" s="128"/>
      <c r="I22" s="131">
        <f t="shared" si="1"/>
        <v>0</v>
      </c>
      <c r="J22" s="128"/>
      <c r="K22" s="131">
        <v>258366694</v>
      </c>
      <c r="L22" s="128"/>
      <c r="M22" s="131">
        <v>172349568993</v>
      </c>
      <c r="N22" s="128"/>
      <c r="O22" s="131">
        <v>116706241440</v>
      </c>
      <c r="P22" s="128"/>
      <c r="Q22" s="136">
        <f t="shared" si="0"/>
        <v>55643327553</v>
      </c>
      <c r="R22" s="128"/>
    </row>
    <row r="23" spans="1:18" s="84" customFormat="1" ht="28.5" customHeight="1">
      <c r="A23" s="118" t="s">
        <v>189</v>
      </c>
      <c r="C23" s="131">
        <v>0</v>
      </c>
      <c r="D23" s="128"/>
      <c r="E23" s="131">
        <v>0</v>
      </c>
      <c r="F23" s="128"/>
      <c r="G23" s="131">
        <v>0</v>
      </c>
      <c r="H23" s="128"/>
      <c r="I23" s="131">
        <f t="shared" si="1"/>
        <v>0</v>
      </c>
      <c r="J23" s="128"/>
      <c r="K23" s="131">
        <v>4000000</v>
      </c>
      <c r="L23" s="128"/>
      <c r="M23" s="131">
        <v>44607465736</v>
      </c>
      <c r="N23" s="128"/>
      <c r="O23" s="131">
        <v>38506219500</v>
      </c>
      <c r="P23" s="128"/>
      <c r="Q23" s="136">
        <f t="shared" si="0"/>
        <v>6101246236</v>
      </c>
      <c r="R23" s="128"/>
    </row>
    <row r="24" spans="1:18" s="84" customFormat="1" ht="28.5" customHeight="1">
      <c r="A24" s="118" t="s">
        <v>28</v>
      </c>
      <c r="C24" s="131">
        <v>0</v>
      </c>
      <c r="D24" s="128"/>
      <c r="E24" s="131">
        <v>0</v>
      </c>
      <c r="F24" s="128"/>
      <c r="G24" s="131">
        <v>0</v>
      </c>
      <c r="H24" s="128"/>
      <c r="I24" s="131">
        <f t="shared" si="1"/>
        <v>0</v>
      </c>
      <c r="J24" s="128"/>
      <c r="K24" s="131">
        <v>400000</v>
      </c>
      <c r="L24" s="128"/>
      <c r="M24" s="131">
        <v>4055724026</v>
      </c>
      <c r="N24" s="128"/>
      <c r="O24" s="131">
        <v>3646175413</v>
      </c>
      <c r="P24" s="128"/>
      <c r="Q24" s="136">
        <f t="shared" si="0"/>
        <v>409548613</v>
      </c>
      <c r="R24" s="128"/>
    </row>
    <row r="25" spans="1:18" s="84" customFormat="1" ht="28.5" customHeight="1">
      <c r="A25" s="118" t="s">
        <v>190</v>
      </c>
      <c r="C25" s="131">
        <v>0</v>
      </c>
      <c r="D25" s="128"/>
      <c r="E25" s="131">
        <v>0</v>
      </c>
      <c r="F25" s="128"/>
      <c r="G25" s="131">
        <v>0</v>
      </c>
      <c r="H25" s="128"/>
      <c r="I25" s="131">
        <f t="shared" si="1"/>
        <v>0</v>
      </c>
      <c r="J25" s="128"/>
      <c r="K25" s="131">
        <v>5141705</v>
      </c>
      <c r="L25" s="128"/>
      <c r="M25" s="131">
        <v>94816015211</v>
      </c>
      <c r="N25" s="128"/>
      <c r="O25" s="131">
        <v>82631791535</v>
      </c>
      <c r="P25" s="128"/>
      <c r="Q25" s="136">
        <f t="shared" si="0"/>
        <v>12184223676</v>
      </c>
      <c r="R25" s="128"/>
    </row>
    <row r="26" spans="1:18" s="84" customFormat="1" ht="28.5" customHeight="1">
      <c r="A26" s="118" t="s">
        <v>181</v>
      </c>
      <c r="C26" s="131">
        <v>0</v>
      </c>
      <c r="D26" s="128"/>
      <c r="E26" s="131">
        <v>0</v>
      </c>
      <c r="F26" s="128"/>
      <c r="G26" s="131">
        <v>0</v>
      </c>
      <c r="H26" s="128"/>
      <c r="I26" s="131">
        <f t="shared" si="1"/>
        <v>0</v>
      </c>
      <c r="J26" s="128"/>
      <c r="K26" s="131">
        <v>62400000</v>
      </c>
      <c r="L26" s="128"/>
      <c r="M26" s="131">
        <v>189931941771</v>
      </c>
      <c r="N26" s="128"/>
      <c r="O26" s="131">
        <v>175851421200</v>
      </c>
      <c r="P26" s="128"/>
      <c r="Q26" s="136">
        <f t="shared" si="0"/>
        <v>14080520571</v>
      </c>
      <c r="R26" s="128"/>
    </row>
    <row r="27" spans="1:18" s="84" customFormat="1" ht="28.5" customHeight="1">
      <c r="A27" s="118" t="s">
        <v>182</v>
      </c>
      <c r="C27" s="131">
        <v>0</v>
      </c>
      <c r="D27" s="128"/>
      <c r="E27" s="131">
        <v>0</v>
      </c>
      <c r="F27" s="128"/>
      <c r="G27" s="131">
        <v>0</v>
      </c>
      <c r="H27" s="128"/>
      <c r="I27" s="131">
        <f t="shared" si="1"/>
        <v>0</v>
      </c>
      <c r="J27" s="128"/>
      <c r="K27" s="131">
        <v>5000000</v>
      </c>
      <c r="L27" s="128"/>
      <c r="M27" s="131">
        <v>54772155318</v>
      </c>
      <c r="N27" s="128"/>
      <c r="O27" s="131">
        <v>46123920000</v>
      </c>
      <c r="P27" s="128"/>
      <c r="Q27" s="136">
        <f t="shared" si="0"/>
        <v>8648235318</v>
      </c>
      <c r="R27" s="128"/>
    </row>
    <row r="28" spans="1:18" s="84" customFormat="1" ht="28.5" customHeight="1">
      <c r="A28" s="118" t="s">
        <v>80</v>
      </c>
      <c r="C28" s="131">
        <v>3200000</v>
      </c>
      <c r="D28" s="128"/>
      <c r="E28" s="131">
        <v>2730501600338</v>
      </c>
      <c r="F28" s="128"/>
      <c r="G28" s="131">
        <v>2973348982800</v>
      </c>
      <c r="H28" s="128"/>
      <c r="I28" s="136">
        <f t="shared" si="1"/>
        <v>-242847382462</v>
      </c>
      <c r="J28" s="128"/>
      <c r="K28" s="131">
        <v>3200000</v>
      </c>
      <c r="L28" s="128"/>
      <c r="M28" s="131">
        <v>2730501600338</v>
      </c>
      <c r="N28" s="128"/>
      <c r="O28" s="131">
        <v>2973348982800</v>
      </c>
      <c r="P28" s="128"/>
      <c r="Q28" s="136">
        <f t="shared" si="0"/>
        <v>-242847382462</v>
      </c>
      <c r="R28" s="128"/>
    </row>
    <row r="29" spans="1:18" s="84" customFormat="1" ht="28.5" customHeight="1">
      <c r="A29" s="118" t="s">
        <v>88</v>
      </c>
      <c r="C29" s="131">
        <v>3091657</v>
      </c>
      <c r="D29" s="128"/>
      <c r="E29" s="131">
        <v>2649786365553</v>
      </c>
      <c r="F29" s="128"/>
      <c r="G29" s="131">
        <v>2905630838938</v>
      </c>
      <c r="H29" s="128"/>
      <c r="I29" s="136">
        <f t="shared" si="1"/>
        <v>-255844473385</v>
      </c>
      <c r="J29" s="128"/>
      <c r="K29" s="131">
        <v>3091657</v>
      </c>
      <c r="L29" s="128"/>
      <c r="M29" s="131">
        <v>2649786365553</v>
      </c>
      <c r="N29" s="128"/>
      <c r="O29" s="131">
        <v>2905630838938</v>
      </c>
      <c r="P29" s="128"/>
      <c r="Q29" s="136">
        <f t="shared" si="0"/>
        <v>-255844473385</v>
      </c>
      <c r="R29" s="128"/>
    </row>
    <row r="30" spans="1:18" s="84" customFormat="1" ht="28.5" customHeight="1">
      <c r="A30" s="118" t="s">
        <v>65</v>
      </c>
      <c r="C30" s="131">
        <v>25529</v>
      </c>
      <c r="D30" s="128"/>
      <c r="E30" s="131">
        <v>181673596398</v>
      </c>
      <c r="F30" s="128"/>
      <c r="G30" s="131">
        <v>173861369158</v>
      </c>
      <c r="H30" s="128"/>
      <c r="I30" s="131">
        <f t="shared" si="1"/>
        <v>7812227240</v>
      </c>
      <c r="J30" s="128"/>
      <c r="K30" s="131">
        <v>319352</v>
      </c>
      <c r="L30" s="128"/>
      <c r="M30" s="131">
        <v>2180217996864</v>
      </c>
      <c r="N30" s="128"/>
      <c r="O30" s="131">
        <v>2173855765558</v>
      </c>
      <c r="P30" s="128"/>
      <c r="Q30" s="136">
        <f t="shared" si="0"/>
        <v>6362231306</v>
      </c>
      <c r="R30" s="128"/>
    </row>
    <row r="31" spans="1:18" s="84" customFormat="1" ht="28.5" customHeight="1">
      <c r="A31" s="118" t="s">
        <v>90</v>
      </c>
      <c r="C31" s="131">
        <v>92</v>
      </c>
      <c r="D31" s="128"/>
      <c r="E31" s="131">
        <v>93822993</v>
      </c>
      <c r="F31" s="128"/>
      <c r="G31" s="131">
        <v>92000000</v>
      </c>
      <c r="H31" s="128"/>
      <c r="I31" s="131">
        <f t="shared" si="1"/>
        <v>1822993</v>
      </c>
      <c r="J31" s="128"/>
      <c r="K31" s="131">
        <v>92</v>
      </c>
      <c r="L31" s="128"/>
      <c r="M31" s="131">
        <v>93822993</v>
      </c>
      <c r="N31" s="128"/>
      <c r="O31" s="131">
        <v>92000000</v>
      </c>
      <c r="P31" s="128"/>
      <c r="Q31" s="136">
        <f t="shared" si="0"/>
        <v>1822993</v>
      </c>
      <c r="R31" s="128"/>
    </row>
    <row r="32" spans="1:18" s="84" customFormat="1" ht="28.5" customHeight="1">
      <c r="A32" s="119" t="s">
        <v>195</v>
      </c>
      <c r="C32" s="132">
        <v>0</v>
      </c>
      <c r="D32" s="128"/>
      <c r="E32" s="132">
        <v>0</v>
      </c>
      <c r="F32" s="128"/>
      <c r="G32" s="132">
        <v>0</v>
      </c>
      <c r="H32" s="128"/>
      <c r="I32" s="131">
        <f t="shared" si="1"/>
        <v>0</v>
      </c>
      <c r="J32" s="128"/>
      <c r="K32" s="132">
        <v>550000</v>
      </c>
      <c r="L32" s="128"/>
      <c r="M32" s="132">
        <v>550000000000</v>
      </c>
      <c r="N32" s="128"/>
      <c r="O32" s="132">
        <v>511759226825</v>
      </c>
      <c r="P32" s="128"/>
      <c r="Q32" s="136">
        <f t="shared" si="0"/>
        <v>38240773175</v>
      </c>
      <c r="R32" s="128"/>
    </row>
    <row r="33" spans="1:18" s="84" customFormat="1" ht="28.5" customHeight="1" thickBot="1">
      <c r="A33" s="12" t="s">
        <v>29</v>
      </c>
      <c r="C33" s="133">
        <f>SUM(C8:C32)</f>
        <v>281827396</v>
      </c>
      <c r="D33" s="128"/>
      <c r="E33" s="133">
        <f>SUM(E8:E32)</f>
        <v>7358159140200</v>
      </c>
      <c r="F33" s="128"/>
      <c r="G33" s="133">
        <f>SUM(G8:G32)</f>
        <v>7813358468280</v>
      </c>
      <c r="H33" s="128"/>
      <c r="I33" s="275">
        <f>SUM(I8:I32)</f>
        <v>-455199328080</v>
      </c>
      <c r="J33" s="128"/>
      <c r="K33" s="133">
        <f>SUM(K8:K32)</f>
        <v>975039023</v>
      </c>
      <c r="L33" s="128"/>
      <c r="M33" s="133">
        <f>SUM(M8:M32)</f>
        <v>13636651768153</v>
      </c>
      <c r="N33" s="128"/>
      <c r="O33" s="133">
        <f>SUM(O8:O32)</f>
        <v>13874460900839</v>
      </c>
      <c r="P33" s="128"/>
      <c r="Q33" s="275">
        <f>SUM(Q8:Q32)</f>
        <v>-237809132686</v>
      </c>
      <c r="R33" s="128"/>
    </row>
    <row r="34" spans="1:18" s="84" customFormat="1" ht="13.5" thickTop="1">
      <c r="A34" s="135"/>
      <c r="C34" s="128"/>
      <c r="D34" s="128"/>
      <c r="E34" s="128"/>
      <c r="F34" s="128"/>
      <c r="G34" s="128"/>
      <c r="H34" s="128"/>
      <c r="I34" s="128"/>
      <c r="J34" s="128"/>
      <c r="K34" s="128"/>
      <c r="L34" s="128"/>
      <c r="M34" s="128"/>
      <c r="N34" s="128"/>
      <c r="O34" s="128"/>
      <c r="P34" s="128"/>
      <c r="Q34" s="128"/>
      <c r="R34" s="128"/>
    </row>
    <row r="35" spans="1:18" ht="21">
      <c r="C35" s="134"/>
      <c r="D35" s="134"/>
      <c r="E35" s="134"/>
      <c r="F35" s="134"/>
      <c r="G35" s="258"/>
      <c r="H35" s="134"/>
      <c r="I35" s="134"/>
      <c r="J35" s="134"/>
      <c r="K35" s="134"/>
      <c r="L35" s="134"/>
      <c r="M35" s="134"/>
      <c r="N35" s="134"/>
      <c r="O35" s="134"/>
      <c r="P35" s="134"/>
      <c r="Q35" s="131"/>
      <c r="R35" s="134"/>
    </row>
    <row r="36" spans="1:18">
      <c r="G36" s="260"/>
    </row>
    <row r="37" spans="1:18">
      <c r="G37" s="147"/>
    </row>
    <row r="38" spans="1:18">
      <c r="Q38" s="185"/>
    </row>
    <row r="40" spans="1:18">
      <c r="Q40" s="185"/>
    </row>
  </sheetData>
  <mergeCells count="6">
    <mergeCell ref="A2:Q2"/>
    <mergeCell ref="A3:Q3"/>
    <mergeCell ref="A5:Q5"/>
    <mergeCell ref="A1:Q1"/>
    <mergeCell ref="K6:Q6"/>
    <mergeCell ref="C6:I6"/>
  </mergeCells>
  <pageMargins left="0.39" right="0.39" top="0.39" bottom="0.39" header="0" footer="0"/>
  <pageSetup scale="63" fitToHeight="0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Y10"/>
  <sheetViews>
    <sheetView rightToLeft="1" workbookViewId="0">
      <selection sqref="A1:Y1"/>
    </sheetView>
  </sheetViews>
  <sheetFormatPr defaultRowHeight="12.75"/>
  <cols>
    <col min="1" max="1" width="19.42578125" customWidth="1"/>
    <col min="2" max="2" width="1.28515625" customWidth="1"/>
    <col min="3" max="3" width="19.42578125" customWidth="1"/>
    <col min="4" max="4" width="1.28515625" customWidth="1"/>
    <col min="5" max="5" width="10.42578125" customWidth="1"/>
    <col min="6" max="6" width="1.28515625" customWidth="1"/>
    <col min="7" max="7" width="10.42578125" customWidth="1"/>
    <col min="8" max="8" width="1.28515625" customWidth="1"/>
    <col min="9" max="9" width="10.425781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1.28515625" customWidth="1"/>
    <col min="15" max="15" width="15.5703125" customWidth="1"/>
    <col min="16" max="16" width="1.28515625" customWidth="1"/>
    <col min="17" max="17" width="10.42578125" customWidth="1"/>
    <col min="18" max="18" width="1.28515625" customWidth="1"/>
    <col min="19" max="19" width="10.42578125" customWidth="1"/>
    <col min="20" max="20" width="1.28515625" customWidth="1"/>
    <col min="21" max="21" width="15.5703125" customWidth="1"/>
    <col min="22" max="22" width="1.28515625" customWidth="1"/>
    <col min="23" max="23" width="15.5703125" customWidth="1"/>
    <col min="24" max="24" width="1.28515625" customWidth="1"/>
    <col min="25" max="25" width="15.5703125" customWidth="1"/>
    <col min="26" max="26" width="0.28515625" customWidth="1"/>
  </cols>
  <sheetData>
    <row r="1" spans="1:25" ht="29.1" customHeight="1">
      <c r="A1" s="278" t="s">
        <v>0</v>
      </c>
      <c r="B1" s="278"/>
      <c r="C1" s="278"/>
      <c r="D1" s="278"/>
      <c r="E1" s="278"/>
      <c r="F1" s="278"/>
      <c r="G1" s="278"/>
      <c r="H1" s="278"/>
      <c r="I1" s="278"/>
      <c r="J1" s="278"/>
      <c r="K1" s="278"/>
      <c r="L1" s="278"/>
      <c r="M1" s="278"/>
      <c r="N1" s="278"/>
      <c r="O1" s="278"/>
      <c r="P1" s="278"/>
      <c r="Q1" s="278"/>
      <c r="R1" s="278"/>
      <c r="S1" s="278"/>
      <c r="T1" s="278"/>
      <c r="U1" s="278"/>
      <c r="V1" s="278"/>
      <c r="W1" s="278"/>
      <c r="X1" s="278"/>
      <c r="Y1" s="278"/>
    </row>
    <row r="2" spans="1:25" ht="21.75" customHeight="1">
      <c r="A2" s="278" t="s">
        <v>153</v>
      </c>
      <c r="B2" s="278"/>
      <c r="C2" s="278"/>
      <c r="D2" s="278"/>
      <c r="E2" s="278"/>
      <c r="F2" s="278"/>
      <c r="G2" s="278"/>
      <c r="H2" s="278"/>
      <c r="I2" s="278"/>
      <c r="J2" s="278"/>
      <c r="K2" s="278"/>
      <c r="L2" s="278"/>
      <c r="M2" s="278"/>
      <c r="N2" s="278"/>
      <c r="O2" s="278"/>
      <c r="P2" s="278"/>
      <c r="Q2" s="278"/>
      <c r="R2" s="278"/>
      <c r="S2" s="278"/>
      <c r="T2" s="278"/>
      <c r="U2" s="278"/>
      <c r="V2" s="278"/>
      <c r="W2" s="278"/>
      <c r="X2" s="278"/>
      <c r="Y2" s="278"/>
    </row>
    <row r="3" spans="1:25" ht="21.75" customHeight="1">
      <c r="A3" s="278" t="s">
        <v>2</v>
      </c>
      <c r="B3" s="278"/>
      <c r="C3" s="278"/>
      <c r="D3" s="278"/>
      <c r="E3" s="278"/>
      <c r="F3" s="278"/>
      <c r="G3" s="278"/>
      <c r="H3" s="278"/>
      <c r="I3" s="278"/>
      <c r="J3" s="278"/>
      <c r="K3" s="278"/>
      <c r="L3" s="278"/>
      <c r="M3" s="278"/>
      <c r="N3" s="278"/>
      <c r="O3" s="278"/>
      <c r="P3" s="278"/>
      <c r="Q3" s="278"/>
      <c r="R3" s="278"/>
      <c r="S3" s="278"/>
      <c r="T3" s="278"/>
      <c r="U3" s="278"/>
      <c r="V3" s="278"/>
      <c r="W3" s="278"/>
      <c r="X3" s="278"/>
      <c r="Y3" s="278"/>
    </row>
    <row r="4" spans="1:25" ht="7.35" customHeight="1"/>
    <row r="5" spans="1:25" ht="14.45" customHeight="1">
      <c r="A5" s="291" t="s">
        <v>250</v>
      </c>
      <c r="B5" s="291"/>
      <c r="C5" s="291"/>
      <c r="D5" s="291"/>
      <c r="E5" s="291"/>
      <c r="F5" s="291"/>
      <c r="G5" s="291"/>
      <c r="H5" s="291"/>
      <c r="I5" s="291"/>
      <c r="J5" s="291"/>
      <c r="K5" s="291"/>
      <c r="L5" s="291"/>
      <c r="M5" s="291"/>
      <c r="N5" s="291"/>
      <c r="O5" s="291"/>
      <c r="P5" s="291"/>
      <c r="Q5" s="291"/>
      <c r="R5" s="291"/>
      <c r="S5" s="291"/>
      <c r="T5" s="291"/>
      <c r="U5" s="291"/>
      <c r="V5" s="291"/>
      <c r="W5" s="291"/>
      <c r="X5" s="291"/>
      <c r="Y5" s="291"/>
    </row>
    <row r="6" spans="1:25" ht="7.35" customHeight="1"/>
    <row r="7" spans="1:25" ht="14.45" customHeight="1">
      <c r="E7" s="293" t="s">
        <v>172</v>
      </c>
      <c r="F7" s="293"/>
      <c r="G7" s="293"/>
      <c r="H7" s="293"/>
      <c r="I7" s="293"/>
      <c r="J7" s="293"/>
      <c r="K7" s="293"/>
      <c r="L7" s="293"/>
      <c r="M7" s="293"/>
      <c r="N7" s="293"/>
      <c r="O7" s="293"/>
      <c r="P7" s="293"/>
      <c r="Q7" s="293"/>
      <c r="R7" s="293"/>
      <c r="S7" s="293"/>
      <c r="T7" s="293"/>
      <c r="U7" s="293"/>
      <c r="V7" s="293"/>
      <c r="W7" s="293"/>
      <c r="Y7" s="2" t="s">
        <v>173</v>
      </c>
    </row>
    <row r="8" spans="1:25" ht="29.1" customHeight="1">
      <c r="A8" s="2" t="s">
        <v>251</v>
      </c>
      <c r="C8" s="2" t="s">
        <v>252</v>
      </c>
      <c r="E8" s="13" t="s">
        <v>34</v>
      </c>
      <c r="F8" s="3"/>
      <c r="G8" s="13" t="s">
        <v>13</v>
      </c>
      <c r="H8" s="3"/>
      <c r="I8" s="13" t="s">
        <v>33</v>
      </c>
      <c r="J8" s="3"/>
      <c r="K8" s="13" t="s">
        <v>253</v>
      </c>
      <c r="L8" s="3"/>
      <c r="M8" s="13" t="s">
        <v>254</v>
      </c>
      <c r="N8" s="3"/>
      <c r="O8" s="13" t="s">
        <v>255</v>
      </c>
      <c r="P8" s="3"/>
      <c r="Q8" s="13" t="s">
        <v>256</v>
      </c>
      <c r="R8" s="3"/>
      <c r="S8" s="13" t="s">
        <v>257</v>
      </c>
      <c r="T8" s="3"/>
      <c r="U8" s="13" t="s">
        <v>258</v>
      </c>
      <c r="V8" s="3"/>
      <c r="W8" s="13" t="s">
        <v>259</v>
      </c>
      <c r="Y8" s="13" t="s">
        <v>259</v>
      </c>
    </row>
    <row r="9" spans="1:25" ht="21.75" customHeight="1">
      <c r="A9" s="14" t="s">
        <v>260</v>
      </c>
      <c r="B9" s="7"/>
      <c r="C9" s="14" t="s">
        <v>261</v>
      </c>
      <c r="E9" s="19"/>
      <c r="G9" s="15">
        <v>0</v>
      </c>
      <c r="I9" s="15">
        <v>0</v>
      </c>
      <c r="K9" s="15">
        <v>0</v>
      </c>
      <c r="M9" s="15">
        <v>0</v>
      </c>
      <c r="O9" s="15">
        <v>0</v>
      </c>
      <c r="Q9" s="15">
        <v>0</v>
      </c>
      <c r="S9" s="15">
        <v>0</v>
      </c>
      <c r="U9" s="15">
        <v>0</v>
      </c>
      <c r="W9" s="15">
        <v>0</v>
      </c>
      <c r="Y9" s="15">
        <v>1</v>
      </c>
    </row>
    <row r="10" spans="1:25" ht="21.75" customHeight="1">
      <c r="A10" s="300" t="s">
        <v>29</v>
      </c>
      <c r="B10" s="300"/>
      <c r="C10" s="300"/>
      <c r="E10" s="9"/>
      <c r="G10" s="9"/>
      <c r="I10" s="9"/>
      <c r="K10" s="9">
        <v>0</v>
      </c>
      <c r="M10" s="9">
        <v>0</v>
      </c>
      <c r="O10" s="9">
        <v>0</v>
      </c>
      <c r="Q10" s="9">
        <v>0</v>
      </c>
      <c r="S10" s="9">
        <v>0</v>
      </c>
      <c r="U10" s="9">
        <v>0</v>
      </c>
      <c r="W10" s="9">
        <v>0</v>
      </c>
      <c r="Y10" s="9">
        <v>1</v>
      </c>
    </row>
  </sheetData>
  <mergeCells count="6">
    <mergeCell ref="A10:C10"/>
    <mergeCell ref="A1:Y1"/>
    <mergeCell ref="A2:Y2"/>
    <mergeCell ref="A3:Y3"/>
    <mergeCell ref="A5:Y5"/>
    <mergeCell ref="E7:W7"/>
  </mergeCells>
  <pageMargins left="0.39" right="0.39" top="0.39" bottom="0.39" header="0" footer="0"/>
  <pageSetup paperSize="0" fitToHeight="0" orientation="landscape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W43"/>
  <sheetViews>
    <sheetView rightToLeft="1" view="pageBreakPreview" topLeftCell="A13" zoomScale="55" zoomScaleNormal="70" zoomScaleSheetLayoutView="55" workbookViewId="0">
      <selection activeCell="I33" sqref="I33"/>
    </sheetView>
  </sheetViews>
  <sheetFormatPr defaultRowHeight="12.75"/>
  <cols>
    <col min="1" max="1" width="53.5703125" customWidth="1"/>
    <col min="2" max="2" width="1.28515625" customWidth="1"/>
    <col min="3" max="3" width="15.28515625" bestFit="1" customWidth="1"/>
    <col min="4" max="4" width="1.28515625" customWidth="1"/>
    <col min="5" max="5" width="24" bestFit="1" customWidth="1"/>
    <col min="6" max="6" width="1.28515625" customWidth="1"/>
    <col min="7" max="7" width="22.42578125" bestFit="1" customWidth="1"/>
    <col min="8" max="8" width="1.28515625" customWidth="1"/>
    <col min="9" max="9" width="38.42578125" customWidth="1"/>
    <col min="10" max="10" width="1.28515625" customWidth="1"/>
    <col min="11" max="11" width="20.5703125" customWidth="1"/>
    <col min="12" max="12" width="1.28515625" customWidth="1"/>
    <col min="13" max="13" width="24" bestFit="1" customWidth="1"/>
    <col min="14" max="14" width="1.28515625" customWidth="1"/>
    <col min="15" max="15" width="22.42578125" bestFit="1" customWidth="1"/>
    <col min="16" max="16" width="1.28515625" customWidth="1"/>
    <col min="17" max="17" width="36.28515625" customWidth="1"/>
  </cols>
  <sheetData>
    <row r="1" spans="1:23" ht="29.25" customHeight="1">
      <c r="A1" s="278" t="s">
        <v>0</v>
      </c>
      <c r="B1" s="278"/>
      <c r="C1" s="278"/>
      <c r="D1" s="278"/>
      <c r="E1" s="278"/>
      <c r="F1" s="278"/>
      <c r="G1" s="278"/>
      <c r="H1" s="278"/>
      <c r="I1" s="278"/>
      <c r="J1" s="278"/>
      <c r="K1" s="278"/>
      <c r="L1" s="278"/>
      <c r="M1" s="278"/>
      <c r="N1" s="278"/>
      <c r="O1" s="278"/>
      <c r="P1" s="278"/>
      <c r="Q1" s="278"/>
    </row>
    <row r="2" spans="1:23" ht="29.25" customHeight="1">
      <c r="A2" s="278" t="s">
        <v>153</v>
      </c>
      <c r="B2" s="278"/>
      <c r="C2" s="278"/>
      <c r="D2" s="278"/>
      <c r="E2" s="278"/>
      <c r="F2" s="278"/>
      <c r="G2" s="278"/>
      <c r="H2" s="278"/>
      <c r="I2" s="278"/>
      <c r="J2" s="278"/>
      <c r="K2" s="278"/>
      <c r="L2" s="278"/>
      <c r="M2" s="278"/>
      <c r="N2" s="278"/>
      <c r="O2" s="278"/>
      <c r="P2" s="278"/>
      <c r="Q2" s="278"/>
    </row>
    <row r="3" spans="1:23" ht="29.25" customHeight="1">
      <c r="A3" s="278" t="s">
        <v>2</v>
      </c>
      <c r="B3" s="278"/>
      <c r="C3" s="278"/>
      <c r="D3" s="278"/>
      <c r="E3" s="278"/>
      <c r="F3" s="278"/>
      <c r="G3" s="278"/>
      <c r="H3" s="278"/>
      <c r="I3" s="278"/>
      <c r="J3" s="278"/>
      <c r="K3" s="278"/>
      <c r="L3" s="278"/>
      <c r="M3" s="278"/>
      <c r="N3" s="278"/>
      <c r="O3" s="278"/>
      <c r="P3" s="278"/>
      <c r="Q3" s="278"/>
    </row>
    <row r="4" spans="1:23" s="86" customFormat="1" ht="33.75" customHeight="1"/>
    <row r="5" spans="1:23" s="86" customFormat="1" ht="33.75" customHeight="1">
      <c r="A5" s="127" t="s">
        <v>262</v>
      </c>
      <c r="B5" s="127"/>
      <c r="C5" s="127"/>
      <c r="D5" s="127"/>
      <c r="E5" s="127"/>
      <c r="F5" s="127"/>
      <c r="G5" s="127"/>
      <c r="H5" s="127"/>
      <c r="I5" s="127"/>
      <c r="J5" s="127"/>
      <c r="K5" s="127"/>
      <c r="L5" s="127"/>
      <c r="M5" s="127"/>
      <c r="N5" s="127"/>
      <c r="O5" s="127"/>
      <c r="P5" s="127"/>
      <c r="Q5" s="127"/>
    </row>
    <row r="6" spans="1:23" s="86" customFormat="1" ht="33.75" customHeight="1">
      <c r="A6" s="95" t="s">
        <v>156</v>
      </c>
      <c r="C6" s="353" t="s">
        <v>172</v>
      </c>
      <c r="D6" s="353"/>
      <c r="E6" s="353"/>
      <c r="F6" s="353"/>
      <c r="G6" s="353"/>
      <c r="H6" s="353"/>
      <c r="I6" s="353"/>
      <c r="J6" s="142"/>
      <c r="K6" s="353" t="s">
        <v>173</v>
      </c>
      <c r="L6" s="353"/>
      <c r="M6" s="353"/>
      <c r="N6" s="353"/>
      <c r="O6" s="353"/>
      <c r="P6" s="353"/>
      <c r="Q6" s="353"/>
      <c r="R6" s="142"/>
      <c r="S6" s="142"/>
      <c r="T6" s="142"/>
      <c r="U6" s="142"/>
      <c r="V6" s="142"/>
      <c r="W6" s="142"/>
    </row>
    <row r="7" spans="1:23" s="86" customFormat="1" ht="42" customHeight="1">
      <c r="A7" s="95"/>
      <c r="C7" s="137" t="s">
        <v>13</v>
      </c>
      <c r="D7" s="143"/>
      <c r="E7" s="137" t="s">
        <v>15</v>
      </c>
      <c r="F7" s="143"/>
      <c r="G7" s="137" t="s">
        <v>248</v>
      </c>
      <c r="H7" s="143"/>
      <c r="I7" s="137" t="s">
        <v>263</v>
      </c>
      <c r="J7" s="89"/>
      <c r="K7" s="137" t="s">
        <v>13</v>
      </c>
      <c r="L7" s="143"/>
      <c r="M7" s="137" t="s">
        <v>15</v>
      </c>
      <c r="N7" s="143"/>
      <c r="O7" s="137" t="s">
        <v>248</v>
      </c>
      <c r="P7" s="143"/>
      <c r="Q7" s="137" t="s">
        <v>263</v>
      </c>
      <c r="R7" s="89"/>
      <c r="S7" s="89"/>
      <c r="T7" s="89"/>
      <c r="U7" s="142"/>
      <c r="V7" s="142"/>
      <c r="W7" s="142"/>
    </row>
    <row r="8" spans="1:23" s="86" customFormat="1" ht="33.75" customHeight="1">
      <c r="A8" s="139" t="s">
        <v>49</v>
      </c>
      <c r="C8" s="88">
        <v>167000</v>
      </c>
      <c r="D8" s="89"/>
      <c r="E8" s="88">
        <v>69556303687</v>
      </c>
      <c r="F8" s="89"/>
      <c r="G8" s="88">
        <v>71057518875</v>
      </c>
      <c r="H8" s="89"/>
      <c r="I8" s="188">
        <f>E8-G8</f>
        <v>-1501215188</v>
      </c>
      <c r="J8" s="89"/>
      <c r="K8" s="88">
        <v>167000</v>
      </c>
      <c r="L8" s="89"/>
      <c r="M8" s="88">
        <v>69556303687</v>
      </c>
      <c r="N8" s="89"/>
      <c r="O8" s="88">
        <v>70313318944</v>
      </c>
      <c r="P8" s="89"/>
      <c r="Q8" s="188">
        <f>M8-O8</f>
        <v>-757015257</v>
      </c>
      <c r="R8" s="89"/>
      <c r="S8" s="89"/>
      <c r="T8" s="89"/>
      <c r="U8" s="142"/>
      <c r="V8" s="142"/>
      <c r="W8" s="142"/>
    </row>
    <row r="9" spans="1:23" s="86" customFormat="1" ht="33.75" customHeight="1">
      <c r="A9" s="140" t="s">
        <v>56</v>
      </c>
      <c r="C9" s="90">
        <v>40566997</v>
      </c>
      <c r="D9" s="89"/>
      <c r="E9" s="90">
        <v>551859472141</v>
      </c>
      <c r="F9" s="89"/>
      <c r="G9" s="90">
        <v>519793288704</v>
      </c>
      <c r="H9" s="89"/>
      <c r="I9" s="188">
        <f>E9-G9</f>
        <v>32066183437</v>
      </c>
      <c r="J9" s="89"/>
      <c r="K9" s="90">
        <v>40566997</v>
      </c>
      <c r="L9" s="89"/>
      <c r="M9" s="90">
        <v>551859472141</v>
      </c>
      <c r="N9" s="89"/>
      <c r="O9" s="90">
        <v>518619637360</v>
      </c>
      <c r="P9" s="89"/>
      <c r="Q9" s="188">
        <f>M9-O9</f>
        <v>33239834781</v>
      </c>
      <c r="R9" s="89"/>
      <c r="S9" s="89"/>
      <c r="T9" s="89"/>
      <c r="U9" s="142"/>
      <c r="V9" s="142"/>
      <c r="W9" s="142"/>
    </row>
    <row r="10" spans="1:23" s="86" customFormat="1" ht="33.75" customHeight="1">
      <c r="A10" s="140" t="s">
        <v>57</v>
      </c>
      <c r="C10" s="90">
        <v>18535242</v>
      </c>
      <c r="D10" s="89"/>
      <c r="E10" s="90">
        <v>238820685061</v>
      </c>
      <c r="F10" s="89"/>
      <c r="G10" s="90">
        <v>258814974973</v>
      </c>
      <c r="H10" s="89"/>
      <c r="I10" s="188">
        <f t="shared" ref="I10:I30" si="0">E10-G10</f>
        <v>-19994289912</v>
      </c>
      <c r="J10" s="89"/>
      <c r="K10" s="90">
        <v>18535242</v>
      </c>
      <c r="L10" s="89"/>
      <c r="M10" s="90">
        <v>238820685061</v>
      </c>
      <c r="N10" s="89"/>
      <c r="O10" s="90">
        <v>236413964979</v>
      </c>
      <c r="P10" s="89"/>
      <c r="Q10" s="188">
        <f t="shared" ref="Q10:Q30" si="1">M10-O10</f>
        <v>2406720082</v>
      </c>
      <c r="R10" s="89"/>
      <c r="S10" s="89"/>
      <c r="T10" s="89"/>
      <c r="U10" s="142"/>
      <c r="V10" s="142"/>
      <c r="W10" s="142"/>
    </row>
    <row r="11" spans="1:23" s="86" customFormat="1" ht="33.75" customHeight="1">
      <c r="A11" s="140" t="s">
        <v>52</v>
      </c>
      <c r="C11" s="90">
        <v>9545620</v>
      </c>
      <c r="D11" s="89"/>
      <c r="E11" s="90">
        <v>173237950750</v>
      </c>
      <c r="F11" s="89"/>
      <c r="G11" s="90">
        <v>182867578172</v>
      </c>
      <c r="H11" s="89"/>
      <c r="I11" s="188">
        <f t="shared" si="0"/>
        <v>-9629627422</v>
      </c>
      <c r="J11" s="89"/>
      <c r="K11" s="90">
        <v>9545620</v>
      </c>
      <c r="L11" s="89"/>
      <c r="M11" s="90">
        <v>173237950750</v>
      </c>
      <c r="N11" s="89"/>
      <c r="O11" s="90">
        <v>159031866731</v>
      </c>
      <c r="P11" s="89"/>
      <c r="Q11" s="188">
        <f t="shared" si="1"/>
        <v>14206084019</v>
      </c>
      <c r="R11" s="89"/>
      <c r="S11" s="89"/>
      <c r="T11" s="89"/>
      <c r="U11" s="142"/>
      <c r="V11" s="142"/>
      <c r="W11" s="142"/>
    </row>
    <row r="12" spans="1:23" s="86" customFormat="1" ht="33.75" customHeight="1">
      <c r="A12" s="140" t="s">
        <v>50</v>
      </c>
      <c r="C12" s="90">
        <v>49333991</v>
      </c>
      <c r="D12" s="89"/>
      <c r="E12" s="90">
        <v>684551552357</v>
      </c>
      <c r="F12" s="89"/>
      <c r="G12" s="90">
        <v>667154413771</v>
      </c>
      <c r="H12" s="89"/>
      <c r="I12" s="188">
        <f t="shared" si="0"/>
        <v>17397138586</v>
      </c>
      <c r="J12" s="89"/>
      <c r="K12" s="90">
        <v>49333991</v>
      </c>
      <c r="L12" s="89"/>
      <c r="M12" s="90">
        <v>684551552357</v>
      </c>
      <c r="N12" s="89"/>
      <c r="O12" s="90">
        <v>618009371956</v>
      </c>
      <c r="P12" s="89"/>
      <c r="Q12" s="188">
        <f t="shared" si="1"/>
        <v>66542180401</v>
      </c>
      <c r="R12" s="89"/>
      <c r="S12" s="89"/>
      <c r="T12" s="89"/>
      <c r="U12" s="142"/>
      <c r="V12" s="142"/>
      <c r="W12" s="142"/>
    </row>
    <row r="13" spans="1:23" s="86" customFormat="1" ht="33.75" customHeight="1">
      <c r="A13" s="140" t="s">
        <v>27</v>
      </c>
      <c r="C13" s="90">
        <v>3000000</v>
      </c>
      <c r="D13" s="89"/>
      <c r="E13" s="90">
        <v>18429687000</v>
      </c>
      <c r="F13" s="89"/>
      <c r="G13" s="90">
        <v>20547013500</v>
      </c>
      <c r="H13" s="89"/>
      <c r="I13" s="188">
        <f t="shared" si="0"/>
        <v>-2117326500</v>
      </c>
      <c r="J13" s="89"/>
      <c r="K13" s="90">
        <v>3000000</v>
      </c>
      <c r="L13" s="89"/>
      <c r="M13" s="90">
        <v>18429687000</v>
      </c>
      <c r="N13" s="89"/>
      <c r="O13" s="90">
        <v>19622547000</v>
      </c>
      <c r="P13" s="89"/>
      <c r="Q13" s="188">
        <f t="shared" si="1"/>
        <v>-1192860000</v>
      </c>
      <c r="R13" s="89"/>
      <c r="S13" s="89"/>
      <c r="T13" s="89"/>
      <c r="U13" s="142"/>
      <c r="V13" s="142"/>
      <c r="W13" s="142"/>
    </row>
    <row r="14" spans="1:23" s="86" customFormat="1" ht="33.75" customHeight="1">
      <c r="A14" s="140" t="s">
        <v>58</v>
      </c>
      <c r="C14" s="90">
        <v>12400000</v>
      </c>
      <c r="D14" s="89"/>
      <c r="E14" s="90">
        <v>133127654880</v>
      </c>
      <c r="F14" s="89"/>
      <c r="G14" s="90">
        <v>130356239995</v>
      </c>
      <c r="H14" s="89"/>
      <c r="I14" s="188">
        <f t="shared" si="0"/>
        <v>2771414885</v>
      </c>
      <c r="J14" s="89"/>
      <c r="K14" s="90">
        <v>12400000</v>
      </c>
      <c r="L14" s="89"/>
      <c r="M14" s="90">
        <v>133127654880</v>
      </c>
      <c r="N14" s="89"/>
      <c r="O14" s="90">
        <v>130356239995</v>
      </c>
      <c r="P14" s="89"/>
      <c r="Q14" s="188">
        <f t="shared" si="1"/>
        <v>2771414885</v>
      </c>
      <c r="R14" s="89"/>
      <c r="S14" s="89"/>
      <c r="T14" s="89"/>
      <c r="U14" s="142"/>
      <c r="V14" s="142"/>
      <c r="W14" s="142"/>
    </row>
    <row r="15" spans="1:23" s="86" customFormat="1" ht="33.75" customHeight="1">
      <c r="A15" s="140" t="s">
        <v>25</v>
      </c>
      <c r="C15" s="90">
        <v>5000000</v>
      </c>
      <c r="D15" s="89"/>
      <c r="E15" s="90">
        <v>37674495000</v>
      </c>
      <c r="F15" s="89"/>
      <c r="G15" s="90">
        <v>52157803471</v>
      </c>
      <c r="H15" s="89"/>
      <c r="I15" s="188">
        <f t="shared" si="0"/>
        <v>-14483308471</v>
      </c>
      <c r="J15" s="89"/>
      <c r="K15" s="90">
        <v>5000000</v>
      </c>
      <c r="L15" s="89"/>
      <c r="M15" s="90">
        <v>37674495000</v>
      </c>
      <c r="N15" s="89"/>
      <c r="O15" s="90">
        <v>35895145471</v>
      </c>
      <c r="P15" s="89"/>
      <c r="Q15" s="188">
        <f t="shared" si="1"/>
        <v>1779349529</v>
      </c>
      <c r="R15" s="89"/>
      <c r="S15" s="89"/>
      <c r="T15" s="89"/>
      <c r="U15" s="142"/>
      <c r="V15" s="142"/>
      <c r="W15" s="142"/>
    </row>
    <row r="16" spans="1:23" s="86" customFormat="1" ht="33.75" customHeight="1">
      <c r="A16" s="140" t="s">
        <v>51</v>
      </c>
      <c r="C16" s="90">
        <v>27990000</v>
      </c>
      <c r="D16" s="89"/>
      <c r="E16" s="90">
        <v>816767555085</v>
      </c>
      <c r="F16" s="89"/>
      <c r="G16" s="90">
        <v>798586085536</v>
      </c>
      <c r="H16" s="89"/>
      <c r="I16" s="188">
        <f t="shared" si="0"/>
        <v>18181469549</v>
      </c>
      <c r="J16" s="89"/>
      <c r="K16" s="90">
        <v>27990000</v>
      </c>
      <c r="L16" s="89"/>
      <c r="M16" s="90">
        <v>816767555085</v>
      </c>
      <c r="N16" s="89"/>
      <c r="O16" s="90">
        <v>745999681305</v>
      </c>
      <c r="P16" s="89"/>
      <c r="Q16" s="188">
        <f t="shared" si="1"/>
        <v>70767873780</v>
      </c>
      <c r="R16" s="89"/>
      <c r="S16" s="89"/>
      <c r="T16" s="89"/>
      <c r="U16" s="142"/>
      <c r="V16" s="142"/>
      <c r="W16" s="142"/>
    </row>
    <row r="17" spans="1:23" s="86" customFormat="1" ht="33.75" customHeight="1">
      <c r="A17" s="140" t="s">
        <v>21</v>
      </c>
      <c r="C17" s="90">
        <v>6500000</v>
      </c>
      <c r="D17" s="89"/>
      <c r="E17" s="90">
        <v>106741089000</v>
      </c>
      <c r="F17" s="89"/>
      <c r="G17" s="90">
        <v>122566365003</v>
      </c>
      <c r="H17" s="89"/>
      <c r="I17" s="188">
        <f t="shared" si="0"/>
        <v>-15825276003</v>
      </c>
      <c r="J17" s="89"/>
      <c r="K17" s="90">
        <v>6500000</v>
      </c>
      <c r="L17" s="89"/>
      <c r="M17" s="90">
        <v>106741089000</v>
      </c>
      <c r="N17" s="89"/>
      <c r="O17" s="90">
        <v>113525480253</v>
      </c>
      <c r="P17" s="89"/>
      <c r="Q17" s="188">
        <f t="shared" si="1"/>
        <v>-6784391253</v>
      </c>
      <c r="R17" s="89"/>
      <c r="S17" s="89"/>
      <c r="T17" s="89"/>
      <c r="U17" s="142"/>
      <c r="V17" s="142"/>
      <c r="W17" s="142"/>
    </row>
    <row r="18" spans="1:23" s="86" customFormat="1" ht="33.75" customHeight="1">
      <c r="A18" s="140" t="s">
        <v>54</v>
      </c>
      <c r="C18" s="90">
        <v>2000000</v>
      </c>
      <c r="D18" s="89"/>
      <c r="E18" s="90">
        <v>17878743750</v>
      </c>
      <c r="F18" s="89"/>
      <c r="G18" s="90">
        <v>18977437500</v>
      </c>
      <c r="H18" s="89"/>
      <c r="I18" s="188">
        <f t="shared" si="0"/>
        <v>-1098693750</v>
      </c>
      <c r="J18" s="89"/>
      <c r="K18" s="90">
        <v>2000000</v>
      </c>
      <c r="L18" s="89"/>
      <c r="M18" s="90">
        <v>17878743750</v>
      </c>
      <c r="N18" s="89"/>
      <c r="O18" s="90">
        <v>19976250000</v>
      </c>
      <c r="P18" s="89"/>
      <c r="Q18" s="188">
        <f t="shared" si="1"/>
        <v>-2097506250</v>
      </c>
      <c r="R18" s="89"/>
      <c r="S18" s="89"/>
      <c r="T18" s="89"/>
      <c r="U18" s="142"/>
      <c r="V18" s="142"/>
      <c r="W18" s="142"/>
    </row>
    <row r="19" spans="1:23" s="86" customFormat="1" ht="33.75" customHeight="1">
      <c r="A19" s="140" t="s">
        <v>55</v>
      </c>
      <c r="C19" s="90">
        <v>5289682</v>
      </c>
      <c r="D19" s="89"/>
      <c r="E19" s="90">
        <v>315916979347</v>
      </c>
      <c r="F19" s="89"/>
      <c r="G19" s="90">
        <v>283905256329</v>
      </c>
      <c r="H19" s="89"/>
      <c r="I19" s="188">
        <f t="shared" si="0"/>
        <v>32011723018</v>
      </c>
      <c r="J19" s="89"/>
      <c r="K19" s="90">
        <v>5289682</v>
      </c>
      <c r="L19" s="89"/>
      <c r="M19" s="90">
        <v>315916979347</v>
      </c>
      <c r="N19" s="89"/>
      <c r="O19" s="90">
        <v>280066267824</v>
      </c>
      <c r="P19" s="89"/>
      <c r="Q19" s="188">
        <f t="shared" si="1"/>
        <v>35850711523</v>
      </c>
      <c r="R19" s="89"/>
      <c r="S19" s="89"/>
      <c r="T19" s="89"/>
      <c r="U19" s="142"/>
      <c r="V19" s="142"/>
      <c r="W19" s="142"/>
    </row>
    <row r="20" spans="1:23" s="86" customFormat="1" ht="33.75" customHeight="1">
      <c r="A20" s="140" t="s">
        <v>24</v>
      </c>
      <c r="C20" s="90">
        <v>236000000</v>
      </c>
      <c r="D20" s="89"/>
      <c r="E20" s="90">
        <v>600565248000</v>
      </c>
      <c r="F20" s="89"/>
      <c r="G20" s="90">
        <v>663436922400</v>
      </c>
      <c r="H20" s="89"/>
      <c r="I20" s="188">
        <f t="shared" si="0"/>
        <v>-62871674400</v>
      </c>
      <c r="J20" s="89"/>
      <c r="K20" s="90">
        <v>236000000</v>
      </c>
      <c r="L20" s="89"/>
      <c r="M20" s="90">
        <v>600565248000</v>
      </c>
      <c r="N20" s="89"/>
      <c r="O20" s="90">
        <v>648612947216</v>
      </c>
      <c r="P20" s="89"/>
      <c r="Q20" s="188">
        <f t="shared" si="1"/>
        <v>-48047699216</v>
      </c>
      <c r="R20" s="89"/>
      <c r="S20" s="89"/>
      <c r="T20" s="89"/>
      <c r="U20" s="142"/>
      <c r="V20" s="142"/>
      <c r="W20" s="142"/>
    </row>
    <row r="21" spans="1:23" s="86" customFormat="1" ht="33.75" customHeight="1">
      <c r="A21" s="140" t="s">
        <v>22</v>
      </c>
      <c r="C21" s="90">
        <v>3600000</v>
      </c>
      <c r="D21" s="89"/>
      <c r="E21" s="90">
        <v>40330596600</v>
      </c>
      <c r="F21" s="89"/>
      <c r="G21" s="90">
        <v>22097731509</v>
      </c>
      <c r="H21" s="89"/>
      <c r="I21" s="188">
        <f t="shared" si="0"/>
        <v>18232865091</v>
      </c>
      <c r="J21" s="89"/>
      <c r="K21" s="90">
        <v>3600000</v>
      </c>
      <c r="L21" s="89"/>
      <c r="M21" s="90">
        <v>40330596600</v>
      </c>
      <c r="N21" s="89"/>
      <c r="O21" s="90">
        <v>45805824009</v>
      </c>
      <c r="P21" s="89"/>
      <c r="Q21" s="188">
        <f t="shared" si="1"/>
        <v>-5475227409</v>
      </c>
      <c r="R21" s="89"/>
      <c r="S21" s="89"/>
      <c r="T21" s="89"/>
      <c r="U21" s="142"/>
      <c r="V21" s="142"/>
      <c r="W21" s="142"/>
    </row>
    <row r="22" spans="1:23" s="86" customFormat="1" ht="33.75" customHeight="1">
      <c r="A22" s="140" t="s">
        <v>28</v>
      </c>
      <c r="C22" s="90">
        <v>9000000</v>
      </c>
      <c r="D22" s="89"/>
      <c r="E22" s="90">
        <v>75418573500</v>
      </c>
      <c r="F22" s="89"/>
      <c r="G22" s="90">
        <v>97963627500</v>
      </c>
      <c r="H22" s="89"/>
      <c r="I22" s="188">
        <f t="shared" si="0"/>
        <v>-22545054000</v>
      </c>
      <c r="J22" s="89"/>
      <c r="K22" s="90">
        <v>9000000</v>
      </c>
      <c r="L22" s="89"/>
      <c r="M22" s="90">
        <v>75418573500</v>
      </c>
      <c r="N22" s="89"/>
      <c r="O22" s="90">
        <v>90561912132</v>
      </c>
      <c r="P22" s="89"/>
      <c r="Q22" s="188">
        <f t="shared" si="1"/>
        <v>-15143338632</v>
      </c>
      <c r="R22" s="89"/>
      <c r="S22" s="89"/>
      <c r="T22" s="89"/>
      <c r="U22" s="142"/>
      <c r="V22" s="142"/>
      <c r="W22" s="142"/>
    </row>
    <row r="23" spans="1:23" s="86" customFormat="1" ht="33.75" customHeight="1">
      <c r="A23" s="140" t="s">
        <v>71</v>
      </c>
      <c r="C23" s="90">
        <v>9086</v>
      </c>
      <c r="D23" s="89"/>
      <c r="E23" s="90">
        <v>6209155386</v>
      </c>
      <c r="F23" s="89"/>
      <c r="G23" s="90">
        <v>5986588734</v>
      </c>
      <c r="H23" s="89"/>
      <c r="I23" s="188">
        <f t="shared" si="0"/>
        <v>222566652</v>
      </c>
      <c r="J23" s="89"/>
      <c r="K23" s="90">
        <v>9086</v>
      </c>
      <c r="L23" s="89"/>
      <c r="M23" s="90">
        <v>6209155386</v>
      </c>
      <c r="N23" s="89"/>
      <c r="O23" s="90">
        <v>5514202369</v>
      </c>
      <c r="P23" s="89"/>
      <c r="Q23" s="188">
        <f t="shared" si="1"/>
        <v>694953017</v>
      </c>
      <c r="R23" s="89"/>
      <c r="S23" s="89"/>
      <c r="T23" s="89"/>
      <c r="U23" s="142"/>
      <c r="V23" s="142"/>
      <c r="W23" s="142"/>
    </row>
    <row r="24" spans="1:23" s="86" customFormat="1" ht="33.75" customHeight="1">
      <c r="A24" s="140" t="s">
        <v>77</v>
      </c>
      <c r="C24" s="90">
        <v>750000</v>
      </c>
      <c r="D24" s="89"/>
      <c r="E24" s="90">
        <v>749864062500</v>
      </c>
      <c r="F24" s="89"/>
      <c r="G24" s="90">
        <v>749864062500</v>
      </c>
      <c r="H24" s="89"/>
      <c r="I24" s="188">
        <f>E24-G24</f>
        <v>0</v>
      </c>
      <c r="J24" s="89"/>
      <c r="K24" s="90">
        <v>750000</v>
      </c>
      <c r="L24" s="89"/>
      <c r="M24" s="90">
        <v>749864062500</v>
      </c>
      <c r="N24" s="89"/>
      <c r="O24" s="90">
        <v>749864062500</v>
      </c>
      <c r="P24" s="89"/>
      <c r="Q24" s="188">
        <f t="shared" si="1"/>
        <v>0</v>
      </c>
      <c r="R24" s="89"/>
      <c r="S24" s="89"/>
      <c r="T24" s="89"/>
      <c r="U24" s="142"/>
      <c r="V24" s="142"/>
      <c r="W24" s="142"/>
    </row>
    <row r="25" spans="1:23" s="86" customFormat="1" ht="33.75" customHeight="1">
      <c r="A25" s="140" t="s">
        <v>74</v>
      </c>
      <c r="C25" s="90">
        <v>1500000</v>
      </c>
      <c r="D25" s="89"/>
      <c r="E25" s="90">
        <v>1499728125000</v>
      </c>
      <c r="F25" s="89"/>
      <c r="G25" s="90">
        <v>1499728125000</v>
      </c>
      <c r="H25" s="89"/>
      <c r="I25" s="188">
        <f t="shared" si="0"/>
        <v>0</v>
      </c>
      <c r="J25" s="89"/>
      <c r="K25" s="90">
        <v>1500000</v>
      </c>
      <c r="L25" s="89"/>
      <c r="M25" s="90">
        <v>1499728125000</v>
      </c>
      <c r="N25" s="89"/>
      <c r="O25" s="90">
        <v>1499728125000</v>
      </c>
      <c r="P25" s="89"/>
      <c r="Q25" s="188">
        <f t="shared" si="1"/>
        <v>0</v>
      </c>
      <c r="R25" s="89"/>
      <c r="S25" s="89"/>
      <c r="T25" s="89"/>
      <c r="U25" s="142"/>
      <c r="V25" s="142"/>
      <c r="W25" s="142"/>
    </row>
    <row r="26" spans="1:23" s="86" customFormat="1" ht="33.75" customHeight="1">
      <c r="A26" s="140" t="s">
        <v>83</v>
      </c>
      <c r="C26" s="90">
        <v>5000000</v>
      </c>
      <c r="D26" s="89"/>
      <c r="E26" s="90">
        <v>4824325432500</v>
      </c>
      <c r="F26" s="89"/>
      <c r="G26" s="90">
        <v>4754888020312</v>
      </c>
      <c r="H26" s="89"/>
      <c r="I26" s="188">
        <f t="shared" si="0"/>
        <v>69437412188</v>
      </c>
      <c r="J26" s="89"/>
      <c r="K26" s="90">
        <v>5000000</v>
      </c>
      <c r="L26" s="89"/>
      <c r="M26" s="90">
        <v>4824325432500</v>
      </c>
      <c r="N26" s="89"/>
      <c r="O26" s="90">
        <v>4693649121875</v>
      </c>
      <c r="P26" s="89"/>
      <c r="Q26" s="188">
        <f>M26-O26</f>
        <v>130676310625</v>
      </c>
      <c r="R26" s="89"/>
      <c r="S26" s="89"/>
      <c r="T26" s="89"/>
      <c r="U26" s="142"/>
      <c r="V26" s="142"/>
      <c r="W26" s="142"/>
    </row>
    <row r="27" spans="1:23" s="86" customFormat="1" ht="33.75" customHeight="1">
      <c r="A27" s="140" t="s">
        <v>86</v>
      </c>
      <c r="C27" s="90">
        <v>150000</v>
      </c>
      <c r="D27" s="89"/>
      <c r="E27" s="90">
        <v>144105876075</v>
      </c>
      <c r="F27" s="89"/>
      <c r="G27" s="90">
        <v>144174863568</v>
      </c>
      <c r="H27" s="89"/>
      <c r="I27" s="188">
        <f t="shared" si="0"/>
        <v>-68987493</v>
      </c>
      <c r="J27" s="89"/>
      <c r="K27" s="90">
        <v>150000</v>
      </c>
      <c r="L27" s="89"/>
      <c r="M27" s="90">
        <v>144105876075</v>
      </c>
      <c r="N27" s="89"/>
      <c r="O27" s="90">
        <v>140720989696</v>
      </c>
      <c r="P27" s="89"/>
      <c r="Q27" s="188">
        <f t="shared" si="1"/>
        <v>3384886379</v>
      </c>
      <c r="R27" s="89"/>
      <c r="S27" s="89"/>
      <c r="T27" s="89"/>
      <c r="U27" s="142"/>
      <c r="V27" s="142"/>
      <c r="W27" s="142"/>
    </row>
    <row r="28" spans="1:23" s="86" customFormat="1" ht="33.75" customHeight="1">
      <c r="A28" s="140" t="s">
        <v>65</v>
      </c>
      <c r="C28" s="90">
        <v>2203123</v>
      </c>
      <c r="D28" s="89"/>
      <c r="E28" s="90">
        <v>16483879916474</v>
      </c>
      <c r="F28" s="89"/>
      <c r="G28" s="90">
        <v>14993202309224</v>
      </c>
      <c r="H28" s="89"/>
      <c r="I28" s="188">
        <f t="shared" si="0"/>
        <v>1490677607250</v>
      </c>
      <c r="J28" s="89"/>
      <c r="K28" s="90">
        <v>2203123</v>
      </c>
      <c r="L28" s="89"/>
      <c r="M28" s="90">
        <v>16483879916474</v>
      </c>
      <c r="N28" s="89"/>
      <c r="O28" s="90">
        <v>15004077300962</v>
      </c>
      <c r="P28" s="89"/>
      <c r="Q28" s="188">
        <f t="shared" si="1"/>
        <v>1479802615512</v>
      </c>
      <c r="R28" s="89"/>
      <c r="S28" s="89"/>
      <c r="T28" s="89"/>
      <c r="U28" s="142"/>
      <c r="V28" s="142"/>
      <c r="W28" s="142"/>
    </row>
    <row r="29" spans="1:23" s="86" customFormat="1" ht="33.75" customHeight="1">
      <c r="A29" s="140" t="s">
        <v>90</v>
      </c>
      <c r="C29" s="90">
        <v>2997908</v>
      </c>
      <c r="D29" s="89"/>
      <c r="E29" s="90">
        <v>3057311921758</v>
      </c>
      <c r="F29" s="89"/>
      <c r="G29" s="90">
        <v>2997908000000</v>
      </c>
      <c r="H29" s="89"/>
      <c r="I29" s="188">
        <f t="shared" si="0"/>
        <v>59403921758</v>
      </c>
      <c r="J29" s="89"/>
      <c r="K29" s="90">
        <v>2997908</v>
      </c>
      <c r="L29" s="89"/>
      <c r="M29" s="90">
        <v>3057311921758</v>
      </c>
      <c r="N29" s="89"/>
      <c r="O29" s="90">
        <v>2997908000000</v>
      </c>
      <c r="P29" s="89"/>
      <c r="Q29" s="188">
        <f t="shared" si="1"/>
        <v>59403921758</v>
      </c>
      <c r="R29" s="89"/>
      <c r="S29" s="89"/>
      <c r="T29" s="89"/>
      <c r="U29" s="142"/>
      <c r="V29" s="142"/>
      <c r="W29" s="142"/>
    </row>
    <row r="30" spans="1:23" s="86" customFormat="1" ht="33.75" customHeight="1">
      <c r="A30" s="141" t="s">
        <v>68</v>
      </c>
      <c r="C30" s="91">
        <v>1335900</v>
      </c>
      <c r="D30" s="89"/>
      <c r="E30" s="91">
        <v>5161578480431</v>
      </c>
      <c r="F30" s="89"/>
      <c r="G30" s="91">
        <v>5059058698481</v>
      </c>
      <c r="H30" s="89"/>
      <c r="I30" s="188">
        <f t="shared" si="0"/>
        <v>102519781950</v>
      </c>
      <c r="J30" s="89"/>
      <c r="K30" s="91">
        <v>1335900</v>
      </c>
      <c r="L30" s="89"/>
      <c r="M30" s="91">
        <v>5161578480431</v>
      </c>
      <c r="N30" s="89"/>
      <c r="O30" s="91">
        <v>4999848883800</v>
      </c>
      <c r="P30" s="89"/>
      <c r="Q30" s="188">
        <f t="shared" si="1"/>
        <v>161729596631</v>
      </c>
      <c r="R30" s="89"/>
      <c r="S30" s="89"/>
      <c r="T30" s="89"/>
      <c r="U30" s="142"/>
      <c r="V30" s="142"/>
      <c r="W30" s="142"/>
    </row>
    <row r="31" spans="1:23" s="86" customFormat="1" ht="33.75" customHeight="1" thickBot="1">
      <c r="A31" s="138" t="s">
        <v>29</v>
      </c>
      <c r="C31" s="92"/>
      <c r="D31" s="89"/>
      <c r="E31" s="92">
        <f>SUM(E8:E30)</f>
        <v>35807879556282</v>
      </c>
      <c r="F31" s="89"/>
      <c r="G31" s="92">
        <f>SUM(G8:G30)</f>
        <v>34115092925057</v>
      </c>
      <c r="H31" s="89"/>
      <c r="I31" s="92">
        <f>SUM(I8:I30)</f>
        <v>1692786631225</v>
      </c>
      <c r="J31" s="89"/>
      <c r="K31" s="92"/>
      <c r="L31" s="89"/>
      <c r="M31" s="92">
        <f>SUM(M8:M30)</f>
        <v>35807879556282</v>
      </c>
      <c r="N31" s="89"/>
      <c r="O31" s="92">
        <f>SUM(O8:O30)</f>
        <v>33824121141377</v>
      </c>
      <c r="P31" s="89"/>
      <c r="Q31" s="92">
        <f>SUM(Q8:Q30)</f>
        <v>1983758414905</v>
      </c>
      <c r="R31" s="89"/>
      <c r="S31" s="89"/>
      <c r="T31" s="89"/>
      <c r="U31" s="142"/>
      <c r="V31" s="142"/>
      <c r="W31" s="142"/>
    </row>
    <row r="32" spans="1:23" s="86" customFormat="1" ht="33.75" customHeight="1" thickTop="1"/>
    <row r="33" spans="5:5" s="86" customFormat="1" ht="33.75" customHeight="1">
      <c r="E33" s="261"/>
    </row>
    <row r="35" spans="5:5">
      <c r="E35" s="259"/>
    </row>
    <row r="37" spans="5:5">
      <c r="E37" s="147"/>
    </row>
    <row r="39" spans="5:5" ht="30.75" customHeight="1">
      <c r="E39" s="262"/>
    </row>
    <row r="41" spans="5:5">
      <c r="E41" s="147"/>
    </row>
    <row r="43" spans="5:5">
      <c r="E43" s="147"/>
    </row>
  </sheetData>
  <mergeCells count="5">
    <mergeCell ref="A2:Q2"/>
    <mergeCell ref="A3:Q3"/>
    <mergeCell ref="A1:Q1"/>
    <mergeCell ref="K6:Q6"/>
    <mergeCell ref="C6:I6"/>
  </mergeCells>
  <pageMargins left="0.39" right="0.39" top="0.39" bottom="0.39" header="0" footer="0"/>
  <pageSetup scale="4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E27"/>
  <sheetViews>
    <sheetView rightToLeft="1" view="pageBreakPreview" zoomScale="40" zoomScaleNormal="55" zoomScaleSheetLayoutView="40" workbookViewId="0">
      <selection activeCell="C9" sqref="C9"/>
    </sheetView>
  </sheetViews>
  <sheetFormatPr defaultRowHeight="30"/>
  <cols>
    <col min="1" max="2" width="2.5703125" style="41" customWidth="1"/>
    <col min="3" max="3" width="79.28515625" style="41" customWidth="1"/>
    <col min="4" max="5" width="1.28515625" style="41" customWidth="1"/>
    <col min="6" max="6" width="19.28515625" style="41" bestFit="1" customWidth="1"/>
    <col min="7" max="7" width="1.28515625" style="41" customWidth="1"/>
    <col min="8" max="8" width="29.140625" style="41" bestFit="1" customWidth="1"/>
    <col min="9" max="9" width="1.28515625" style="41" customWidth="1"/>
    <col min="10" max="10" width="30.85546875" style="41" bestFit="1" customWidth="1"/>
    <col min="11" max="11" width="1.28515625" style="41" customWidth="1"/>
    <col min="12" max="12" width="14.28515625" style="41" customWidth="1"/>
    <col min="13" max="13" width="1.28515625" style="41" customWidth="1"/>
    <col min="14" max="14" width="19.5703125" style="41" bestFit="1" customWidth="1"/>
    <col min="15" max="15" width="1.28515625" style="41" customWidth="1"/>
    <col min="16" max="16" width="24.7109375" style="41" bestFit="1" customWidth="1"/>
    <col min="17" max="17" width="1.28515625" style="41" customWidth="1"/>
    <col min="18" max="18" width="25.7109375" style="41" bestFit="1" customWidth="1"/>
    <col min="19" max="19" width="1.28515625" style="41" customWidth="1"/>
    <col min="20" max="20" width="18.42578125" style="41" bestFit="1" customWidth="1"/>
    <col min="21" max="21" width="1.28515625" style="41" customWidth="1"/>
    <col min="22" max="22" width="25.28515625" style="41" bestFit="1" customWidth="1"/>
    <col min="23" max="23" width="1.28515625" style="41" customWidth="1"/>
    <col min="24" max="24" width="26" style="41" bestFit="1" customWidth="1"/>
    <col min="25" max="25" width="1.28515625" style="41" customWidth="1"/>
    <col min="26" max="26" width="26.28515625" style="41" bestFit="1" customWidth="1"/>
    <col min="27" max="27" width="1.28515625" style="41" customWidth="1"/>
    <col min="28" max="28" width="28.5703125" style="41" bestFit="1" customWidth="1"/>
    <col min="29" max="29" width="0.28515625" style="41" customWidth="1"/>
    <col min="30" max="30" width="33" style="41" bestFit="1" customWidth="1"/>
    <col min="31" max="31" width="37.5703125" style="41" bestFit="1" customWidth="1"/>
    <col min="32" max="32" width="17.5703125" style="41" bestFit="1" customWidth="1"/>
    <col min="33" max="16384" width="9.140625" style="41"/>
  </cols>
  <sheetData>
    <row r="1" spans="1:31" s="53" customFormat="1" ht="43.5" customHeight="1">
      <c r="A1" s="289" t="s">
        <v>0</v>
      </c>
      <c r="B1" s="289"/>
      <c r="C1" s="289"/>
      <c r="D1" s="289"/>
      <c r="E1" s="289"/>
      <c r="F1" s="289"/>
      <c r="G1" s="289"/>
      <c r="H1" s="289"/>
      <c r="I1" s="289"/>
      <c r="J1" s="289"/>
      <c r="K1" s="289"/>
      <c r="L1" s="289"/>
      <c r="M1" s="289"/>
      <c r="N1" s="289"/>
      <c r="O1" s="289"/>
      <c r="P1" s="289"/>
      <c r="Q1" s="289"/>
      <c r="R1" s="289"/>
      <c r="S1" s="289"/>
      <c r="T1" s="289"/>
      <c r="U1" s="289"/>
      <c r="V1" s="289"/>
      <c r="W1" s="289"/>
      <c r="X1" s="289"/>
      <c r="Y1" s="289"/>
      <c r="Z1" s="289"/>
      <c r="AA1" s="289"/>
      <c r="AB1" s="289"/>
    </row>
    <row r="2" spans="1:31" s="53" customFormat="1" ht="43.5" customHeight="1">
      <c r="A2" s="289" t="s">
        <v>1</v>
      </c>
      <c r="B2" s="289"/>
      <c r="C2" s="289"/>
      <c r="D2" s="289"/>
      <c r="E2" s="289"/>
      <c r="F2" s="289"/>
      <c r="G2" s="289"/>
      <c r="H2" s="289"/>
      <c r="I2" s="289"/>
      <c r="J2" s="289"/>
      <c r="K2" s="289"/>
      <c r="L2" s="289"/>
      <c r="M2" s="289"/>
      <c r="N2" s="289"/>
      <c r="O2" s="289"/>
      <c r="P2" s="289"/>
      <c r="Q2" s="289"/>
      <c r="R2" s="289"/>
      <c r="S2" s="289"/>
      <c r="T2" s="289"/>
      <c r="U2" s="289"/>
      <c r="V2" s="289"/>
      <c r="W2" s="289"/>
      <c r="X2" s="289"/>
      <c r="Y2" s="289"/>
      <c r="Z2" s="289"/>
      <c r="AA2" s="289"/>
      <c r="AB2" s="289"/>
    </row>
    <row r="3" spans="1:31" s="53" customFormat="1" ht="43.5" customHeight="1">
      <c r="A3" s="289" t="s">
        <v>2</v>
      </c>
      <c r="B3" s="289"/>
      <c r="C3" s="289"/>
      <c r="D3" s="289"/>
      <c r="E3" s="289"/>
      <c r="F3" s="289"/>
      <c r="G3" s="289"/>
      <c r="H3" s="289"/>
      <c r="I3" s="289"/>
      <c r="J3" s="289"/>
      <c r="K3" s="289"/>
      <c r="L3" s="289"/>
      <c r="M3" s="289"/>
      <c r="N3" s="289"/>
      <c r="O3" s="289"/>
      <c r="P3" s="289"/>
      <c r="Q3" s="289"/>
      <c r="R3" s="289"/>
      <c r="S3" s="289"/>
      <c r="T3" s="289"/>
      <c r="U3" s="289"/>
      <c r="V3" s="289"/>
      <c r="W3" s="289"/>
      <c r="X3" s="289"/>
      <c r="Y3" s="289"/>
      <c r="Z3" s="289"/>
      <c r="AA3" s="289"/>
      <c r="AB3" s="289"/>
    </row>
    <row r="4" spans="1:31" ht="21.75" customHeight="1">
      <c r="A4" s="43"/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</row>
    <row r="5" spans="1:31" ht="21.75" customHeight="1">
      <c r="A5" s="43"/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43"/>
      <c r="AB5" s="43"/>
    </row>
    <row r="6" spans="1:31" ht="48" customHeight="1">
      <c r="A6" s="37" t="s">
        <v>3</v>
      </c>
      <c r="B6" s="290" t="s">
        <v>4</v>
      </c>
      <c r="C6" s="290"/>
      <c r="D6" s="290"/>
      <c r="E6" s="290"/>
      <c r="F6" s="290"/>
      <c r="G6" s="290"/>
      <c r="H6" s="290"/>
      <c r="I6" s="290"/>
      <c r="J6" s="290"/>
      <c r="K6" s="290"/>
      <c r="L6" s="290"/>
      <c r="M6" s="290"/>
      <c r="N6" s="290"/>
      <c r="O6" s="290"/>
      <c r="P6" s="290"/>
      <c r="Q6" s="290"/>
      <c r="R6" s="290"/>
      <c r="S6" s="290"/>
      <c r="T6" s="290"/>
      <c r="U6" s="290"/>
      <c r="V6" s="290"/>
      <c r="W6" s="290"/>
      <c r="X6" s="290"/>
      <c r="Y6" s="290"/>
      <c r="Z6" s="290"/>
      <c r="AA6" s="290"/>
      <c r="AB6" s="290"/>
    </row>
    <row r="7" spans="1:31" ht="48" customHeight="1">
      <c r="A7" s="290" t="s">
        <v>5</v>
      </c>
      <c r="B7" s="290"/>
      <c r="C7" s="290" t="s">
        <v>6</v>
      </c>
      <c r="D7" s="290"/>
      <c r="E7" s="290"/>
      <c r="F7" s="290"/>
      <c r="G7" s="290"/>
      <c r="H7" s="290"/>
      <c r="I7" s="290"/>
      <c r="J7" s="290"/>
      <c r="K7" s="290"/>
      <c r="L7" s="290"/>
      <c r="M7" s="290"/>
      <c r="N7" s="290"/>
      <c r="O7" s="290"/>
      <c r="P7" s="290"/>
      <c r="Q7" s="290"/>
      <c r="R7" s="290"/>
      <c r="S7" s="290"/>
      <c r="T7" s="290"/>
      <c r="U7" s="290"/>
      <c r="V7" s="290"/>
      <c r="W7" s="290"/>
      <c r="X7" s="290"/>
      <c r="Y7" s="290"/>
      <c r="Z7" s="290"/>
      <c r="AA7" s="290"/>
      <c r="AB7" s="290"/>
    </row>
    <row r="8" spans="1:31" ht="50.25" customHeight="1">
      <c r="E8" s="44"/>
      <c r="F8" s="285" t="s">
        <v>7</v>
      </c>
      <c r="G8" s="285"/>
      <c r="H8" s="285"/>
      <c r="I8" s="285"/>
      <c r="J8" s="285"/>
      <c r="K8" s="44"/>
      <c r="L8" s="285" t="s">
        <v>8</v>
      </c>
      <c r="M8" s="285"/>
      <c r="N8" s="285"/>
      <c r="O8" s="285"/>
      <c r="P8" s="285"/>
      <c r="Q8" s="285"/>
      <c r="R8" s="285"/>
      <c r="S8" s="44"/>
      <c r="T8" s="285" t="s">
        <v>9</v>
      </c>
      <c r="U8" s="285"/>
      <c r="V8" s="285"/>
      <c r="W8" s="285"/>
      <c r="X8" s="285"/>
      <c r="Y8" s="285"/>
      <c r="Z8" s="285"/>
      <c r="AA8" s="285"/>
      <c r="AB8" s="285"/>
      <c r="AC8" s="44"/>
      <c r="AD8" s="44"/>
    </row>
    <row r="9" spans="1:31" ht="43.5" customHeight="1">
      <c r="E9" s="44"/>
      <c r="F9" s="45"/>
      <c r="G9" s="45"/>
      <c r="H9" s="45"/>
      <c r="I9" s="45"/>
      <c r="J9" s="45"/>
      <c r="K9" s="44"/>
      <c r="L9" s="288" t="s">
        <v>10</v>
      </c>
      <c r="M9" s="288"/>
      <c r="N9" s="288"/>
      <c r="O9" s="45"/>
      <c r="P9" s="288" t="s">
        <v>11</v>
      </c>
      <c r="Q9" s="288"/>
      <c r="R9" s="288"/>
      <c r="S9" s="44"/>
      <c r="T9" s="45"/>
      <c r="U9" s="45"/>
      <c r="V9" s="45"/>
      <c r="W9" s="45"/>
      <c r="X9" s="45"/>
      <c r="Y9" s="45"/>
      <c r="Z9" s="45"/>
      <c r="AA9" s="45"/>
      <c r="AB9" s="45"/>
      <c r="AC9" s="44"/>
      <c r="AD9" s="44"/>
    </row>
    <row r="10" spans="1:31" ht="48.75" customHeight="1">
      <c r="A10" s="285" t="s">
        <v>12</v>
      </c>
      <c r="B10" s="285"/>
      <c r="C10" s="285"/>
      <c r="E10" s="285" t="s">
        <v>13</v>
      </c>
      <c r="F10" s="285"/>
      <c r="G10" s="44"/>
      <c r="H10" s="39" t="s">
        <v>14</v>
      </c>
      <c r="I10" s="44"/>
      <c r="J10" s="39" t="s">
        <v>15</v>
      </c>
      <c r="K10" s="44"/>
      <c r="L10" s="40" t="s">
        <v>13</v>
      </c>
      <c r="M10" s="45"/>
      <c r="N10" s="40" t="s">
        <v>14</v>
      </c>
      <c r="O10" s="44"/>
      <c r="P10" s="40" t="s">
        <v>13</v>
      </c>
      <c r="Q10" s="45"/>
      <c r="R10" s="40" t="s">
        <v>16</v>
      </c>
      <c r="S10" s="44"/>
      <c r="T10" s="39" t="s">
        <v>13</v>
      </c>
      <c r="U10" s="44"/>
      <c r="V10" s="39" t="s">
        <v>17</v>
      </c>
      <c r="W10" s="44"/>
      <c r="X10" s="39" t="s">
        <v>14</v>
      </c>
      <c r="Y10" s="44"/>
      <c r="Z10" s="39" t="s">
        <v>15</v>
      </c>
      <c r="AA10" s="44"/>
      <c r="AB10" s="39" t="s">
        <v>18</v>
      </c>
      <c r="AC10" s="44"/>
      <c r="AE10" s="47"/>
    </row>
    <row r="11" spans="1:31" ht="43.5" customHeight="1">
      <c r="A11" s="286" t="s">
        <v>19</v>
      </c>
      <c r="B11" s="286"/>
      <c r="C11" s="286"/>
      <c r="E11" s="287">
        <v>51000000</v>
      </c>
      <c r="F11" s="287"/>
      <c r="G11" s="44"/>
      <c r="H11" s="46">
        <v>198255411147</v>
      </c>
      <c r="I11" s="44"/>
      <c r="J11" s="46">
        <v>204307096500</v>
      </c>
      <c r="K11" s="44"/>
      <c r="L11" s="46">
        <v>0</v>
      </c>
      <c r="M11" s="44"/>
      <c r="N11" s="46">
        <v>0</v>
      </c>
      <c r="O11" s="44"/>
      <c r="P11" s="50">
        <v>-51000000</v>
      </c>
      <c r="Q11" s="232"/>
      <c r="R11" s="231">
        <v>185709244135</v>
      </c>
      <c r="S11" s="44"/>
      <c r="T11" s="46">
        <v>0</v>
      </c>
      <c r="U11" s="44"/>
      <c r="V11" s="46">
        <v>0</v>
      </c>
      <c r="W11" s="44"/>
      <c r="X11" s="46">
        <v>0</v>
      </c>
      <c r="Y11" s="44"/>
      <c r="Z11" s="46">
        <v>0</v>
      </c>
      <c r="AA11" s="44"/>
      <c r="AB11" s="163">
        <f t="shared" ref="AB11:AB20" si="0">Z11/$AB$23</f>
        <v>0</v>
      </c>
      <c r="AC11" s="44"/>
      <c r="AD11" s="163"/>
      <c r="AE11" s="163"/>
    </row>
    <row r="12" spans="1:31" ht="43.5" customHeight="1">
      <c r="A12" s="280" t="s">
        <v>20</v>
      </c>
      <c r="B12" s="280"/>
      <c r="C12" s="280"/>
      <c r="E12" s="281">
        <v>83553333</v>
      </c>
      <c r="F12" s="281"/>
      <c r="G12" s="44"/>
      <c r="H12" s="47">
        <v>201946832046</v>
      </c>
      <c r="I12" s="44"/>
      <c r="J12" s="47">
        <v>207225195718.28201</v>
      </c>
      <c r="K12" s="44"/>
      <c r="L12" s="47">
        <v>0</v>
      </c>
      <c r="M12" s="44"/>
      <c r="N12" s="47">
        <v>0</v>
      </c>
      <c r="O12" s="44"/>
      <c r="P12" s="50">
        <v>-83553333</v>
      </c>
      <c r="Q12" s="232"/>
      <c r="R12" s="230">
        <v>193822425536</v>
      </c>
      <c r="S12" s="44"/>
      <c r="T12" s="47">
        <v>0</v>
      </c>
      <c r="U12" s="44"/>
      <c r="V12" s="47">
        <v>0</v>
      </c>
      <c r="W12" s="44"/>
      <c r="X12" s="47">
        <v>0</v>
      </c>
      <c r="Y12" s="44"/>
      <c r="Z12" s="47">
        <v>0</v>
      </c>
      <c r="AA12" s="44"/>
      <c r="AB12" s="163">
        <f t="shared" si="0"/>
        <v>0</v>
      </c>
      <c r="AC12" s="44"/>
      <c r="AD12" s="163"/>
      <c r="AE12" s="163"/>
    </row>
    <row r="13" spans="1:31" ht="43.5" customHeight="1">
      <c r="A13" s="280" t="s">
        <v>21</v>
      </c>
      <c r="B13" s="280"/>
      <c r="C13" s="280"/>
      <c r="E13" s="281">
        <v>8500000</v>
      </c>
      <c r="F13" s="281"/>
      <c r="G13" s="44"/>
      <c r="H13" s="47">
        <v>193384293778</v>
      </c>
      <c r="I13" s="44"/>
      <c r="J13" s="47">
        <v>157497282000</v>
      </c>
      <c r="K13" s="44"/>
      <c r="L13" s="47">
        <v>0</v>
      </c>
      <c r="M13" s="44"/>
      <c r="N13" s="47">
        <v>0</v>
      </c>
      <c r="O13" s="44"/>
      <c r="P13" s="50">
        <v>-2000000</v>
      </c>
      <c r="Q13" s="232"/>
      <c r="R13" s="230">
        <v>33181389120</v>
      </c>
      <c r="S13" s="44"/>
      <c r="T13" s="47">
        <v>6500000</v>
      </c>
      <c r="U13" s="44"/>
      <c r="V13" s="47">
        <v>16520</v>
      </c>
      <c r="W13" s="44"/>
      <c r="X13" s="47">
        <v>147882107006</v>
      </c>
      <c r="Y13" s="44"/>
      <c r="Z13" s="47">
        <v>106741089000</v>
      </c>
      <c r="AA13" s="44"/>
      <c r="AB13" s="163">
        <f t="shared" si="0"/>
        <v>1.6401869716539765E-3</v>
      </c>
      <c r="AC13" s="44"/>
      <c r="AD13" s="163"/>
      <c r="AE13" s="163"/>
    </row>
    <row r="14" spans="1:31" ht="43.5" customHeight="1">
      <c r="A14" s="280" t="s">
        <v>22</v>
      </c>
      <c r="B14" s="280"/>
      <c r="C14" s="280"/>
      <c r="E14" s="281">
        <v>15000000</v>
      </c>
      <c r="F14" s="281"/>
      <c r="G14" s="44"/>
      <c r="H14" s="47">
        <v>190226365612</v>
      </c>
      <c r="I14" s="44"/>
      <c r="J14" s="47">
        <v>167149507500</v>
      </c>
      <c r="K14" s="44"/>
      <c r="L14" s="47">
        <v>0</v>
      </c>
      <c r="M14" s="44"/>
      <c r="N14" s="47">
        <v>0</v>
      </c>
      <c r="O14" s="44"/>
      <c r="P14" s="50">
        <v>-11400000</v>
      </c>
      <c r="Q14" s="232"/>
      <c r="R14" s="230">
        <v>119924002488</v>
      </c>
      <c r="S14" s="44"/>
      <c r="T14" s="47">
        <v>3600000</v>
      </c>
      <c r="U14" s="44"/>
      <c r="V14" s="47">
        <v>11270</v>
      </c>
      <c r="W14" s="44"/>
      <c r="X14" s="47">
        <v>45654327751</v>
      </c>
      <c r="Y14" s="44"/>
      <c r="Z14" s="47">
        <v>40330596600</v>
      </c>
      <c r="AA14" s="44"/>
      <c r="AB14" s="163">
        <f t="shared" si="0"/>
        <v>6.1972123127160674E-4</v>
      </c>
      <c r="AC14" s="44"/>
      <c r="AD14" s="163"/>
      <c r="AE14" s="163"/>
    </row>
    <row r="15" spans="1:31" ht="43.5" customHeight="1">
      <c r="A15" s="280" t="s">
        <v>23</v>
      </c>
      <c r="B15" s="280"/>
      <c r="C15" s="280"/>
      <c r="E15" s="281">
        <v>10900000</v>
      </c>
      <c r="F15" s="281"/>
      <c r="G15" s="44"/>
      <c r="H15" s="47">
        <v>133103404877</v>
      </c>
      <c r="I15" s="44"/>
      <c r="J15" s="47">
        <v>107809692750</v>
      </c>
      <c r="K15" s="44"/>
      <c r="L15" s="47">
        <v>0</v>
      </c>
      <c r="M15" s="44"/>
      <c r="N15" s="47">
        <v>0</v>
      </c>
      <c r="O15" s="44"/>
      <c r="P15" s="50">
        <v>-10900000</v>
      </c>
      <c r="Q15" s="232"/>
      <c r="R15" s="230">
        <v>99085951367</v>
      </c>
      <c r="S15" s="44"/>
      <c r="T15" s="47">
        <v>0</v>
      </c>
      <c r="U15" s="44"/>
      <c r="V15" s="47">
        <v>0</v>
      </c>
      <c r="W15" s="44"/>
      <c r="X15" s="47">
        <v>0</v>
      </c>
      <c r="Y15" s="44"/>
      <c r="Z15" s="47">
        <v>0</v>
      </c>
      <c r="AA15" s="44"/>
      <c r="AB15" s="163">
        <f t="shared" si="0"/>
        <v>0</v>
      </c>
      <c r="AC15" s="44"/>
      <c r="AD15" s="163"/>
      <c r="AE15" s="163"/>
    </row>
    <row r="16" spans="1:31" ht="43.5" customHeight="1">
      <c r="A16" s="280" t="s">
        <v>24</v>
      </c>
      <c r="B16" s="280"/>
      <c r="C16" s="280"/>
      <c r="E16" s="281">
        <v>236000000</v>
      </c>
      <c r="F16" s="281"/>
      <c r="G16" s="44"/>
      <c r="H16" s="47">
        <v>648612947216</v>
      </c>
      <c r="I16" s="44"/>
      <c r="J16" s="47">
        <v>663436922400</v>
      </c>
      <c r="K16" s="44"/>
      <c r="L16" s="47">
        <v>0</v>
      </c>
      <c r="M16" s="44"/>
      <c r="N16" s="47">
        <v>0</v>
      </c>
      <c r="O16" s="44"/>
      <c r="P16" s="50">
        <v>0</v>
      </c>
      <c r="Q16" s="232"/>
      <c r="R16" s="230">
        <v>0</v>
      </c>
      <c r="S16" s="44"/>
      <c r="T16" s="47">
        <v>236000000</v>
      </c>
      <c r="U16" s="44"/>
      <c r="V16" s="47">
        <v>2560</v>
      </c>
      <c r="W16" s="44"/>
      <c r="X16" s="47">
        <v>648612947216</v>
      </c>
      <c r="Y16" s="44"/>
      <c r="Z16" s="47">
        <v>600565248000</v>
      </c>
      <c r="AA16" s="44"/>
      <c r="AB16" s="163">
        <f t="shared" si="0"/>
        <v>9.2283047196355609E-3</v>
      </c>
      <c r="AC16" s="44"/>
      <c r="AD16" s="163"/>
      <c r="AE16" s="163"/>
    </row>
    <row r="17" spans="1:31" ht="43.5" customHeight="1">
      <c r="A17" s="280" t="s">
        <v>25</v>
      </c>
      <c r="B17" s="280"/>
      <c r="C17" s="280"/>
      <c r="E17" s="281">
        <v>20000000</v>
      </c>
      <c r="F17" s="281"/>
      <c r="G17" s="44"/>
      <c r="H17" s="47">
        <v>157496020364</v>
      </c>
      <c r="I17" s="44"/>
      <c r="J17" s="47">
        <v>159843240000</v>
      </c>
      <c r="K17" s="44"/>
      <c r="L17" s="47">
        <v>0</v>
      </c>
      <c r="M17" s="44"/>
      <c r="N17" s="47">
        <v>0</v>
      </c>
      <c r="O17" s="44"/>
      <c r="P17" s="50">
        <v>-15000000</v>
      </c>
      <c r="Q17" s="232"/>
      <c r="R17" s="230">
        <v>108815914773</v>
      </c>
      <c r="S17" s="44"/>
      <c r="T17" s="47">
        <v>5000000</v>
      </c>
      <c r="U17" s="44"/>
      <c r="V17" s="47">
        <v>7580</v>
      </c>
      <c r="W17" s="44"/>
      <c r="X17" s="47">
        <v>39374005084</v>
      </c>
      <c r="Y17" s="44"/>
      <c r="Z17" s="47">
        <v>37674495000</v>
      </c>
      <c r="AA17" s="44"/>
      <c r="AB17" s="163">
        <f t="shared" si="0"/>
        <v>5.7890748952957446E-4</v>
      </c>
      <c r="AC17" s="44"/>
      <c r="AD17" s="163"/>
      <c r="AE17" s="163"/>
    </row>
    <row r="18" spans="1:31" ht="43.5" customHeight="1">
      <c r="A18" s="280" t="s">
        <v>26</v>
      </c>
      <c r="B18" s="280"/>
      <c r="C18" s="280"/>
      <c r="E18" s="281">
        <v>32222222</v>
      </c>
      <c r="F18" s="281"/>
      <c r="G18" s="44"/>
      <c r="H18" s="47">
        <v>117500939025</v>
      </c>
      <c r="I18" s="44"/>
      <c r="J18" s="47">
        <v>112106749226.85001</v>
      </c>
      <c r="K18" s="44"/>
      <c r="L18" s="47">
        <v>0</v>
      </c>
      <c r="M18" s="44"/>
      <c r="N18" s="47">
        <v>0</v>
      </c>
      <c r="O18" s="44"/>
      <c r="P18" s="50">
        <v>-32222222</v>
      </c>
      <c r="Q18" s="232"/>
      <c r="R18" s="230">
        <v>100574755397</v>
      </c>
      <c r="S18" s="44"/>
      <c r="T18" s="47">
        <v>0</v>
      </c>
      <c r="U18" s="44"/>
      <c r="V18" s="47">
        <v>0</v>
      </c>
      <c r="W18" s="44"/>
      <c r="X18" s="47">
        <v>0</v>
      </c>
      <c r="Y18" s="44"/>
      <c r="Z18" s="47">
        <v>0</v>
      </c>
      <c r="AA18" s="44"/>
      <c r="AB18" s="163">
        <f t="shared" si="0"/>
        <v>0</v>
      </c>
      <c r="AC18" s="44"/>
      <c r="AD18" s="163"/>
      <c r="AE18" s="163"/>
    </row>
    <row r="19" spans="1:31" ht="43.5" customHeight="1">
      <c r="A19" s="280" t="s">
        <v>27</v>
      </c>
      <c r="B19" s="280"/>
      <c r="C19" s="280"/>
      <c r="E19" s="281">
        <v>3000000</v>
      </c>
      <c r="F19" s="281"/>
      <c r="G19" s="44"/>
      <c r="H19" s="47">
        <v>19037650482</v>
      </c>
      <c r="I19" s="44"/>
      <c r="J19" s="47">
        <v>20547013500</v>
      </c>
      <c r="K19" s="44"/>
      <c r="L19" s="47">
        <v>0</v>
      </c>
      <c r="M19" s="44"/>
      <c r="N19" s="47">
        <v>0</v>
      </c>
      <c r="O19" s="44"/>
      <c r="P19" s="47">
        <v>0</v>
      </c>
      <c r="Q19" s="44"/>
      <c r="R19" s="47">
        <v>0</v>
      </c>
      <c r="S19" s="44"/>
      <c r="T19" s="47">
        <v>3000000</v>
      </c>
      <c r="U19" s="44"/>
      <c r="V19" s="47">
        <v>6180</v>
      </c>
      <c r="W19" s="44"/>
      <c r="X19" s="47">
        <v>19037650482</v>
      </c>
      <c r="Y19" s="44"/>
      <c r="Z19" s="47">
        <v>18429687000</v>
      </c>
      <c r="AA19" s="44"/>
      <c r="AB19" s="163">
        <f t="shared" si="0"/>
        <v>2.8319115714718499E-4</v>
      </c>
      <c r="AC19" s="44"/>
      <c r="AD19" s="163"/>
      <c r="AE19" s="163"/>
    </row>
    <row r="20" spans="1:31" ht="43.5" customHeight="1">
      <c r="A20" s="282" t="s">
        <v>28</v>
      </c>
      <c r="B20" s="282"/>
      <c r="C20" s="282"/>
      <c r="D20" s="42"/>
      <c r="E20" s="281">
        <v>9000000</v>
      </c>
      <c r="F20" s="283"/>
      <c r="G20" s="44"/>
      <c r="H20" s="48">
        <v>101850793023</v>
      </c>
      <c r="I20" s="44"/>
      <c r="J20" s="48">
        <v>97963627500</v>
      </c>
      <c r="K20" s="44"/>
      <c r="L20" s="48">
        <v>0</v>
      </c>
      <c r="M20" s="44"/>
      <c r="N20" s="48">
        <v>0</v>
      </c>
      <c r="O20" s="44"/>
      <c r="P20" s="48">
        <v>0</v>
      </c>
      <c r="Q20" s="44"/>
      <c r="R20" s="48">
        <v>0</v>
      </c>
      <c r="S20" s="44"/>
      <c r="T20" s="48">
        <v>9000000</v>
      </c>
      <c r="U20" s="44"/>
      <c r="V20" s="52">
        <v>8430</v>
      </c>
      <c r="W20" s="44"/>
      <c r="X20" s="48">
        <v>101850793023</v>
      </c>
      <c r="Y20" s="44"/>
      <c r="Z20" s="48">
        <v>75418573500</v>
      </c>
      <c r="AA20" s="44"/>
      <c r="AB20" s="163">
        <f t="shared" si="0"/>
        <v>1.1588842013353249E-3</v>
      </c>
      <c r="AC20" s="44"/>
      <c r="AD20" s="163"/>
      <c r="AE20" s="163"/>
    </row>
    <row r="21" spans="1:31" ht="43.5" customHeight="1" thickBot="1">
      <c r="A21" s="284" t="s">
        <v>29</v>
      </c>
      <c r="B21" s="284"/>
      <c r="C21" s="284"/>
      <c r="D21" s="284"/>
      <c r="E21" s="44"/>
      <c r="F21" s="49"/>
      <c r="G21" s="44"/>
      <c r="H21" s="263">
        <f>SUM(H11:H20)</f>
        <v>1961414657570</v>
      </c>
      <c r="I21" s="44"/>
      <c r="J21" s="263">
        <f>SUM(J11:J20)</f>
        <v>1897886327095.1321</v>
      </c>
      <c r="K21" s="44"/>
      <c r="L21" s="49">
        <f>SUM(L11:L20)</f>
        <v>0</v>
      </c>
      <c r="M21" s="44"/>
      <c r="N21" s="49">
        <f>SUM(N11:N20)</f>
        <v>0</v>
      </c>
      <c r="O21" s="44"/>
      <c r="P21" s="51">
        <f>SUM(P11:P20)</f>
        <v>-206075555</v>
      </c>
      <c r="Q21" s="44"/>
      <c r="R21" s="49">
        <f>SUM(R11:R20)</f>
        <v>841113682816</v>
      </c>
      <c r="S21" s="44"/>
      <c r="T21" s="49"/>
      <c r="U21" s="44"/>
      <c r="V21" s="52"/>
      <c r="W21" s="44"/>
      <c r="X21" s="263">
        <f>SUM(X11:X20)</f>
        <v>1002411830562</v>
      </c>
      <c r="Y21" s="44"/>
      <c r="Z21" s="263">
        <f>SUM(Z11:Z20)</f>
        <v>879159689100</v>
      </c>
      <c r="AA21" s="44"/>
      <c r="AB21" s="164">
        <f>SUM(AB11:AB20)</f>
        <v>1.3509195770573228E-2</v>
      </c>
      <c r="AC21" s="44"/>
      <c r="AD21" s="163"/>
      <c r="AE21" s="163"/>
    </row>
    <row r="22" spans="1:31" ht="43.5" customHeight="1" thickTop="1"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</row>
    <row r="23" spans="1:31">
      <c r="F23" s="52"/>
      <c r="G23" s="166"/>
      <c r="H23" s="52"/>
      <c r="I23" s="166"/>
      <c r="J23" s="52"/>
      <c r="K23" s="47"/>
      <c r="P23" s="237"/>
      <c r="R23" s="236"/>
      <c r="AB23" s="235">
        <v>65078610454003</v>
      </c>
    </row>
    <row r="24" spans="1:31">
      <c r="F24" s="166"/>
      <c r="G24" s="166"/>
      <c r="H24" s="166"/>
      <c r="I24" s="166"/>
      <c r="J24" s="166"/>
      <c r="P24" s="165"/>
      <c r="R24" s="236"/>
    </row>
    <row r="25" spans="1:31">
      <c r="F25" s="167"/>
      <c r="G25" s="167"/>
      <c r="H25" s="167"/>
      <c r="I25" s="167"/>
      <c r="J25" s="167"/>
      <c r="R25" s="236"/>
    </row>
    <row r="26" spans="1:31">
      <c r="F26" s="166"/>
      <c r="G26" s="166"/>
      <c r="H26" s="166"/>
      <c r="I26" s="166"/>
      <c r="J26" s="166"/>
      <c r="R26" s="236"/>
    </row>
    <row r="27" spans="1:31">
      <c r="R27" s="165"/>
    </row>
  </sheetData>
  <mergeCells count="34">
    <mergeCell ref="A1:AB1"/>
    <mergeCell ref="A2:AB2"/>
    <mergeCell ref="A3:AB3"/>
    <mergeCell ref="B6:AB6"/>
    <mergeCell ref="A7:B7"/>
    <mergeCell ref="C7:AB7"/>
    <mergeCell ref="F8:J8"/>
    <mergeCell ref="L8:R8"/>
    <mergeCell ref="T8:AB8"/>
    <mergeCell ref="L9:N9"/>
    <mergeCell ref="P9:R9"/>
    <mergeCell ref="A10:C10"/>
    <mergeCell ref="E10:F10"/>
    <mergeCell ref="A11:C11"/>
    <mergeCell ref="E11:F11"/>
    <mergeCell ref="A12:C12"/>
    <mergeCell ref="E12:F12"/>
    <mergeCell ref="A13:C13"/>
    <mergeCell ref="E13:F13"/>
    <mergeCell ref="A14:C14"/>
    <mergeCell ref="E14:F14"/>
    <mergeCell ref="A15:C15"/>
    <mergeCell ref="E15:F15"/>
    <mergeCell ref="A16:C16"/>
    <mergeCell ref="E16:F16"/>
    <mergeCell ref="A17:C17"/>
    <mergeCell ref="E17:F17"/>
    <mergeCell ref="A18:C18"/>
    <mergeCell ref="E18:F18"/>
    <mergeCell ref="A19:C19"/>
    <mergeCell ref="E19:F19"/>
    <mergeCell ref="A20:C20"/>
    <mergeCell ref="E20:F20"/>
    <mergeCell ref="A21:D21"/>
  </mergeCells>
  <pageMargins left="0.39" right="0.39" top="0.39" bottom="0.39" header="0" footer="0"/>
  <pageSetup paperSize="9" scale="36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W24"/>
  <sheetViews>
    <sheetView rightToLeft="1" workbookViewId="0">
      <selection sqref="A1:AW1"/>
    </sheetView>
  </sheetViews>
  <sheetFormatPr defaultRowHeight="12.75"/>
  <cols>
    <col min="1" max="1" width="13" customWidth="1"/>
    <col min="2" max="2" width="1.28515625" customWidth="1"/>
    <col min="3" max="3" width="13" customWidth="1"/>
    <col min="4" max="4" width="1.28515625" customWidth="1"/>
    <col min="5" max="5" width="13" customWidth="1"/>
    <col min="6" max="6" width="1.28515625" customWidth="1"/>
    <col min="7" max="7" width="6.42578125" customWidth="1"/>
    <col min="8" max="8" width="1.28515625" customWidth="1"/>
    <col min="9" max="9" width="5.140625" customWidth="1"/>
    <col min="10" max="10" width="1.28515625" customWidth="1"/>
    <col min="11" max="11" width="9.140625" customWidth="1"/>
    <col min="12" max="12" width="1.28515625" customWidth="1"/>
    <col min="13" max="13" width="2.5703125" customWidth="1"/>
    <col min="14" max="14" width="1.28515625" customWidth="1"/>
    <col min="15" max="15" width="9.140625" customWidth="1"/>
    <col min="16" max="16" width="1.28515625" customWidth="1"/>
    <col min="17" max="17" width="2.5703125" customWidth="1"/>
    <col min="18" max="20" width="1.28515625" customWidth="1"/>
    <col min="21" max="21" width="6.42578125" customWidth="1"/>
    <col min="22" max="22" width="1.28515625" customWidth="1"/>
    <col min="23" max="23" width="2.5703125" customWidth="1"/>
    <col min="24" max="26" width="1.28515625" customWidth="1"/>
    <col min="27" max="27" width="6.42578125" customWidth="1"/>
    <col min="28" max="28" width="1.28515625" customWidth="1"/>
    <col min="29" max="29" width="2.5703125" customWidth="1"/>
    <col min="30" max="32" width="1.28515625" customWidth="1"/>
    <col min="33" max="33" width="9.140625" customWidth="1"/>
    <col min="34" max="34" width="1.28515625" customWidth="1"/>
    <col min="35" max="35" width="2.5703125" customWidth="1"/>
    <col min="36" max="36" width="1.28515625" customWidth="1"/>
    <col min="37" max="37" width="9.140625" customWidth="1"/>
    <col min="38" max="38" width="1.28515625" customWidth="1"/>
    <col min="39" max="39" width="2.5703125" customWidth="1"/>
    <col min="40" max="40" width="1.28515625" customWidth="1"/>
    <col min="41" max="41" width="9.140625" customWidth="1"/>
    <col min="42" max="42" width="1.28515625" customWidth="1"/>
    <col min="43" max="43" width="2.5703125" customWidth="1"/>
    <col min="44" max="44" width="1.28515625" customWidth="1"/>
    <col min="45" max="45" width="11.7109375" customWidth="1"/>
    <col min="46" max="47" width="1.28515625" customWidth="1"/>
    <col min="48" max="48" width="13" customWidth="1"/>
    <col min="49" max="49" width="7.7109375" customWidth="1"/>
    <col min="50" max="50" width="0.28515625" customWidth="1"/>
  </cols>
  <sheetData>
    <row r="1" spans="1:49" ht="29.1" customHeight="1">
      <c r="A1" s="278" t="s">
        <v>0</v>
      </c>
      <c r="B1" s="278"/>
      <c r="C1" s="278"/>
      <c r="D1" s="278"/>
      <c r="E1" s="278"/>
      <c r="F1" s="278"/>
      <c r="G1" s="278"/>
      <c r="H1" s="278"/>
      <c r="I1" s="278"/>
      <c r="J1" s="278"/>
      <c r="K1" s="278"/>
      <c r="L1" s="278"/>
      <c r="M1" s="278"/>
      <c r="N1" s="278"/>
      <c r="O1" s="278"/>
      <c r="P1" s="278"/>
      <c r="Q1" s="278"/>
      <c r="R1" s="278"/>
      <c r="S1" s="278"/>
      <c r="T1" s="278"/>
      <c r="U1" s="278"/>
      <c r="V1" s="278"/>
      <c r="W1" s="278"/>
      <c r="X1" s="278"/>
      <c r="Y1" s="278"/>
      <c r="Z1" s="278"/>
      <c r="AA1" s="278"/>
      <c r="AB1" s="278"/>
      <c r="AC1" s="278"/>
      <c r="AD1" s="278"/>
      <c r="AE1" s="278"/>
      <c r="AF1" s="278"/>
      <c r="AG1" s="278"/>
      <c r="AH1" s="278"/>
      <c r="AI1" s="278"/>
      <c r="AJ1" s="278"/>
      <c r="AK1" s="278"/>
      <c r="AL1" s="278"/>
      <c r="AM1" s="278"/>
      <c r="AN1" s="278"/>
      <c r="AO1" s="278"/>
      <c r="AP1" s="278"/>
      <c r="AQ1" s="278"/>
      <c r="AR1" s="278"/>
      <c r="AS1" s="278"/>
      <c r="AT1" s="278"/>
      <c r="AU1" s="278"/>
      <c r="AV1" s="278"/>
      <c r="AW1" s="278"/>
    </row>
    <row r="2" spans="1:49" ht="21.75" customHeight="1">
      <c r="A2" s="278" t="s">
        <v>1</v>
      </c>
      <c r="B2" s="278"/>
      <c r="C2" s="278"/>
      <c r="D2" s="278"/>
      <c r="E2" s="278"/>
      <c r="F2" s="278"/>
      <c r="G2" s="278"/>
      <c r="H2" s="278"/>
      <c r="I2" s="278"/>
      <c r="J2" s="278"/>
      <c r="K2" s="278"/>
      <c r="L2" s="278"/>
      <c r="M2" s="278"/>
      <c r="N2" s="278"/>
      <c r="O2" s="278"/>
      <c r="P2" s="278"/>
      <c r="Q2" s="278"/>
      <c r="R2" s="278"/>
      <c r="S2" s="278"/>
      <c r="T2" s="278"/>
      <c r="U2" s="278"/>
      <c r="V2" s="278"/>
      <c r="W2" s="278"/>
      <c r="X2" s="278"/>
      <c r="Y2" s="278"/>
      <c r="Z2" s="278"/>
      <c r="AA2" s="278"/>
      <c r="AB2" s="278"/>
      <c r="AC2" s="278"/>
      <c r="AD2" s="278"/>
      <c r="AE2" s="278"/>
      <c r="AF2" s="278"/>
      <c r="AG2" s="278"/>
      <c r="AH2" s="278"/>
      <c r="AI2" s="278"/>
      <c r="AJ2" s="278"/>
      <c r="AK2" s="278"/>
      <c r="AL2" s="278"/>
      <c r="AM2" s="278"/>
      <c r="AN2" s="278"/>
      <c r="AO2" s="278"/>
      <c r="AP2" s="278"/>
      <c r="AQ2" s="278"/>
      <c r="AR2" s="278"/>
      <c r="AS2" s="278"/>
      <c r="AT2" s="278"/>
      <c r="AU2" s="278"/>
      <c r="AV2" s="278"/>
      <c r="AW2" s="278"/>
    </row>
    <row r="3" spans="1:49" ht="21.75" customHeight="1">
      <c r="A3" s="278" t="s">
        <v>2</v>
      </c>
      <c r="B3" s="278"/>
      <c r="C3" s="278"/>
      <c r="D3" s="278"/>
      <c r="E3" s="278"/>
      <c r="F3" s="278"/>
      <c r="G3" s="278"/>
      <c r="H3" s="278"/>
      <c r="I3" s="278"/>
      <c r="J3" s="278"/>
      <c r="K3" s="278"/>
      <c r="L3" s="278"/>
      <c r="M3" s="278"/>
      <c r="N3" s="278"/>
      <c r="O3" s="278"/>
      <c r="P3" s="278"/>
      <c r="Q3" s="278"/>
      <c r="R3" s="278"/>
      <c r="S3" s="278"/>
      <c r="T3" s="278"/>
      <c r="U3" s="278"/>
      <c r="V3" s="278"/>
      <c r="W3" s="278"/>
      <c r="X3" s="278"/>
      <c r="Y3" s="278"/>
      <c r="Z3" s="278"/>
      <c r="AA3" s="278"/>
      <c r="AB3" s="278"/>
      <c r="AC3" s="278"/>
      <c r="AD3" s="278"/>
      <c r="AE3" s="278"/>
      <c r="AF3" s="278"/>
      <c r="AG3" s="278"/>
      <c r="AH3" s="278"/>
      <c r="AI3" s="278"/>
      <c r="AJ3" s="278"/>
      <c r="AK3" s="278"/>
      <c r="AL3" s="278"/>
      <c r="AM3" s="278"/>
      <c r="AN3" s="278"/>
      <c r="AO3" s="278"/>
      <c r="AP3" s="278"/>
      <c r="AQ3" s="278"/>
      <c r="AR3" s="278"/>
      <c r="AS3" s="278"/>
      <c r="AT3" s="278"/>
      <c r="AU3" s="278"/>
      <c r="AV3" s="278"/>
      <c r="AW3" s="278"/>
    </row>
    <row r="4" spans="1:49" ht="14.45" customHeight="1"/>
    <row r="5" spans="1:49" ht="14.45" customHeight="1">
      <c r="A5" s="291" t="s">
        <v>30</v>
      </c>
      <c r="B5" s="291"/>
      <c r="C5" s="291"/>
      <c r="D5" s="291"/>
      <c r="E5" s="291"/>
      <c r="F5" s="291"/>
      <c r="G5" s="291"/>
      <c r="H5" s="291"/>
      <c r="I5" s="291"/>
      <c r="J5" s="291"/>
      <c r="K5" s="291"/>
      <c r="L5" s="291"/>
      <c r="M5" s="291"/>
      <c r="N5" s="291"/>
      <c r="O5" s="291"/>
      <c r="P5" s="291"/>
      <c r="Q5" s="291"/>
      <c r="R5" s="291"/>
      <c r="S5" s="291"/>
      <c r="T5" s="291"/>
      <c r="U5" s="291"/>
      <c r="V5" s="291"/>
      <c r="W5" s="291"/>
      <c r="X5" s="291"/>
      <c r="Y5" s="291"/>
      <c r="Z5" s="291"/>
      <c r="AA5" s="291"/>
      <c r="AB5" s="291"/>
      <c r="AC5" s="291"/>
      <c r="AD5" s="291"/>
      <c r="AE5" s="291"/>
      <c r="AF5" s="291"/>
      <c r="AG5" s="291"/>
      <c r="AH5" s="291"/>
      <c r="AI5" s="291"/>
      <c r="AJ5" s="291"/>
      <c r="AK5" s="291"/>
      <c r="AL5" s="291"/>
      <c r="AM5" s="291"/>
      <c r="AN5" s="291"/>
      <c r="AO5" s="291"/>
      <c r="AP5" s="291"/>
      <c r="AQ5" s="291"/>
      <c r="AR5" s="291"/>
      <c r="AS5" s="291"/>
      <c r="AT5" s="291"/>
      <c r="AU5" s="291"/>
      <c r="AV5" s="291"/>
      <c r="AW5" s="291"/>
    </row>
    <row r="6" spans="1:49" ht="14.45" customHeight="1">
      <c r="I6" s="293" t="s">
        <v>7</v>
      </c>
      <c r="J6" s="293"/>
      <c r="K6" s="293"/>
      <c r="L6" s="293"/>
      <c r="M6" s="293"/>
      <c r="N6" s="293"/>
      <c r="O6" s="293"/>
      <c r="P6" s="293"/>
      <c r="Q6" s="293"/>
      <c r="R6" s="293"/>
      <c r="S6" s="293"/>
      <c r="T6" s="293"/>
      <c r="U6" s="293"/>
      <c r="V6" s="293"/>
      <c r="W6" s="293"/>
      <c r="X6" s="293"/>
      <c r="Y6" s="293"/>
      <c r="Z6" s="293"/>
      <c r="AA6" s="293"/>
      <c r="AC6" s="293" t="s">
        <v>9</v>
      </c>
      <c r="AD6" s="293"/>
      <c r="AE6" s="293"/>
      <c r="AF6" s="293"/>
      <c r="AG6" s="293"/>
      <c r="AH6" s="293"/>
      <c r="AI6" s="293"/>
      <c r="AJ6" s="293"/>
      <c r="AK6" s="293"/>
      <c r="AL6" s="293"/>
      <c r="AM6" s="293"/>
      <c r="AN6" s="293"/>
      <c r="AO6" s="293"/>
      <c r="AP6" s="293"/>
      <c r="AQ6" s="293"/>
      <c r="AR6" s="293"/>
      <c r="AS6" s="293"/>
    </row>
    <row r="7" spans="1:49" ht="14.45" customHeight="1"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</row>
    <row r="8" spans="1:49" ht="14.45" customHeight="1">
      <c r="A8" s="293" t="s">
        <v>31</v>
      </c>
      <c r="B8" s="293"/>
      <c r="C8" s="293"/>
      <c r="D8" s="293"/>
      <c r="E8" s="293"/>
      <c r="F8" s="293"/>
      <c r="G8" s="293"/>
      <c r="I8" s="293" t="s">
        <v>32</v>
      </c>
      <c r="J8" s="293"/>
      <c r="K8" s="293"/>
      <c r="M8" s="293" t="s">
        <v>33</v>
      </c>
      <c r="N8" s="293"/>
      <c r="O8" s="293"/>
      <c r="Q8" s="293" t="s">
        <v>34</v>
      </c>
      <c r="R8" s="293"/>
      <c r="S8" s="293"/>
      <c r="T8" s="293"/>
      <c r="U8" s="293"/>
      <c r="W8" s="293" t="s">
        <v>35</v>
      </c>
      <c r="X8" s="293"/>
      <c r="Y8" s="293"/>
      <c r="Z8" s="293"/>
      <c r="AA8" s="293"/>
      <c r="AC8" s="293" t="s">
        <v>32</v>
      </c>
      <c r="AD8" s="293"/>
      <c r="AE8" s="293"/>
      <c r="AF8" s="293"/>
      <c r="AG8" s="293"/>
      <c r="AI8" s="293" t="s">
        <v>33</v>
      </c>
      <c r="AJ8" s="293"/>
      <c r="AK8" s="293"/>
      <c r="AM8" s="293" t="s">
        <v>34</v>
      </c>
      <c r="AN8" s="293"/>
      <c r="AO8" s="293"/>
      <c r="AQ8" s="293" t="s">
        <v>35</v>
      </c>
      <c r="AR8" s="293"/>
      <c r="AS8" s="293"/>
    </row>
    <row r="9" spans="1:49" ht="14.45" customHeight="1">
      <c r="A9" s="291" t="s">
        <v>36</v>
      </c>
      <c r="B9" s="292"/>
      <c r="C9" s="292"/>
      <c r="D9" s="292"/>
      <c r="E9" s="292"/>
      <c r="F9" s="292"/>
      <c r="G9" s="292"/>
      <c r="H9" s="291"/>
      <c r="I9" s="292"/>
      <c r="J9" s="292"/>
      <c r="K9" s="292"/>
      <c r="L9" s="291"/>
      <c r="M9" s="292"/>
      <c r="N9" s="292"/>
      <c r="O9" s="292"/>
      <c r="P9" s="291"/>
      <c r="Q9" s="292"/>
      <c r="R9" s="292"/>
      <c r="S9" s="292"/>
      <c r="T9" s="292"/>
      <c r="U9" s="292"/>
      <c r="V9" s="291"/>
      <c r="W9" s="292"/>
      <c r="X9" s="292"/>
      <c r="Y9" s="292"/>
      <c r="Z9" s="292"/>
      <c r="AA9" s="292"/>
      <c r="AB9" s="291"/>
      <c r="AC9" s="292"/>
      <c r="AD9" s="292"/>
      <c r="AE9" s="292"/>
      <c r="AF9" s="292"/>
      <c r="AG9" s="292"/>
      <c r="AH9" s="291"/>
      <c r="AI9" s="292"/>
      <c r="AJ9" s="292"/>
      <c r="AK9" s="292"/>
      <c r="AL9" s="291"/>
      <c r="AM9" s="292"/>
      <c r="AN9" s="292"/>
      <c r="AO9" s="292"/>
      <c r="AP9" s="291"/>
      <c r="AQ9" s="292"/>
      <c r="AR9" s="292"/>
      <c r="AS9" s="292"/>
      <c r="AT9" s="291"/>
      <c r="AU9" s="291"/>
      <c r="AV9" s="291"/>
      <c r="AW9" s="291"/>
    </row>
    <row r="10" spans="1:49" ht="14.45" customHeight="1">
      <c r="C10" s="293" t="s">
        <v>7</v>
      </c>
      <c r="D10" s="293"/>
      <c r="E10" s="293"/>
      <c r="F10" s="293"/>
      <c r="G10" s="293"/>
      <c r="H10" s="293"/>
      <c r="I10" s="293"/>
      <c r="J10" s="293"/>
      <c r="K10" s="293"/>
      <c r="L10" s="293"/>
      <c r="M10" s="293"/>
      <c r="N10" s="293"/>
      <c r="O10" s="293"/>
      <c r="P10" s="293"/>
      <c r="Q10" s="293"/>
      <c r="R10" s="293"/>
      <c r="S10" s="293"/>
      <c r="T10" s="293"/>
      <c r="U10" s="293"/>
      <c r="V10" s="293"/>
      <c r="W10" s="293"/>
      <c r="Y10" s="293" t="s">
        <v>9</v>
      </c>
      <c r="Z10" s="293"/>
      <c r="AA10" s="293"/>
      <c r="AB10" s="293"/>
      <c r="AC10" s="293"/>
      <c r="AD10" s="293"/>
      <c r="AE10" s="293"/>
      <c r="AF10" s="293"/>
      <c r="AG10" s="293"/>
      <c r="AH10" s="293"/>
      <c r="AI10" s="293"/>
      <c r="AJ10" s="293"/>
      <c r="AK10" s="293"/>
      <c r="AL10" s="293"/>
      <c r="AM10" s="293"/>
      <c r="AN10" s="293"/>
      <c r="AO10" s="293"/>
      <c r="AP10" s="293"/>
      <c r="AQ10" s="293"/>
      <c r="AR10" s="293"/>
      <c r="AS10" s="293"/>
      <c r="AT10" s="293"/>
      <c r="AU10" s="293"/>
      <c r="AV10" s="293"/>
    </row>
    <row r="11" spans="1:49" ht="14.45" customHeight="1">
      <c r="A11" s="2" t="s">
        <v>31</v>
      </c>
      <c r="C11" s="4" t="s">
        <v>37</v>
      </c>
      <c r="D11" s="3"/>
      <c r="E11" s="4" t="s">
        <v>38</v>
      </c>
      <c r="F11" s="3"/>
      <c r="G11" s="294" t="s">
        <v>39</v>
      </c>
      <c r="H11" s="294"/>
      <c r="I11" s="294"/>
      <c r="J11" s="3"/>
      <c r="K11" s="294" t="s">
        <v>40</v>
      </c>
      <c r="L11" s="294"/>
      <c r="M11" s="294"/>
      <c r="N11" s="3"/>
      <c r="O11" s="294" t="s">
        <v>33</v>
      </c>
      <c r="P11" s="294"/>
      <c r="Q11" s="294"/>
      <c r="R11" s="3"/>
      <c r="S11" s="294" t="s">
        <v>34</v>
      </c>
      <c r="T11" s="294"/>
      <c r="U11" s="294"/>
      <c r="V11" s="294"/>
      <c r="W11" s="294"/>
      <c r="Y11" s="294" t="s">
        <v>37</v>
      </c>
      <c r="Z11" s="294"/>
      <c r="AA11" s="294"/>
      <c r="AB11" s="294"/>
      <c r="AC11" s="294"/>
      <c r="AD11" s="3"/>
      <c r="AE11" s="294" t="s">
        <v>38</v>
      </c>
      <c r="AF11" s="294"/>
      <c r="AG11" s="294"/>
      <c r="AH11" s="294"/>
      <c r="AI11" s="294"/>
      <c r="AJ11" s="3"/>
      <c r="AK11" s="294" t="s">
        <v>39</v>
      </c>
      <c r="AL11" s="294"/>
      <c r="AM11" s="294"/>
      <c r="AN11" s="3"/>
      <c r="AO11" s="294" t="s">
        <v>40</v>
      </c>
      <c r="AP11" s="294"/>
      <c r="AQ11" s="294"/>
      <c r="AR11" s="3"/>
      <c r="AS11" s="294" t="s">
        <v>33</v>
      </c>
      <c r="AT11" s="294"/>
      <c r="AU11" s="3"/>
      <c r="AV11" s="4" t="s">
        <v>34</v>
      </c>
    </row>
    <row r="12" spans="1:49" ht="14.45" customHeight="1">
      <c r="A12" s="291" t="s">
        <v>41</v>
      </c>
      <c r="B12" s="291"/>
      <c r="C12" s="292"/>
      <c r="D12" s="291"/>
      <c r="E12" s="292"/>
      <c r="F12" s="291"/>
      <c r="G12" s="292"/>
      <c r="H12" s="292"/>
      <c r="I12" s="292"/>
      <c r="J12" s="291"/>
      <c r="K12" s="292"/>
      <c r="L12" s="292"/>
      <c r="M12" s="292"/>
      <c r="N12" s="291"/>
      <c r="O12" s="292"/>
      <c r="P12" s="292"/>
      <c r="Q12" s="292"/>
      <c r="R12" s="291"/>
      <c r="S12" s="292"/>
      <c r="T12" s="292"/>
      <c r="U12" s="292"/>
      <c r="V12" s="292"/>
      <c r="W12" s="292"/>
      <c r="X12" s="291"/>
      <c r="Y12" s="292"/>
      <c r="Z12" s="292"/>
      <c r="AA12" s="292"/>
      <c r="AB12" s="292"/>
      <c r="AC12" s="292"/>
      <c r="AD12" s="291"/>
      <c r="AE12" s="292"/>
      <c r="AF12" s="292"/>
      <c r="AG12" s="292"/>
      <c r="AH12" s="292"/>
      <c r="AI12" s="292"/>
      <c r="AJ12" s="291"/>
      <c r="AK12" s="292"/>
      <c r="AL12" s="292"/>
      <c r="AM12" s="292"/>
      <c r="AN12" s="291"/>
      <c r="AO12" s="292"/>
      <c r="AP12" s="292"/>
      <c r="AQ12" s="292"/>
      <c r="AR12" s="291"/>
      <c r="AS12" s="292"/>
      <c r="AT12" s="292"/>
      <c r="AU12" s="291"/>
      <c r="AV12" s="292"/>
      <c r="AW12" s="291"/>
    </row>
    <row r="13" spans="1:49" ht="14.45" customHeight="1">
      <c r="C13" s="293" t="s">
        <v>7</v>
      </c>
      <c r="D13" s="293"/>
      <c r="E13" s="293"/>
      <c r="F13" s="293"/>
      <c r="G13" s="293"/>
      <c r="H13" s="293"/>
      <c r="I13" s="293"/>
      <c r="J13" s="293"/>
      <c r="K13" s="293"/>
      <c r="L13" s="293"/>
      <c r="M13" s="293"/>
      <c r="O13" s="293" t="s">
        <v>9</v>
      </c>
      <c r="P13" s="293"/>
      <c r="Q13" s="293"/>
      <c r="R13" s="293"/>
      <c r="S13" s="293"/>
      <c r="T13" s="293"/>
      <c r="U13" s="293"/>
      <c r="V13" s="293"/>
      <c r="W13" s="293"/>
      <c r="X13" s="293"/>
      <c r="Y13" s="293"/>
      <c r="Z13" s="293"/>
      <c r="AA13" s="293"/>
      <c r="AB13" s="293"/>
      <c r="AC13" s="293"/>
      <c r="AD13" s="293"/>
      <c r="AE13" s="293"/>
      <c r="AF13" s="293"/>
      <c r="AG13" s="293"/>
      <c r="AH13" s="293"/>
      <c r="AI13" s="293"/>
    </row>
    <row r="14" spans="1:49" ht="14.45" customHeight="1">
      <c r="A14" s="2" t="s">
        <v>31</v>
      </c>
      <c r="C14" s="4" t="s">
        <v>38</v>
      </c>
      <c r="D14" s="3"/>
      <c r="E14" s="4" t="s">
        <v>40</v>
      </c>
      <c r="F14" s="3"/>
      <c r="G14" s="294" t="s">
        <v>33</v>
      </c>
      <c r="H14" s="294"/>
      <c r="I14" s="294"/>
      <c r="J14" s="3"/>
      <c r="K14" s="294" t="s">
        <v>34</v>
      </c>
      <c r="L14" s="294"/>
      <c r="M14" s="294"/>
      <c r="O14" s="294" t="s">
        <v>38</v>
      </c>
      <c r="P14" s="294"/>
      <c r="Q14" s="294"/>
      <c r="R14" s="294"/>
      <c r="S14" s="294"/>
      <c r="T14" s="3"/>
      <c r="U14" s="294" t="s">
        <v>40</v>
      </c>
      <c r="V14" s="294"/>
      <c r="W14" s="294"/>
      <c r="X14" s="294"/>
      <c r="Y14" s="294"/>
      <c r="Z14" s="3"/>
      <c r="AA14" s="294" t="s">
        <v>33</v>
      </c>
      <c r="AB14" s="294"/>
      <c r="AC14" s="294"/>
      <c r="AD14" s="294"/>
      <c r="AE14" s="294"/>
      <c r="AF14" s="3"/>
      <c r="AG14" s="294" t="s">
        <v>34</v>
      </c>
      <c r="AH14" s="294"/>
      <c r="AI14" s="294"/>
    </row>
    <row r="15" spans="1:49" ht="21.75" customHeight="1">
      <c r="A15" s="3"/>
      <c r="C15" s="3"/>
      <c r="E15" s="3"/>
      <c r="G15" s="3"/>
      <c r="H15" s="3"/>
      <c r="I15" s="3"/>
      <c r="K15" s="3"/>
      <c r="L15" s="3"/>
      <c r="M15" s="3"/>
      <c r="O15" s="3"/>
      <c r="P15" s="3"/>
      <c r="Q15" s="3"/>
      <c r="R15" s="3"/>
      <c r="S15" s="3"/>
      <c r="U15" s="3"/>
      <c r="V15" s="3"/>
      <c r="W15" s="3"/>
      <c r="X15" s="3"/>
      <c r="Y15" s="3"/>
      <c r="AA15" s="3"/>
      <c r="AB15" s="3"/>
      <c r="AC15" s="3"/>
      <c r="AD15" s="3"/>
      <c r="AE15" s="3"/>
      <c r="AG15" s="3"/>
      <c r="AH15" s="3"/>
      <c r="AI15" s="3"/>
    </row>
    <row r="16" spans="1:49" ht="21.75" customHeight="1"/>
    <row r="17" ht="21.75" customHeight="1"/>
    <row r="18" ht="21.75" customHeight="1"/>
    <row r="19" ht="21.75" customHeight="1"/>
    <row r="20" ht="21.75" customHeight="1"/>
    <row r="21" ht="21.75" customHeight="1"/>
    <row r="22" ht="21.75" customHeight="1"/>
    <row r="23" ht="21.75" customHeight="1"/>
    <row r="24" ht="21.75" customHeight="1"/>
  </sheetData>
  <mergeCells count="36">
    <mergeCell ref="A1:AW1"/>
    <mergeCell ref="A2:AW2"/>
    <mergeCell ref="A3:AW3"/>
    <mergeCell ref="A5:AW5"/>
    <mergeCell ref="I6:AA6"/>
    <mergeCell ref="AC6:AS6"/>
    <mergeCell ref="AC8:AG8"/>
    <mergeCell ref="AI8:AK8"/>
    <mergeCell ref="AM8:AO8"/>
    <mergeCell ref="AQ8:AS8"/>
    <mergeCell ref="A9:AW9"/>
    <mergeCell ref="A8:G8"/>
    <mergeCell ref="I8:K8"/>
    <mergeCell ref="M8:O8"/>
    <mergeCell ref="Q8:U8"/>
    <mergeCell ref="W8:AA8"/>
    <mergeCell ref="C10:W10"/>
    <mergeCell ref="Y10:AV10"/>
    <mergeCell ref="G11:I11"/>
    <mergeCell ref="K11:M11"/>
    <mergeCell ref="O11:Q11"/>
    <mergeCell ref="S11:W11"/>
    <mergeCell ref="Y11:AC11"/>
    <mergeCell ref="AE11:AI11"/>
    <mergeCell ref="AK11:AM11"/>
    <mergeCell ref="AO11:AQ11"/>
    <mergeCell ref="AS11:AT11"/>
    <mergeCell ref="A12:AW12"/>
    <mergeCell ref="C13:M13"/>
    <mergeCell ref="O13:AI13"/>
    <mergeCell ref="G14:I14"/>
    <mergeCell ref="K14:M14"/>
    <mergeCell ref="O14:S14"/>
    <mergeCell ref="U14:Y14"/>
    <mergeCell ref="AA14:AE14"/>
    <mergeCell ref="AG14:AI14"/>
  </mergeCells>
  <pageMargins left="0.39" right="0.39" top="0.39" bottom="0.39" header="0" footer="0"/>
  <pageSetup paperSize="0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C22"/>
  <sheetViews>
    <sheetView rightToLeft="1" view="pageBreakPreview" zoomScale="40" zoomScaleNormal="40" zoomScaleSheetLayoutView="40" workbookViewId="0">
      <selection activeCell="B7" sqref="B7"/>
    </sheetView>
  </sheetViews>
  <sheetFormatPr defaultRowHeight="30"/>
  <cols>
    <col min="1" max="1" width="5.140625" style="41" customWidth="1"/>
    <col min="2" max="2" width="64.7109375" style="41" customWidth="1"/>
    <col min="3" max="3" width="1.28515625" style="41" customWidth="1"/>
    <col min="4" max="4" width="2.5703125" style="41" customWidth="1"/>
    <col min="5" max="5" width="18.28515625" style="41" customWidth="1"/>
    <col min="6" max="6" width="1.28515625" style="41" customWidth="1"/>
    <col min="7" max="7" width="29.85546875" style="41" bestFit="1" customWidth="1"/>
    <col min="8" max="8" width="1.28515625" style="41" customWidth="1"/>
    <col min="9" max="9" width="27.42578125" style="41" customWidth="1"/>
    <col min="10" max="10" width="1.28515625" style="41" customWidth="1"/>
    <col min="11" max="11" width="18.42578125" style="41" bestFit="1" customWidth="1"/>
    <col min="12" max="12" width="1.28515625" style="41" customWidth="1"/>
    <col min="13" max="13" width="27.7109375" style="41" bestFit="1" customWidth="1"/>
    <col min="14" max="14" width="1.28515625" style="41" customWidth="1"/>
    <col min="15" max="15" width="20.28515625" style="41" bestFit="1" customWidth="1"/>
    <col min="16" max="16" width="1.28515625" style="41" customWidth="1"/>
    <col min="17" max="17" width="27.28515625" style="41" bestFit="1" customWidth="1"/>
    <col min="18" max="18" width="1.28515625" style="41" customWidth="1"/>
    <col min="19" max="19" width="19.5703125" style="41" bestFit="1" customWidth="1"/>
    <col min="20" max="20" width="1.28515625" style="41" customWidth="1"/>
    <col min="21" max="21" width="37.7109375" style="41" customWidth="1"/>
    <col min="22" max="22" width="1.28515625" style="41" customWidth="1"/>
    <col min="23" max="23" width="26.42578125" style="41" bestFit="1" customWidth="1"/>
    <col min="24" max="24" width="1.28515625" style="41" customWidth="1"/>
    <col min="25" max="25" width="26.140625" style="41" bestFit="1" customWidth="1"/>
    <col min="26" max="26" width="1.28515625" style="41" customWidth="1"/>
    <col min="27" max="27" width="30.5703125" style="41" customWidth="1"/>
    <col min="28" max="28" width="0.28515625" style="41" customWidth="1"/>
    <col min="29" max="29" width="32.85546875" style="41" bestFit="1" customWidth="1"/>
    <col min="30" max="16384" width="9.140625" style="41"/>
  </cols>
  <sheetData>
    <row r="1" spans="1:29" s="53" customFormat="1" ht="41.25" customHeight="1">
      <c r="A1" s="289" t="s">
        <v>0</v>
      </c>
      <c r="B1" s="289"/>
      <c r="C1" s="289"/>
      <c r="D1" s="289"/>
      <c r="E1" s="289"/>
      <c r="F1" s="289"/>
      <c r="G1" s="289"/>
      <c r="H1" s="289"/>
      <c r="I1" s="289"/>
      <c r="J1" s="289"/>
      <c r="K1" s="289"/>
      <c r="L1" s="289"/>
      <c r="M1" s="289"/>
      <c r="N1" s="289"/>
      <c r="O1" s="289"/>
      <c r="P1" s="289"/>
      <c r="Q1" s="289"/>
      <c r="R1" s="289"/>
      <c r="S1" s="289"/>
      <c r="T1" s="289"/>
      <c r="U1" s="289"/>
      <c r="V1" s="289"/>
      <c r="W1" s="289"/>
      <c r="X1" s="289"/>
      <c r="Y1" s="289"/>
      <c r="Z1" s="289"/>
      <c r="AA1" s="289"/>
    </row>
    <row r="2" spans="1:29" s="53" customFormat="1" ht="41.25" customHeight="1">
      <c r="A2" s="289" t="s">
        <v>1</v>
      </c>
      <c r="B2" s="289"/>
      <c r="C2" s="289"/>
      <c r="D2" s="289"/>
      <c r="E2" s="289"/>
      <c r="F2" s="289"/>
      <c r="G2" s="289"/>
      <c r="H2" s="289"/>
      <c r="I2" s="289"/>
      <c r="J2" s="289"/>
      <c r="K2" s="289"/>
      <c r="L2" s="289"/>
      <c r="M2" s="289"/>
      <c r="N2" s="289"/>
      <c r="O2" s="289"/>
      <c r="P2" s="289"/>
      <c r="Q2" s="289"/>
      <c r="R2" s="289"/>
      <c r="S2" s="289"/>
      <c r="T2" s="289"/>
      <c r="U2" s="289"/>
      <c r="V2" s="289"/>
      <c r="W2" s="289"/>
      <c r="X2" s="289"/>
      <c r="Y2" s="289"/>
      <c r="Z2" s="289"/>
      <c r="AA2" s="289"/>
    </row>
    <row r="3" spans="1:29" s="53" customFormat="1" ht="41.25" customHeight="1">
      <c r="A3" s="289" t="s">
        <v>2</v>
      </c>
      <c r="B3" s="289"/>
      <c r="C3" s="289"/>
      <c r="D3" s="289"/>
      <c r="E3" s="289"/>
      <c r="F3" s="289"/>
      <c r="G3" s="289"/>
      <c r="H3" s="289"/>
      <c r="I3" s="289"/>
      <c r="J3" s="289"/>
      <c r="K3" s="289"/>
      <c r="L3" s="289"/>
      <c r="M3" s="289"/>
      <c r="N3" s="289"/>
      <c r="O3" s="289"/>
      <c r="P3" s="289"/>
      <c r="Q3" s="289"/>
      <c r="R3" s="289"/>
      <c r="S3" s="289"/>
      <c r="T3" s="289"/>
      <c r="U3" s="289"/>
      <c r="V3" s="289"/>
      <c r="W3" s="289"/>
      <c r="X3" s="289"/>
      <c r="Y3" s="289"/>
      <c r="Z3" s="289"/>
      <c r="AA3" s="289"/>
    </row>
    <row r="5" spans="1:29">
      <c r="A5" s="37" t="s">
        <v>42</v>
      </c>
      <c r="B5" s="290" t="s">
        <v>43</v>
      </c>
      <c r="C5" s="290"/>
      <c r="D5" s="290"/>
      <c r="E5" s="290"/>
      <c r="F5" s="290"/>
      <c r="G5" s="290"/>
      <c r="H5" s="290"/>
      <c r="I5" s="290"/>
      <c r="J5" s="290"/>
      <c r="K5" s="290"/>
      <c r="L5" s="290"/>
      <c r="M5" s="290"/>
      <c r="N5" s="290"/>
      <c r="O5" s="290"/>
      <c r="P5" s="290"/>
      <c r="Q5" s="290"/>
      <c r="R5" s="290"/>
      <c r="S5" s="290"/>
      <c r="T5" s="290"/>
      <c r="U5" s="290"/>
      <c r="V5" s="290"/>
      <c r="W5" s="290"/>
      <c r="X5" s="290"/>
      <c r="Y5" s="290"/>
      <c r="Z5" s="290"/>
      <c r="AA5" s="290"/>
    </row>
    <row r="6" spans="1:29" ht="41.25" customHeight="1">
      <c r="E6" s="285" t="s">
        <v>7</v>
      </c>
      <c r="F6" s="285"/>
      <c r="G6" s="285"/>
      <c r="H6" s="285"/>
      <c r="I6" s="285"/>
      <c r="K6" s="285" t="s">
        <v>8</v>
      </c>
      <c r="L6" s="285"/>
      <c r="M6" s="285"/>
      <c r="N6" s="285"/>
      <c r="O6" s="285"/>
      <c r="P6" s="285"/>
      <c r="Q6" s="285"/>
      <c r="S6" s="285" t="s">
        <v>9</v>
      </c>
      <c r="T6" s="285"/>
      <c r="U6" s="285"/>
      <c r="V6" s="285"/>
      <c r="W6" s="285"/>
      <c r="X6" s="285"/>
      <c r="Y6" s="285"/>
      <c r="Z6" s="285"/>
      <c r="AA6" s="285"/>
    </row>
    <row r="7" spans="1:29" ht="41.25" customHeight="1">
      <c r="D7" s="44"/>
      <c r="E7" s="45"/>
      <c r="F7" s="45"/>
      <c r="G7" s="45"/>
      <c r="H7" s="45"/>
      <c r="I7" s="45"/>
      <c r="J7" s="44"/>
      <c r="K7" s="288" t="s">
        <v>44</v>
      </c>
      <c r="L7" s="288"/>
      <c r="M7" s="288"/>
      <c r="N7" s="45"/>
      <c r="O7" s="288" t="s">
        <v>45</v>
      </c>
      <c r="P7" s="288"/>
      <c r="Q7" s="288"/>
      <c r="R7" s="44"/>
      <c r="S7" s="45"/>
      <c r="T7" s="45"/>
      <c r="U7" s="45"/>
      <c r="V7" s="45"/>
      <c r="W7" s="45"/>
      <c r="X7" s="45"/>
      <c r="Y7" s="45"/>
      <c r="Z7" s="45"/>
      <c r="AA7" s="45"/>
    </row>
    <row r="8" spans="1:29" ht="63" customHeight="1">
      <c r="A8" s="285" t="s">
        <v>46</v>
      </c>
      <c r="B8" s="285"/>
      <c r="D8" s="285" t="s">
        <v>47</v>
      </c>
      <c r="E8" s="285"/>
      <c r="F8" s="44"/>
      <c r="G8" s="39" t="s">
        <v>14</v>
      </c>
      <c r="H8" s="44"/>
      <c r="I8" s="39" t="s">
        <v>15</v>
      </c>
      <c r="J8" s="44"/>
      <c r="K8" s="40" t="s">
        <v>13</v>
      </c>
      <c r="L8" s="45"/>
      <c r="M8" s="40" t="s">
        <v>14</v>
      </c>
      <c r="N8" s="44"/>
      <c r="O8" s="40" t="s">
        <v>13</v>
      </c>
      <c r="P8" s="45"/>
      <c r="Q8" s="40" t="s">
        <v>16</v>
      </c>
      <c r="R8" s="44"/>
      <c r="S8" s="39" t="s">
        <v>13</v>
      </c>
      <c r="T8" s="44"/>
      <c r="U8" s="39" t="s">
        <v>48</v>
      </c>
      <c r="V8" s="44"/>
      <c r="W8" s="39" t="s">
        <v>14</v>
      </c>
      <c r="X8" s="44"/>
      <c r="Y8" s="39" t="s">
        <v>15</v>
      </c>
      <c r="Z8" s="44"/>
      <c r="AA8" s="39" t="s">
        <v>18</v>
      </c>
    </row>
    <row r="9" spans="1:29" ht="48" customHeight="1">
      <c r="A9" s="286" t="s">
        <v>49</v>
      </c>
      <c r="B9" s="286"/>
      <c r="D9" s="287">
        <v>167000</v>
      </c>
      <c r="E9" s="287"/>
      <c r="F9" s="44"/>
      <c r="G9" s="46">
        <v>70313318944</v>
      </c>
      <c r="H9" s="44"/>
      <c r="I9" s="46">
        <v>71057518875</v>
      </c>
      <c r="J9" s="44"/>
      <c r="K9" s="46">
        <v>0</v>
      </c>
      <c r="L9" s="44"/>
      <c r="M9" s="46">
        <v>0</v>
      </c>
      <c r="N9" s="44"/>
      <c r="O9" s="46">
        <v>0</v>
      </c>
      <c r="P9" s="44"/>
      <c r="Q9" s="46">
        <v>0</v>
      </c>
      <c r="R9" s="44"/>
      <c r="S9" s="46">
        <v>167000</v>
      </c>
      <c r="T9" s="44"/>
      <c r="U9" s="46">
        <v>417000</v>
      </c>
      <c r="V9" s="44"/>
      <c r="W9" s="46">
        <v>70313318944</v>
      </c>
      <c r="X9" s="44"/>
      <c r="Y9" s="46">
        <v>69556303687.5</v>
      </c>
      <c r="Z9" s="44"/>
      <c r="AA9" s="163">
        <f t="shared" ref="AA9:AA18" si="0">Y9/$AA$21</f>
        <v>1.0688043767723312E-3</v>
      </c>
      <c r="AC9" s="163"/>
    </row>
    <row r="10" spans="1:29" ht="48" customHeight="1">
      <c r="A10" s="280" t="s">
        <v>50</v>
      </c>
      <c r="B10" s="280"/>
      <c r="D10" s="281">
        <v>49333991</v>
      </c>
      <c r="E10" s="281"/>
      <c r="F10" s="44"/>
      <c r="G10" s="47">
        <v>499999998785</v>
      </c>
      <c r="H10" s="44"/>
      <c r="I10" s="47">
        <v>667154413771.02002</v>
      </c>
      <c r="J10" s="44"/>
      <c r="K10" s="47">
        <v>0</v>
      </c>
      <c r="L10" s="44"/>
      <c r="M10" s="47">
        <v>0</v>
      </c>
      <c r="N10" s="44"/>
      <c r="O10" s="47">
        <v>0</v>
      </c>
      <c r="P10" s="44"/>
      <c r="Q10" s="47">
        <v>0</v>
      </c>
      <c r="R10" s="44"/>
      <c r="S10" s="47">
        <v>49333991</v>
      </c>
      <c r="T10" s="44"/>
      <c r="U10" s="47">
        <v>13875.86</v>
      </c>
      <c r="V10" s="44"/>
      <c r="W10" s="47">
        <v>499999998785</v>
      </c>
      <c r="X10" s="44"/>
      <c r="Y10" s="47">
        <v>684551552357.26001</v>
      </c>
      <c r="Z10" s="44"/>
      <c r="AA10" s="163">
        <f t="shared" si="0"/>
        <v>1.0518840946075442E-2</v>
      </c>
      <c r="AC10" s="163"/>
    </row>
    <row r="11" spans="1:29" ht="48" customHeight="1">
      <c r="A11" s="280" t="s">
        <v>51</v>
      </c>
      <c r="B11" s="280"/>
      <c r="D11" s="281">
        <v>27990000</v>
      </c>
      <c r="E11" s="281"/>
      <c r="F11" s="44"/>
      <c r="G11" s="47">
        <v>699219617860</v>
      </c>
      <c r="H11" s="44"/>
      <c r="I11" s="47">
        <v>798586085536.875</v>
      </c>
      <c r="J11" s="44"/>
      <c r="K11" s="47">
        <v>0</v>
      </c>
      <c r="L11" s="44"/>
      <c r="M11" s="47">
        <v>0</v>
      </c>
      <c r="N11" s="44"/>
      <c r="O11" s="47">
        <v>0</v>
      </c>
      <c r="P11" s="44"/>
      <c r="Q11" s="47">
        <v>0</v>
      </c>
      <c r="R11" s="44"/>
      <c r="S11" s="47">
        <v>27990000</v>
      </c>
      <c r="T11" s="44"/>
      <c r="U11" s="47">
        <v>29200</v>
      </c>
      <c r="V11" s="44"/>
      <c r="W11" s="47">
        <v>699219617860</v>
      </c>
      <c r="X11" s="44"/>
      <c r="Y11" s="47">
        <v>816767555085</v>
      </c>
      <c r="Z11" s="44"/>
      <c r="AA11" s="163">
        <f t="shared" si="0"/>
        <v>1.2550476253058357E-2</v>
      </c>
      <c r="AC11" s="163"/>
    </row>
    <row r="12" spans="1:29" ht="48" customHeight="1">
      <c r="A12" s="280" t="s">
        <v>52</v>
      </c>
      <c r="B12" s="280"/>
      <c r="D12" s="281">
        <v>9545620</v>
      </c>
      <c r="E12" s="281"/>
      <c r="F12" s="44"/>
      <c r="G12" s="47">
        <v>163283140507</v>
      </c>
      <c r="H12" s="44"/>
      <c r="I12" s="47">
        <v>182867578172.47501</v>
      </c>
      <c r="J12" s="44"/>
      <c r="K12" s="47">
        <v>0</v>
      </c>
      <c r="L12" s="44"/>
      <c r="M12" s="47">
        <v>0</v>
      </c>
      <c r="N12" s="44"/>
      <c r="O12" s="47">
        <v>0</v>
      </c>
      <c r="P12" s="44"/>
      <c r="Q12" s="47">
        <v>0</v>
      </c>
      <c r="R12" s="44"/>
      <c r="S12" s="47">
        <v>9545620</v>
      </c>
      <c r="T12" s="44"/>
      <c r="U12" s="47">
        <v>18170</v>
      </c>
      <c r="V12" s="44"/>
      <c r="W12" s="47">
        <v>163283140507</v>
      </c>
      <c r="X12" s="44"/>
      <c r="Y12" s="47">
        <v>173237950750.46201</v>
      </c>
      <c r="Z12" s="44"/>
      <c r="AA12" s="163">
        <f t="shared" si="0"/>
        <v>2.6619798662250956E-3</v>
      </c>
      <c r="AC12" s="163"/>
    </row>
    <row r="13" spans="1:29" ht="48" customHeight="1">
      <c r="A13" s="280" t="s">
        <v>53</v>
      </c>
      <c r="B13" s="280"/>
      <c r="D13" s="281">
        <v>59434563</v>
      </c>
      <c r="E13" s="281"/>
      <c r="F13" s="44"/>
      <c r="G13" s="47">
        <v>643999889519</v>
      </c>
      <c r="H13" s="44"/>
      <c r="I13" s="47">
        <v>795384228038.76001</v>
      </c>
      <c r="J13" s="44"/>
      <c r="K13" s="47">
        <v>0</v>
      </c>
      <c r="L13" s="44"/>
      <c r="M13" s="47">
        <v>0</v>
      </c>
      <c r="N13" s="44"/>
      <c r="O13" s="50">
        <v>-59434563</v>
      </c>
      <c r="P13" s="44"/>
      <c r="Q13" s="47">
        <v>817694978149.82996</v>
      </c>
      <c r="R13" s="44"/>
      <c r="S13" s="47">
        <v>0</v>
      </c>
      <c r="T13" s="44"/>
      <c r="U13" s="47">
        <v>0</v>
      </c>
      <c r="V13" s="44"/>
      <c r="W13" s="47">
        <v>0</v>
      </c>
      <c r="X13" s="44"/>
      <c r="Y13" s="47">
        <v>0</v>
      </c>
      <c r="Z13" s="44"/>
      <c r="AA13" s="163">
        <f t="shared" si="0"/>
        <v>0</v>
      </c>
      <c r="AC13" s="163"/>
    </row>
    <row r="14" spans="1:29" ht="48" customHeight="1">
      <c r="A14" s="280" t="s">
        <v>54</v>
      </c>
      <c r="B14" s="280"/>
      <c r="D14" s="281">
        <v>2000000</v>
      </c>
      <c r="E14" s="281"/>
      <c r="F14" s="44"/>
      <c r="G14" s="47">
        <v>20023200000</v>
      </c>
      <c r="H14" s="44"/>
      <c r="I14" s="47">
        <v>18977437500</v>
      </c>
      <c r="J14" s="44"/>
      <c r="K14" s="47">
        <v>0</v>
      </c>
      <c r="L14" s="44"/>
      <c r="M14" s="47">
        <v>0</v>
      </c>
      <c r="N14" s="44"/>
      <c r="O14" s="47">
        <v>0</v>
      </c>
      <c r="P14" s="44"/>
      <c r="Q14" s="47">
        <v>0</v>
      </c>
      <c r="R14" s="44"/>
      <c r="S14" s="47">
        <v>2000000</v>
      </c>
      <c r="T14" s="44"/>
      <c r="U14" s="47">
        <v>8950</v>
      </c>
      <c r="V14" s="44"/>
      <c r="W14" s="47">
        <v>20023200000</v>
      </c>
      <c r="X14" s="44"/>
      <c r="Y14" s="47">
        <v>17878743750</v>
      </c>
      <c r="Z14" s="44"/>
      <c r="AA14" s="163">
        <f t="shared" si="0"/>
        <v>2.7472534562852322E-4</v>
      </c>
      <c r="AC14" s="163"/>
    </row>
    <row r="15" spans="1:29" ht="48" customHeight="1">
      <c r="A15" s="280" t="s">
        <v>55</v>
      </c>
      <c r="B15" s="280"/>
      <c r="D15" s="281">
        <v>5289682</v>
      </c>
      <c r="E15" s="281"/>
      <c r="F15" s="44"/>
      <c r="G15" s="47">
        <v>280066267824</v>
      </c>
      <c r="H15" s="44"/>
      <c r="I15" s="47">
        <v>283905256329.65802</v>
      </c>
      <c r="J15" s="44"/>
      <c r="K15" s="47">
        <v>0</v>
      </c>
      <c r="L15" s="44"/>
      <c r="M15" s="47">
        <v>0</v>
      </c>
      <c r="N15" s="44"/>
      <c r="O15" s="47">
        <v>0</v>
      </c>
      <c r="P15" s="44"/>
      <c r="Q15" s="47">
        <v>0</v>
      </c>
      <c r="R15" s="44"/>
      <c r="S15" s="47">
        <v>5289682</v>
      </c>
      <c r="T15" s="44"/>
      <c r="U15" s="47">
        <v>59795</v>
      </c>
      <c r="V15" s="44"/>
      <c r="W15" s="47">
        <v>280066267824</v>
      </c>
      <c r="X15" s="44"/>
      <c r="Y15" s="47">
        <v>315916979347.77197</v>
      </c>
      <c r="Z15" s="44"/>
      <c r="AA15" s="163">
        <f t="shared" si="0"/>
        <v>4.8543903618080376E-3</v>
      </c>
      <c r="AC15" s="163"/>
    </row>
    <row r="16" spans="1:29" ht="48" customHeight="1">
      <c r="A16" s="280" t="s">
        <v>56</v>
      </c>
      <c r="B16" s="280"/>
      <c r="D16" s="281">
        <v>30759047</v>
      </c>
      <c r="E16" s="281"/>
      <c r="F16" s="44"/>
      <c r="G16" s="47">
        <v>374759688268</v>
      </c>
      <c r="H16" s="44"/>
      <c r="I16" s="47">
        <v>378773216514.44397</v>
      </c>
      <c r="J16" s="44"/>
      <c r="K16" s="47">
        <v>19807950</v>
      </c>
      <c r="L16" s="44"/>
      <c r="M16" s="47">
        <v>268862820138</v>
      </c>
      <c r="N16" s="44"/>
      <c r="O16" s="50">
        <v>-10000000</v>
      </c>
      <c r="P16" s="44"/>
      <c r="Q16" s="47">
        <v>137295093953</v>
      </c>
      <c r="R16" s="44"/>
      <c r="S16" s="47">
        <v>40566997</v>
      </c>
      <c r="T16" s="44"/>
      <c r="U16" s="47">
        <v>13620</v>
      </c>
      <c r="V16" s="44"/>
      <c r="W16" s="47">
        <v>516341367229</v>
      </c>
      <c r="X16" s="44"/>
      <c r="Y16" s="47">
        <v>551859472141.03198</v>
      </c>
      <c r="Z16" s="44"/>
      <c r="AA16" s="163">
        <f t="shared" si="0"/>
        <v>8.4798902172485927E-3</v>
      </c>
      <c r="AC16" s="163"/>
    </row>
    <row r="17" spans="1:29" ht="48" customHeight="1">
      <c r="A17" s="280" t="s">
        <v>57</v>
      </c>
      <c r="B17" s="280"/>
      <c r="D17" s="281">
        <v>18535242</v>
      </c>
      <c r="E17" s="281"/>
      <c r="F17" s="44"/>
      <c r="G17" s="47">
        <v>128538829259</v>
      </c>
      <c r="H17" s="44"/>
      <c r="I17" s="47">
        <v>258814974973.74701</v>
      </c>
      <c r="J17" s="44"/>
      <c r="K17" s="47">
        <v>0</v>
      </c>
      <c r="L17" s="44"/>
      <c r="M17" s="47">
        <v>0</v>
      </c>
      <c r="N17" s="44"/>
      <c r="O17" s="47">
        <v>0</v>
      </c>
      <c r="P17" s="44"/>
      <c r="Q17" s="47">
        <v>0</v>
      </c>
      <c r="R17" s="44"/>
      <c r="S17" s="47">
        <v>18535242</v>
      </c>
      <c r="T17" s="44"/>
      <c r="U17" s="47">
        <v>12900</v>
      </c>
      <c r="V17" s="44"/>
      <c r="W17" s="47">
        <v>128538829259</v>
      </c>
      <c r="X17" s="44"/>
      <c r="Y17" s="47">
        <v>238820685061.612</v>
      </c>
      <c r="Z17" s="44"/>
      <c r="AA17" s="163">
        <f t="shared" si="0"/>
        <v>3.6697262494626926E-3</v>
      </c>
      <c r="AC17" s="163"/>
    </row>
    <row r="18" spans="1:29" ht="48" customHeight="1">
      <c r="A18" s="282" t="s">
        <v>58</v>
      </c>
      <c r="B18" s="282"/>
      <c r="D18" s="283">
        <v>0</v>
      </c>
      <c r="E18" s="283"/>
      <c r="F18" s="44"/>
      <c r="G18" s="48">
        <v>0</v>
      </c>
      <c r="H18" s="44"/>
      <c r="I18" s="48">
        <v>0</v>
      </c>
      <c r="J18" s="44"/>
      <c r="K18" s="48">
        <v>12400000</v>
      </c>
      <c r="L18" s="44"/>
      <c r="M18" s="48">
        <v>130356239995</v>
      </c>
      <c r="N18" s="44"/>
      <c r="O18" s="48">
        <v>0</v>
      </c>
      <c r="P18" s="44"/>
      <c r="Q18" s="48">
        <v>0</v>
      </c>
      <c r="R18" s="44"/>
      <c r="S18" s="48">
        <v>12400000</v>
      </c>
      <c r="T18" s="44"/>
      <c r="U18" s="52">
        <v>10749</v>
      </c>
      <c r="V18" s="44"/>
      <c r="W18" s="48">
        <v>130356239995</v>
      </c>
      <c r="X18" s="44"/>
      <c r="Y18" s="48">
        <v>133127654880</v>
      </c>
      <c r="Z18" s="44"/>
      <c r="AA18" s="163">
        <f t="shared" si="0"/>
        <v>2.0456437829767964E-3</v>
      </c>
      <c r="AC18" s="163"/>
    </row>
    <row r="19" spans="1:29" ht="48" customHeight="1" thickBot="1">
      <c r="A19" s="284" t="s">
        <v>29</v>
      </c>
      <c r="B19" s="284"/>
      <c r="D19" s="295"/>
      <c r="E19" s="295"/>
      <c r="F19" s="44"/>
      <c r="G19" s="263">
        <f>SUM(G9:G18)</f>
        <v>2880203950966</v>
      </c>
      <c r="H19" s="44"/>
      <c r="I19" s="263">
        <f>SUM(I9:I18)</f>
        <v>3455520709711.979</v>
      </c>
      <c r="J19" s="44"/>
      <c r="K19" s="49">
        <f>SUM(K9:K18)</f>
        <v>32207950</v>
      </c>
      <c r="L19" s="44"/>
      <c r="M19" s="49">
        <f>SUM(M9:M18)</f>
        <v>399219060133</v>
      </c>
      <c r="N19" s="44"/>
      <c r="O19" s="51">
        <f>SUM(O9:O18)</f>
        <v>-69434563</v>
      </c>
      <c r="P19" s="44"/>
      <c r="Q19" s="49">
        <f>SUM(Q9:Q18)</f>
        <v>954990072102.82996</v>
      </c>
      <c r="R19" s="44"/>
      <c r="S19" s="49"/>
      <c r="T19" s="44"/>
      <c r="U19" s="52"/>
      <c r="V19" s="44"/>
      <c r="W19" s="263">
        <f>SUM(W9:W18)</f>
        <v>2508141980403</v>
      </c>
      <c r="X19" s="44"/>
      <c r="Y19" s="263">
        <f>SUM(Y9:Y18)</f>
        <v>3001716897060.6377</v>
      </c>
      <c r="Z19" s="44"/>
      <c r="AA19" s="164">
        <f>SUM(AA9:AA18)</f>
        <v>4.6124477399255862E-2</v>
      </c>
      <c r="AC19" s="163"/>
    </row>
    <row r="20" spans="1:29" ht="30.75" thickTop="1"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</row>
    <row r="21" spans="1:29">
      <c r="E21" s="281"/>
      <c r="F21" s="281"/>
      <c r="G21" s="281"/>
      <c r="H21" s="281"/>
      <c r="I21" s="47"/>
      <c r="AA21" s="238">
        <f>سهام!AB23</f>
        <v>65078610454003</v>
      </c>
    </row>
    <row r="22" spans="1:29">
      <c r="E22" s="165"/>
      <c r="G22" s="165"/>
      <c r="I22" s="165"/>
    </row>
  </sheetData>
  <mergeCells count="35">
    <mergeCell ref="E21:F21"/>
    <mergeCell ref="G21:H21"/>
    <mergeCell ref="A1:AA1"/>
    <mergeCell ref="A2:AA2"/>
    <mergeCell ref="A3:AA3"/>
    <mergeCell ref="B5:AA5"/>
    <mergeCell ref="E6:I6"/>
    <mergeCell ref="K6:Q6"/>
    <mergeCell ref="S6:AA6"/>
    <mergeCell ref="K7:M7"/>
    <mergeCell ref="O7:Q7"/>
    <mergeCell ref="A8:B8"/>
    <mergeCell ref="D8:E8"/>
    <mergeCell ref="A9:B9"/>
    <mergeCell ref="D9:E9"/>
    <mergeCell ref="A10:B10"/>
    <mergeCell ref="D10:E10"/>
    <mergeCell ref="A11:B11"/>
    <mergeCell ref="D11:E11"/>
    <mergeCell ref="A12:B12"/>
    <mergeCell ref="D12:E12"/>
    <mergeCell ref="A13:B13"/>
    <mergeCell ref="D13:E13"/>
    <mergeCell ref="A14:B14"/>
    <mergeCell ref="D14:E14"/>
    <mergeCell ref="A15:B15"/>
    <mergeCell ref="D15:E15"/>
    <mergeCell ref="A19:B19"/>
    <mergeCell ref="D19:E19"/>
    <mergeCell ref="A16:B16"/>
    <mergeCell ref="D16:E16"/>
    <mergeCell ref="A17:B17"/>
    <mergeCell ref="D17:E17"/>
    <mergeCell ref="A18:B18"/>
    <mergeCell ref="D18:E18"/>
  </mergeCells>
  <pageMargins left="0.39" right="0.39" top="0.39" bottom="0.39" header="0" footer="0"/>
  <pageSetup paperSize="9" scale="35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F36"/>
  <sheetViews>
    <sheetView rightToLeft="1" view="pageBreakPreview" zoomScale="40" zoomScaleNormal="40" zoomScaleSheetLayoutView="40" workbookViewId="0">
      <selection activeCell="B4" sqref="B4"/>
    </sheetView>
  </sheetViews>
  <sheetFormatPr defaultRowHeight="27.75"/>
  <cols>
    <col min="1" max="1" width="8.28515625" style="36" bestFit="1" customWidth="1"/>
    <col min="2" max="2" width="41.5703125" style="36" customWidth="1"/>
    <col min="3" max="3" width="1.28515625" style="36" customWidth="1"/>
    <col min="4" max="4" width="23" style="36" bestFit="1" customWidth="1"/>
    <col min="5" max="5" width="0.7109375" style="36" customWidth="1"/>
    <col min="6" max="6" width="19.140625" style="36" customWidth="1"/>
    <col min="7" max="7" width="1.140625" style="36" customWidth="1"/>
    <col min="8" max="8" width="15.85546875" style="36" bestFit="1" customWidth="1"/>
    <col min="9" max="9" width="1.28515625" style="36" customWidth="1"/>
    <col min="10" max="10" width="30.85546875" style="36" bestFit="1" customWidth="1"/>
    <col min="11" max="11" width="1.28515625" style="36" customWidth="1"/>
    <col min="12" max="12" width="30.85546875" style="36" bestFit="1" customWidth="1"/>
    <col min="13" max="13" width="1.28515625" style="36" customWidth="1"/>
    <col min="14" max="14" width="16.5703125" style="36" bestFit="1" customWidth="1"/>
    <col min="15" max="15" width="1.28515625" style="36" customWidth="1"/>
    <col min="16" max="16" width="29.85546875" style="36" bestFit="1" customWidth="1"/>
    <col min="17" max="17" width="1.28515625" style="36" customWidth="1"/>
    <col min="18" max="18" width="16.5703125" style="36" bestFit="1" customWidth="1"/>
    <col min="19" max="19" width="1.28515625" style="36" customWidth="1"/>
    <col min="20" max="20" width="29.85546875" style="36" bestFit="1" customWidth="1"/>
    <col min="21" max="21" width="1.28515625" style="36" customWidth="1"/>
    <col min="22" max="22" width="16.5703125" style="36" bestFit="1" customWidth="1"/>
    <col min="23" max="23" width="1.28515625" style="36" customWidth="1"/>
    <col min="24" max="24" width="26.5703125" style="36" bestFit="1" customWidth="1"/>
    <col min="25" max="25" width="1.28515625" style="36" customWidth="1"/>
    <col min="26" max="26" width="31.28515625" style="36" bestFit="1" customWidth="1"/>
    <col min="27" max="27" width="1.28515625" style="36" customWidth="1"/>
    <col min="28" max="28" width="31.5703125" style="36" bestFit="1" customWidth="1"/>
    <col min="29" max="29" width="1.28515625" style="36" customWidth="1"/>
    <col min="30" max="30" width="30.85546875" style="36" bestFit="1" customWidth="1"/>
    <col min="31" max="31" width="0.28515625" style="36" customWidth="1"/>
    <col min="32" max="32" width="27.7109375" style="36" bestFit="1" customWidth="1"/>
    <col min="33" max="16384" width="9.140625" style="36"/>
  </cols>
  <sheetData>
    <row r="1" spans="1:32" ht="30">
      <c r="A1" s="299" t="s">
        <v>0</v>
      </c>
      <c r="B1" s="299"/>
      <c r="C1" s="299"/>
      <c r="D1" s="299"/>
      <c r="E1" s="299"/>
      <c r="F1" s="299"/>
      <c r="G1" s="299"/>
      <c r="H1" s="299"/>
      <c r="I1" s="299"/>
      <c r="J1" s="299"/>
      <c r="K1" s="299"/>
      <c r="L1" s="299"/>
      <c r="M1" s="299"/>
      <c r="N1" s="299"/>
      <c r="O1" s="299"/>
      <c r="P1" s="299"/>
      <c r="Q1" s="299"/>
      <c r="R1" s="299"/>
      <c r="S1" s="299"/>
      <c r="T1" s="299"/>
      <c r="U1" s="299"/>
      <c r="V1" s="299"/>
      <c r="W1" s="299"/>
      <c r="X1" s="299"/>
      <c r="Y1" s="299"/>
      <c r="Z1" s="299"/>
      <c r="AA1" s="299"/>
      <c r="AB1" s="299"/>
      <c r="AC1" s="299"/>
      <c r="AD1" s="299"/>
    </row>
    <row r="2" spans="1:32" ht="30">
      <c r="A2" s="299" t="s">
        <v>1</v>
      </c>
      <c r="B2" s="299"/>
      <c r="C2" s="299"/>
      <c r="D2" s="299"/>
      <c r="E2" s="299"/>
      <c r="F2" s="299"/>
      <c r="G2" s="299"/>
      <c r="H2" s="299"/>
      <c r="I2" s="299"/>
      <c r="J2" s="299"/>
      <c r="K2" s="299"/>
      <c r="L2" s="299"/>
      <c r="M2" s="299"/>
      <c r="N2" s="299"/>
      <c r="O2" s="299"/>
      <c r="P2" s="299"/>
      <c r="Q2" s="299"/>
      <c r="R2" s="299"/>
      <c r="S2" s="299"/>
      <c r="T2" s="299"/>
      <c r="U2" s="299"/>
      <c r="V2" s="299"/>
      <c r="W2" s="299"/>
      <c r="X2" s="299"/>
      <c r="Y2" s="299"/>
      <c r="Z2" s="299"/>
      <c r="AA2" s="299"/>
      <c r="AB2" s="299"/>
      <c r="AC2" s="299"/>
      <c r="AD2" s="299"/>
    </row>
    <row r="3" spans="1:32" ht="30">
      <c r="A3" s="299" t="s">
        <v>2</v>
      </c>
      <c r="B3" s="299"/>
      <c r="C3" s="299"/>
      <c r="D3" s="299"/>
      <c r="E3" s="299"/>
      <c r="F3" s="299"/>
      <c r="G3" s="299"/>
      <c r="H3" s="299"/>
      <c r="I3" s="299"/>
      <c r="J3" s="299"/>
      <c r="K3" s="299"/>
      <c r="L3" s="299"/>
      <c r="M3" s="299"/>
      <c r="N3" s="299"/>
      <c r="O3" s="299"/>
      <c r="P3" s="299"/>
      <c r="Q3" s="299"/>
      <c r="R3" s="299"/>
      <c r="S3" s="299"/>
      <c r="T3" s="299"/>
      <c r="U3" s="299"/>
      <c r="V3" s="299"/>
      <c r="W3" s="299"/>
      <c r="X3" s="299"/>
      <c r="Y3" s="299"/>
      <c r="Z3" s="299"/>
      <c r="AA3" s="299"/>
      <c r="AB3" s="299"/>
      <c r="AC3" s="299"/>
      <c r="AD3" s="299"/>
    </row>
    <row r="4" spans="1:32" ht="14.45" customHeight="1"/>
    <row r="5" spans="1:32" ht="48.75" customHeight="1">
      <c r="A5" s="37" t="s">
        <v>59</v>
      </c>
      <c r="B5" s="290" t="s">
        <v>60</v>
      </c>
      <c r="C5" s="290"/>
      <c r="D5" s="290"/>
      <c r="E5" s="290"/>
      <c r="F5" s="290"/>
      <c r="G5" s="290"/>
      <c r="H5" s="290"/>
      <c r="I5" s="290"/>
      <c r="J5" s="290"/>
      <c r="K5" s="290"/>
      <c r="L5" s="290"/>
      <c r="M5" s="290"/>
      <c r="N5" s="290"/>
      <c r="O5" s="290"/>
      <c r="P5" s="290"/>
      <c r="Q5" s="290"/>
      <c r="R5" s="290"/>
      <c r="S5" s="290"/>
      <c r="T5" s="290"/>
      <c r="U5" s="290"/>
      <c r="V5" s="290"/>
      <c r="W5" s="290"/>
      <c r="X5" s="290"/>
      <c r="Y5" s="290"/>
      <c r="Z5" s="290"/>
      <c r="AA5" s="290"/>
      <c r="AB5" s="290"/>
      <c r="AC5" s="290"/>
      <c r="AD5" s="290"/>
    </row>
    <row r="6" spans="1:32" ht="48.75" customHeight="1">
      <c r="A6" s="285" t="s">
        <v>61</v>
      </c>
      <c r="B6" s="285"/>
      <c r="C6" s="285"/>
      <c r="D6" s="285"/>
      <c r="E6" s="285"/>
      <c r="F6" s="285"/>
      <c r="G6" s="285"/>
      <c r="H6" s="285" t="s">
        <v>7</v>
      </c>
      <c r="I6" s="285"/>
      <c r="J6" s="285"/>
      <c r="K6" s="285"/>
      <c r="L6" s="285"/>
      <c r="N6" s="285" t="s">
        <v>8</v>
      </c>
      <c r="O6" s="285"/>
      <c r="P6" s="285"/>
      <c r="Q6" s="285"/>
      <c r="R6" s="285"/>
      <c r="S6" s="285"/>
      <c r="T6" s="285"/>
      <c r="V6" s="285" t="s">
        <v>9</v>
      </c>
      <c r="W6" s="285"/>
      <c r="X6" s="285"/>
      <c r="Y6" s="285"/>
      <c r="Z6" s="285"/>
      <c r="AA6" s="285"/>
      <c r="AB6" s="285"/>
      <c r="AC6" s="285"/>
      <c r="AD6" s="285"/>
    </row>
    <row r="7" spans="1:32" ht="30">
      <c r="A7" s="38"/>
      <c r="B7" s="38"/>
      <c r="C7" s="38"/>
      <c r="D7" s="54"/>
      <c r="E7" s="54"/>
      <c r="F7" s="54"/>
      <c r="G7" s="54"/>
      <c r="H7" s="54"/>
      <c r="I7" s="54"/>
      <c r="J7" s="54"/>
      <c r="K7" s="54"/>
      <c r="L7" s="54"/>
      <c r="M7" s="55"/>
      <c r="N7" s="288" t="s">
        <v>10</v>
      </c>
      <c r="O7" s="288"/>
      <c r="P7" s="288"/>
      <c r="Q7" s="54"/>
      <c r="R7" s="288" t="s">
        <v>11</v>
      </c>
      <c r="S7" s="288"/>
      <c r="T7" s="288"/>
      <c r="U7" s="55"/>
      <c r="V7" s="54"/>
      <c r="W7" s="54"/>
      <c r="X7" s="54"/>
      <c r="Y7" s="54"/>
      <c r="Z7" s="54"/>
      <c r="AA7" s="54"/>
      <c r="AB7" s="54"/>
      <c r="AC7" s="54"/>
      <c r="AD7" s="54"/>
    </row>
    <row r="8" spans="1:32" ht="54.75" customHeight="1">
      <c r="A8" s="285" t="s">
        <v>62</v>
      </c>
      <c r="B8" s="285"/>
      <c r="D8" s="39" t="s">
        <v>63</v>
      </c>
      <c r="E8" s="55"/>
      <c r="F8" s="39" t="s">
        <v>64</v>
      </c>
      <c r="G8" s="55"/>
      <c r="H8" s="39" t="s">
        <v>13</v>
      </c>
      <c r="I8" s="55"/>
      <c r="J8" s="39" t="s">
        <v>14</v>
      </c>
      <c r="K8" s="55"/>
      <c r="L8" s="39" t="s">
        <v>15</v>
      </c>
      <c r="M8" s="55"/>
      <c r="N8" s="40" t="s">
        <v>13</v>
      </c>
      <c r="O8" s="54"/>
      <c r="P8" s="40" t="s">
        <v>14</v>
      </c>
      <c r="Q8" s="55"/>
      <c r="R8" s="40" t="s">
        <v>13</v>
      </c>
      <c r="S8" s="54"/>
      <c r="T8" s="40" t="s">
        <v>16</v>
      </c>
      <c r="U8" s="55"/>
      <c r="V8" s="39" t="s">
        <v>13</v>
      </c>
      <c r="W8" s="55"/>
      <c r="X8" s="39" t="s">
        <v>17</v>
      </c>
      <c r="Y8" s="55"/>
      <c r="Z8" s="39" t="s">
        <v>14</v>
      </c>
      <c r="AA8" s="55"/>
      <c r="AB8" s="39" t="s">
        <v>15</v>
      </c>
      <c r="AC8" s="55"/>
      <c r="AD8" s="39" t="s">
        <v>18</v>
      </c>
    </row>
    <row r="9" spans="1:32" ht="36.75" customHeight="1">
      <c r="A9" s="298" t="s">
        <v>65</v>
      </c>
      <c r="B9" s="298"/>
      <c r="D9" s="56" t="s">
        <v>66</v>
      </c>
      <c r="E9" s="55"/>
      <c r="F9" s="56" t="s">
        <v>67</v>
      </c>
      <c r="G9" s="55"/>
      <c r="H9" s="57">
        <v>2203677</v>
      </c>
      <c r="I9" s="55"/>
      <c r="J9" s="57">
        <v>14999988603600</v>
      </c>
      <c r="K9" s="55"/>
      <c r="L9" s="57">
        <v>14989113611862</v>
      </c>
      <c r="M9" s="55"/>
      <c r="N9" s="57">
        <v>24975</v>
      </c>
      <c r="O9" s="55"/>
      <c r="P9" s="57">
        <v>177950066520</v>
      </c>
      <c r="Q9" s="55"/>
      <c r="R9" s="57">
        <v>25529</v>
      </c>
      <c r="S9" s="55"/>
      <c r="T9" s="57">
        <v>181673596398</v>
      </c>
      <c r="U9" s="55"/>
      <c r="V9" s="57">
        <v>2203123</v>
      </c>
      <c r="W9" s="55"/>
      <c r="X9" s="57">
        <v>7487480</v>
      </c>
      <c r="Y9" s="55"/>
      <c r="Z9" s="57">
        <v>15004077300962</v>
      </c>
      <c r="AA9" s="55"/>
      <c r="AB9" s="57">
        <v>16483879916474</v>
      </c>
      <c r="AC9" s="55"/>
      <c r="AD9" s="221">
        <f>AB9/$AD$22</f>
        <v>0.25329182355736779</v>
      </c>
      <c r="AF9" s="220"/>
    </row>
    <row r="10" spans="1:32" ht="36.75" customHeight="1">
      <c r="A10" s="296" t="s">
        <v>68</v>
      </c>
      <c r="B10" s="296"/>
      <c r="D10" s="58" t="s">
        <v>69</v>
      </c>
      <c r="E10" s="55"/>
      <c r="F10" s="58" t="s">
        <v>70</v>
      </c>
      <c r="G10" s="55"/>
      <c r="H10" s="59">
        <v>1335900</v>
      </c>
      <c r="I10" s="55"/>
      <c r="J10" s="59">
        <v>4999848883800</v>
      </c>
      <c r="K10" s="55"/>
      <c r="L10" s="59">
        <v>5059058698481</v>
      </c>
      <c r="M10" s="55"/>
      <c r="N10" s="59">
        <v>0</v>
      </c>
      <c r="O10" s="55"/>
      <c r="P10" s="59">
        <v>0</v>
      </c>
      <c r="Q10" s="55"/>
      <c r="R10" s="59">
        <v>0</v>
      </c>
      <c r="S10" s="55"/>
      <c r="T10" s="59">
        <v>0</v>
      </c>
      <c r="U10" s="55"/>
      <c r="V10" s="59">
        <v>1335900</v>
      </c>
      <c r="W10" s="55"/>
      <c r="X10" s="59">
        <v>3866549</v>
      </c>
      <c r="Y10" s="55"/>
      <c r="Z10" s="59">
        <v>4999848883800</v>
      </c>
      <c r="AA10" s="55"/>
      <c r="AB10" s="59">
        <v>5161578480431</v>
      </c>
      <c r="AC10" s="55"/>
      <c r="AD10" s="222">
        <f>AB10/$AD$22</f>
        <v>7.9312979248061216E-2</v>
      </c>
      <c r="AF10" s="220"/>
    </row>
    <row r="11" spans="1:32" ht="36.75" customHeight="1">
      <c r="A11" s="296" t="s">
        <v>71</v>
      </c>
      <c r="B11" s="296"/>
      <c r="D11" s="58" t="s">
        <v>72</v>
      </c>
      <c r="E11" s="55"/>
      <c r="F11" s="58" t="s">
        <v>73</v>
      </c>
      <c r="G11" s="55"/>
      <c r="H11" s="59">
        <v>9086</v>
      </c>
      <c r="I11" s="55"/>
      <c r="J11" s="59">
        <v>5082255524</v>
      </c>
      <c r="K11" s="55"/>
      <c r="L11" s="59">
        <v>5986588734</v>
      </c>
      <c r="M11" s="55"/>
      <c r="N11" s="59">
        <v>0</v>
      </c>
      <c r="O11" s="55"/>
      <c r="P11" s="59">
        <v>0</v>
      </c>
      <c r="Q11" s="55"/>
      <c r="R11" s="59">
        <v>0</v>
      </c>
      <c r="S11" s="55"/>
      <c r="T11" s="59">
        <v>0</v>
      </c>
      <c r="U11" s="55"/>
      <c r="V11" s="59">
        <v>9086</v>
      </c>
      <c r="W11" s="55"/>
      <c r="X11" s="59">
        <v>683500</v>
      </c>
      <c r="Y11" s="55"/>
      <c r="Z11" s="59">
        <v>5082255524</v>
      </c>
      <c r="AA11" s="55"/>
      <c r="AB11" s="59">
        <v>6209155386</v>
      </c>
      <c r="AC11" s="55"/>
      <c r="AD11" s="222">
        <f t="shared" ref="AD11:AD19" si="0">AB11/$AD$22</f>
        <v>9.5410079328423546E-5</v>
      </c>
      <c r="AF11" s="220"/>
    </row>
    <row r="12" spans="1:32" ht="36.75" customHeight="1">
      <c r="A12" s="296" t="s">
        <v>74</v>
      </c>
      <c r="B12" s="296"/>
      <c r="D12" s="58" t="s">
        <v>75</v>
      </c>
      <c r="E12" s="55"/>
      <c r="F12" s="58" t="s">
        <v>76</v>
      </c>
      <c r="G12" s="55"/>
      <c r="H12" s="59">
        <v>1500000</v>
      </c>
      <c r="I12" s="55"/>
      <c r="J12" s="59">
        <v>1500000000000</v>
      </c>
      <c r="K12" s="55"/>
      <c r="L12" s="59">
        <v>1499728125000</v>
      </c>
      <c r="M12" s="55"/>
      <c r="N12" s="59">
        <v>0</v>
      </c>
      <c r="O12" s="55"/>
      <c r="P12" s="59">
        <v>0</v>
      </c>
      <c r="Q12" s="55"/>
      <c r="R12" s="59">
        <v>0</v>
      </c>
      <c r="S12" s="55"/>
      <c r="T12" s="59">
        <v>0</v>
      </c>
      <c r="U12" s="55"/>
      <c r="V12" s="59">
        <v>1500000</v>
      </c>
      <c r="W12" s="55"/>
      <c r="X12" s="59">
        <v>1000000</v>
      </c>
      <c r="Y12" s="55"/>
      <c r="Z12" s="59">
        <v>1500000000000</v>
      </c>
      <c r="AA12" s="55"/>
      <c r="AB12" s="59">
        <v>1499728125000</v>
      </c>
      <c r="AC12" s="55"/>
      <c r="AD12" s="222">
        <f t="shared" si="0"/>
        <v>2.3044870112277443E-2</v>
      </c>
      <c r="AF12" s="220"/>
    </row>
    <row r="13" spans="1:32" ht="36.75" customHeight="1">
      <c r="A13" s="296" t="s">
        <v>77</v>
      </c>
      <c r="B13" s="296"/>
      <c r="D13" s="58" t="s">
        <v>78</v>
      </c>
      <c r="E13" s="55"/>
      <c r="F13" s="58" t="s">
        <v>79</v>
      </c>
      <c r="G13" s="55"/>
      <c r="H13" s="59">
        <v>750000</v>
      </c>
      <c r="I13" s="55"/>
      <c r="J13" s="59">
        <v>750000000000</v>
      </c>
      <c r="K13" s="55"/>
      <c r="L13" s="59">
        <v>749864062500</v>
      </c>
      <c r="M13" s="55"/>
      <c r="N13" s="59">
        <v>0</v>
      </c>
      <c r="O13" s="55"/>
      <c r="P13" s="59">
        <v>0</v>
      </c>
      <c r="Q13" s="55"/>
      <c r="R13" s="59">
        <v>0</v>
      </c>
      <c r="S13" s="55"/>
      <c r="T13" s="59">
        <v>0</v>
      </c>
      <c r="U13" s="55"/>
      <c r="V13" s="59">
        <v>750000</v>
      </c>
      <c r="W13" s="55"/>
      <c r="X13" s="59">
        <v>1000000</v>
      </c>
      <c r="Y13" s="55"/>
      <c r="Z13" s="59">
        <v>750000000000</v>
      </c>
      <c r="AA13" s="55"/>
      <c r="AB13" s="59">
        <v>749864062500</v>
      </c>
      <c r="AC13" s="55"/>
      <c r="AD13" s="222">
        <f t="shared" si="0"/>
        <v>1.1522435056138721E-2</v>
      </c>
      <c r="AF13" s="220"/>
    </row>
    <row r="14" spans="1:32" ht="36.75" customHeight="1">
      <c r="A14" s="296" t="s">
        <v>80</v>
      </c>
      <c r="B14" s="296"/>
      <c r="D14" s="58" t="s">
        <v>81</v>
      </c>
      <c r="E14" s="55"/>
      <c r="F14" s="58" t="s">
        <v>82</v>
      </c>
      <c r="G14" s="55"/>
      <c r="H14" s="59">
        <v>3200000</v>
      </c>
      <c r="I14" s="55"/>
      <c r="J14" s="59">
        <v>2910670184750</v>
      </c>
      <c r="K14" s="55"/>
      <c r="L14" s="59">
        <v>2973348982800</v>
      </c>
      <c r="M14" s="55"/>
      <c r="N14" s="59">
        <v>0</v>
      </c>
      <c r="O14" s="55"/>
      <c r="P14" s="59">
        <v>0</v>
      </c>
      <c r="Q14" s="55"/>
      <c r="R14" s="59">
        <v>3200000</v>
      </c>
      <c r="S14" s="55"/>
      <c r="T14" s="59">
        <v>2730501600338</v>
      </c>
      <c r="U14" s="55"/>
      <c r="V14" s="59">
        <v>0</v>
      </c>
      <c r="W14" s="55"/>
      <c r="X14" s="59">
        <v>0</v>
      </c>
      <c r="Y14" s="55"/>
      <c r="Z14" s="59">
        <v>0</v>
      </c>
      <c r="AA14" s="55"/>
      <c r="AB14" s="59">
        <v>0</v>
      </c>
      <c r="AC14" s="55"/>
      <c r="AD14" s="222">
        <f t="shared" si="0"/>
        <v>0</v>
      </c>
      <c r="AF14" s="220"/>
    </row>
    <row r="15" spans="1:32" ht="36.75" customHeight="1">
      <c r="A15" s="296" t="s">
        <v>83</v>
      </c>
      <c r="B15" s="296"/>
      <c r="D15" s="58" t="s">
        <v>84</v>
      </c>
      <c r="E15" s="55"/>
      <c r="F15" s="58" t="s">
        <v>85</v>
      </c>
      <c r="G15" s="55"/>
      <c r="H15" s="59">
        <v>5000000</v>
      </c>
      <c r="I15" s="55"/>
      <c r="J15" s="59">
        <v>4882000000000</v>
      </c>
      <c r="K15" s="55"/>
      <c r="L15" s="59">
        <v>4754888020312</v>
      </c>
      <c r="M15" s="55"/>
      <c r="N15" s="59">
        <v>0</v>
      </c>
      <c r="O15" s="55"/>
      <c r="P15" s="59">
        <v>0</v>
      </c>
      <c r="Q15" s="55"/>
      <c r="R15" s="59">
        <v>0</v>
      </c>
      <c r="S15" s="55"/>
      <c r="T15" s="59">
        <v>0</v>
      </c>
      <c r="U15" s="55"/>
      <c r="V15" s="59">
        <v>5000000</v>
      </c>
      <c r="W15" s="55"/>
      <c r="X15" s="59">
        <v>965040</v>
      </c>
      <c r="Y15" s="55"/>
      <c r="Z15" s="59">
        <v>4882000000000</v>
      </c>
      <c r="AA15" s="55"/>
      <c r="AB15" s="59">
        <v>4824325432500</v>
      </c>
      <c r="AC15" s="55"/>
      <c r="AD15" s="222">
        <f t="shared" si="0"/>
        <v>7.4130738177174069E-2</v>
      </c>
      <c r="AF15" s="220"/>
    </row>
    <row r="16" spans="1:32" ht="36.75" customHeight="1">
      <c r="A16" s="296" t="s">
        <v>86</v>
      </c>
      <c r="B16" s="296"/>
      <c r="D16" s="58" t="s">
        <v>84</v>
      </c>
      <c r="E16" s="55"/>
      <c r="F16" s="58" t="s">
        <v>87</v>
      </c>
      <c r="G16" s="55"/>
      <c r="H16" s="59">
        <v>150000</v>
      </c>
      <c r="I16" s="55"/>
      <c r="J16" s="59">
        <v>146100000000</v>
      </c>
      <c r="K16" s="55"/>
      <c r="L16" s="59">
        <v>144174863568</v>
      </c>
      <c r="M16" s="55"/>
      <c r="N16" s="59">
        <v>0</v>
      </c>
      <c r="O16" s="55"/>
      <c r="P16" s="59">
        <v>0</v>
      </c>
      <c r="Q16" s="55"/>
      <c r="R16" s="59">
        <v>0</v>
      </c>
      <c r="S16" s="55"/>
      <c r="T16" s="59">
        <v>0</v>
      </c>
      <c r="U16" s="55"/>
      <c r="V16" s="59">
        <v>150000</v>
      </c>
      <c r="W16" s="55"/>
      <c r="X16" s="59">
        <v>960880</v>
      </c>
      <c r="Y16" s="55"/>
      <c r="Z16" s="59">
        <v>146100000000</v>
      </c>
      <c r="AA16" s="55"/>
      <c r="AB16" s="59">
        <v>144105876075</v>
      </c>
      <c r="AC16" s="55"/>
      <c r="AD16" s="222">
        <f t="shared" si="0"/>
        <v>2.2143354793485149E-3</v>
      </c>
      <c r="AF16" s="220"/>
    </row>
    <row r="17" spans="1:32" ht="36.75" customHeight="1">
      <c r="A17" s="296" t="s">
        <v>88</v>
      </c>
      <c r="B17" s="296"/>
      <c r="D17" s="58" t="s">
        <v>84</v>
      </c>
      <c r="E17" s="55"/>
      <c r="F17" s="58" t="s">
        <v>89</v>
      </c>
      <c r="G17" s="55"/>
      <c r="H17" s="59">
        <v>3091657</v>
      </c>
      <c r="I17" s="55"/>
      <c r="J17" s="59">
        <v>2925635019100</v>
      </c>
      <c r="K17" s="55"/>
      <c r="L17" s="59">
        <v>2890175355752</v>
      </c>
      <c r="M17" s="55"/>
      <c r="N17" s="59">
        <v>0</v>
      </c>
      <c r="O17" s="55"/>
      <c r="P17" s="59">
        <v>0</v>
      </c>
      <c r="Q17" s="55"/>
      <c r="R17" s="59">
        <v>3091657</v>
      </c>
      <c r="S17" s="55"/>
      <c r="T17" s="59">
        <v>2649786365553</v>
      </c>
      <c r="U17" s="55"/>
      <c r="V17" s="59">
        <v>0</v>
      </c>
      <c r="W17" s="55"/>
      <c r="X17" s="59">
        <v>0</v>
      </c>
      <c r="Y17" s="55"/>
      <c r="Z17" s="59">
        <v>0</v>
      </c>
      <c r="AA17" s="55"/>
      <c r="AB17" s="59">
        <v>0</v>
      </c>
      <c r="AC17" s="55"/>
      <c r="AD17" s="222">
        <f t="shared" si="0"/>
        <v>0</v>
      </c>
      <c r="AF17" s="220"/>
    </row>
    <row r="18" spans="1:32" ht="36.75" customHeight="1">
      <c r="A18" s="296" t="s">
        <v>90</v>
      </c>
      <c r="B18" s="296"/>
      <c r="D18" s="58" t="s">
        <v>91</v>
      </c>
      <c r="E18" s="55"/>
      <c r="F18" s="58" t="s">
        <v>92</v>
      </c>
      <c r="G18" s="55"/>
      <c r="H18" s="59">
        <v>0</v>
      </c>
      <c r="I18" s="55"/>
      <c r="J18" s="59">
        <v>0</v>
      </c>
      <c r="K18" s="55"/>
      <c r="L18" s="59">
        <v>0</v>
      </c>
      <c r="M18" s="55"/>
      <c r="N18" s="59">
        <v>2998000</v>
      </c>
      <c r="O18" s="55"/>
      <c r="P18" s="59">
        <v>2998000000000</v>
      </c>
      <c r="Q18" s="55"/>
      <c r="R18" s="59">
        <v>92</v>
      </c>
      <c r="S18" s="55"/>
      <c r="T18" s="59">
        <v>93822993</v>
      </c>
      <c r="U18" s="55"/>
      <c r="V18" s="59">
        <v>2997908</v>
      </c>
      <c r="W18" s="55"/>
      <c r="X18" s="59">
        <v>1020000</v>
      </c>
      <c r="Y18" s="55"/>
      <c r="Z18" s="59">
        <v>2997908000000</v>
      </c>
      <c r="AA18" s="55"/>
      <c r="AB18" s="59">
        <v>3057311921758</v>
      </c>
      <c r="AC18" s="55"/>
      <c r="AD18" s="222">
        <f t="shared" si="0"/>
        <v>4.6978752318611379E-2</v>
      </c>
      <c r="AF18" s="220"/>
    </row>
    <row r="19" spans="1:32" ht="36.75" customHeight="1">
      <c r="A19" s="297" t="s">
        <v>93</v>
      </c>
      <c r="B19" s="297"/>
      <c r="D19" s="60" t="s">
        <v>91</v>
      </c>
      <c r="E19" s="55"/>
      <c r="F19" s="60" t="s">
        <v>92</v>
      </c>
      <c r="G19" s="55"/>
      <c r="H19" s="61">
        <v>2998000</v>
      </c>
      <c r="I19" s="55"/>
      <c r="J19" s="61">
        <v>2998000000000</v>
      </c>
      <c r="K19" s="55"/>
      <c r="L19" s="61">
        <v>2998000000000</v>
      </c>
      <c r="M19" s="55"/>
      <c r="N19" s="61">
        <v>0</v>
      </c>
      <c r="O19" s="55"/>
      <c r="P19" s="61">
        <v>0</v>
      </c>
      <c r="Q19" s="55"/>
      <c r="R19" s="61">
        <v>2998000</v>
      </c>
      <c r="S19" s="55"/>
      <c r="T19" s="61">
        <v>2998000000000</v>
      </c>
      <c r="U19" s="55"/>
      <c r="V19" s="61">
        <v>0</v>
      </c>
      <c r="W19" s="55"/>
      <c r="X19" s="63">
        <v>1000000</v>
      </c>
      <c r="Y19" s="55"/>
      <c r="Z19" s="61">
        <v>0</v>
      </c>
      <c r="AA19" s="55"/>
      <c r="AB19" s="61">
        <v>0</v>
      </c>
      <c r="AC19" s="55"/>
      <c r="AD19" s="222">
        <f t="shared" si="0"/>
        <v>0</v>
      </c>
      <c r="AF19" s="220"/>
    </row>
    <row r="20" spans="1:32" ht="36.75" customHeight="1" thickBot="1">
      <c r="A20" s="284" t="s">
        <v>29</v>
      </c>
      <c r="B20" s="284"/>
      <c r="D20" s="57"/>
      <c r="E20" s="55"/>
      <c r="F20" s="57"/>
      <c r="G20" s="55"/>
      <c r="H20" s="62"/>
      <c r="I20" s="55"/>
      <c r="J20" s="62">
        <f>SUM(J9:J19)</f>
        <v>36117324946774</v>
      </c>
      <c r="K20" s="55"/>
      <c r="L20" s="62">
        <f>SUM(L9:L19)</f>
        <v>36064338309009</v>
      </c>
      <c r="M20" s="55"/>
      <c r="N20" s="62">
        <f>SUM(N9:N19)</f>
        <v>3022975</v>
      </c>
      <c r="O20" s="55"/>
      <c r="P20" s="62">
        <f>SUM(P9:P19)</f>
        <v>3175950066520</v>
      </c>
      <c r="Q20" s="55"/>
      <c r="R20" s="62">
        <f>SUM(R9:R19)</f>
        <v>9315278</v>
      </c>
      <c r="S20" s="55"/>
      <c r="T20" s="62">
        <f>SUM(T9:T19)</f>
        <v>8560055385282</v>
      </c>
      <c r="U20" s="55"/>
      <c r="V20" s="62"/>
      <c r="W20" s="55"/>
      <c r="X20" s="63"/>
      <c r="Y20" s="55"/>
      <c r="Z20" s="62">
        <f>SUM(Z9:Z19)</f>
        <v>30285016440286</v>
      </c>
      <c r="AA20" s="55"/>
      <c r="AB20" s="62">
        <f>SUM(AB9:AB19)</f>
        <v>31927002970124</v>
      </c>
      <c r="AC20" s="55"/>
      <c r="AD20" s="223">
        <f>SUM(AD9:AD19)</f>
        <v>0.49059134402830762</v>
      </c>
      <c r="AF20" s="220"/>
    </row>
    <row r="21" spans="1:32" ht="28.5" thickTop="1">
      <c r="D21" s="168"/>
      <c r="F21" s="168"/>
    </row>
    <row r="22" spans="1:32">
      <c r="AD22" s="239">
        <f>'واحدهای صندوق'!AA21</f>
        <v>65078610454003</v>
      </c>
    </row>
    <row r="24" spans="1:32" s="168" customFormat="1">
      <c r="B24" s="254"/>
      <c r="C24" s="124"/>
      <c r="D24" s="114"/>
    </row>
    <row r="25" spans="1:32" s="168" customFormat="1">
      <c r="B25" s="254"/>
      <c r="C25" s="124"/>
      <c r="D25" s="114"/>
    </row>
    <row r="26" spans="1:32" s="168" customFormat="1">
      <c r="B26" s="254"/>
      <c r="C26" s="124"/>
      <c r="D26" s="114"/>
    </row>
    <row r="27" spans="1:32" s="168" customFormat="1">
      <c r="B27" s="254"/>
      <c r="C27" s="124"/>
      <c r="D27" s="114"/>
    </row>
    <row r="28" spans="1:32" s="168" customFormat="1">
      <c r="B28" s="254"/>
      <c r="C28" s="124"/>
      <c r="D28" s="114"/>
    </row>
    <row r="29" spans="1:32" s="168" customFormat="1">
      <c r="B29" s="254"/>
      <c r="C29" s="124"/>
      <c r="D29" s="114"/>
    </row>
    <row r="30" spans="1:32" s="168" customFormat="1"/>
    <row r="31" spans="1:32" s="168" customFormat="1"/>
    <row r="32" spans="1:32" s="168" customFormat="1"/>
    <row r="33" s="168" customFormat="1"/>
    <row r="34" s="168" customFormat="1"/>
    <row r="35" s="168" customFormat="1"/>
    <row r="36" s="168" customFormat="1"/>
  </sheetData>
  <mergeCells count="23">
    <mergeCell ref="A1:AD1"/>
    <mergeCell ref="A2:AD2"/>
    <mergeCell ref="A3:AD3"/>
    <mergeCell ref="B5:AD5"/>
    <mergeCell ref="A6:G6"/>
    <mergeCell ref="H6:L6"/>
    <mergeCell ref="N6:T6"/>
    <mergeCell ref="V6:AD6"/>
    <mergeCell ref="N7:P7"/>
    <mergeCell ref="R7:T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</mergeCells>
  <pageMargins left="0.39" right="0.39" top="0.39" bottom="0.39" header="0" footer="0"/>
  <pageSetup paperSize="9" scale="34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M8"/>
  <sheetViews>
    <sheetView rightToLeft="1" workbookViewId="0">
      <selection sqref="A1:M1"/>
    </sheetView>
  </sheetViews>
  <sheetFormatPr defaultRowHeight="12.75"/>
  <cols>
    <col min="1" max="1" width="29.85546875" customWidth="1"/>
    <col min="2" max="2" width="1.28515625" customWidth="1"/>
    <col min="3" max="3" width="15.5703125" customWidth="1"/>
    <col min="4" max="4" width="1.28515625" customWidth="1"/>
    <col min="5" max="5" width="15.5703125" customWidth="1"/>
    <col min="6" max="6" width="1.28515625" customWidth="1"/>
    <col min="7" max="7" width="13" customWidth="1"/>
    <col min="8" max="8" width="1.28515625" customWidth="1"/>
    <col min="9" max="9" width="13" customWidth="1"/>
    <col min="10" max="10" width="1.28515625" customWidth="1"/>
    <col min="11" max="11" width="23.42578125" customWidth="1"/>
    <col min="12" max="12" width="1.28515625" customWidth="1"/>
    <col min="13" max="13" width="33.7109375" customWidth="1"/>
    <col min="14" max="14" width="0.28515625" customWidth="1"/>
  </cols>
  <sheetData>
    <row r="1" spans="1:13" ht="29.1" customHeight="1">
      <c r="A1" s="278" t="s">
        <v>0</v>
      </c>
      <c r="B1" s="278"/>
      <c r="C1" s="278"/>
      <c r="D1" s="278"/>
      <c r="E1" s="278"/>
      <c r="F1" s="278"/>
      <c r="G1" s="278"/>
      <c r="H1" s="278"/>
      <c r="I1" s="278"/>
      <c r="J1" s="278"/>
      <c r="K1" s="278"/>
      <c r="L1" s="278"/>
      <c r="M1" s="278"/>
    </row>
    <row r="2" spans="1:13" ht="21.75" customHeight="1">
      <c r="A2" s="278" t="s">
        <v>1</v>
      </c>
      <c r="B2" s="278"/>
      <c r="C2" s="278"/>
      <c r="D2" s="278"/>
      <c r="E2" s="278"/>
      <c r="F2" s="278"/>
      <c r="G2" s="278"/>
      <c r="H2" s="278"/>
      <c r="I2" s="278"/>
      <c r="J2" s="278"/>
      <c r="K2" s="278"/>
      <c r="L2" s="278"/>
      <c r="M2" s="278"/>
    </row>
    <row r="3" spans="1:13" ht="21.75" customHeight="1">
      <c r="A3" s="278" t="s">
        <v>2</v>
      </c>
      <c r="B3" s="278"/>
      <c r="C3" s="278"/>
      <c r="D3" s="278"/>
      <c r="E3" s="278"/>
      <c r="F3" s="278"/>
      <c r="G3" s="278"/>
      <c r="H3" s="278"/>
      <c r="I3" s="278"/>
      <c r="J3" s="278"/>
      <c r="K3" s="278"/>
      <c r="L3" s="278"/>
      <c r="M3" s="278"/>
    </row>
    <row r="4" spans="1:13" ht="14.45" customHeight="1">
      <c r="A4" s="291" t="s">
        <v>94</v>
      </c>
      <c r="B4" s="291"/>
      <c r="C4" s="291"/>
      <c r="D4" s="291"/>
      <c r="E4" s="291"/>
      <c r="F4" s="291"/>
      <c r="G4" s="291"/>
      <c r="H4" s="291"/>
      <c r="I4" s="291"/>
      <c r="J4" s="291"/>
      <c r="K4" s="291"/>
      <c r="L4" s="291"/>
      <c r="M4" s="291"/>
    </row>
    <row r="5" spans="1:13" ht="14.45" customHeight="1">
      <c r="A5" s="291" t="s">
        <v>95</v>
      </c>
      <c r="B5" s="291"/>
      <c r="C5" s="291"/>
      <c r="D5" s="291"/>
      <c r="E5" s="291"/>
      <c r="F5" s="291"/>
      <c r="G5" s="291"/>
      <c r="H5" s="291"/>
      <c r="I5" s="291"/>
      <c r="J5" s="291"/>
      <c r="K5" s="291"/>
      <c r="L5" s="291"/>
      <c r="M5" s="291"/>
    </row>
    <row r="6" spans="1:13" ht="14.45" customHeight="1"/>
    <row r="7" spans="1:13" ht="14.45" customHeight="1">
      <c r="C7" s="293" t="s">
        <v>9</v>
      </c>
      <c r="D7" s="293"/>
      <c r="E7" s="293"/>
      <c r="F7" s="293"/>
      <c r="G7" s="293"/>
      <c r="H7" s="293"/>
      <c r="I7" s="293"/>
      <c r="J7" s="293"/>
      <c r="K7" s="293"/>
      <c r="L7" s="293"/>
      <c r="M7" s="293"/>
    </row>
    <row r="8" spans="1:13" ht="14.45" customHeight="1">
      <c r="A8" s="2" t="s">
        <v>96</v>
      </c>
      <c r="C8" s="4" t="s">
        <v>13</v>
      </c>
      <c r="D8" s="3"/>
      <c r="E8" s="4" t="s">
        <v>97</v>
      </c>
      <c r="F8" s="3"/>
      <c r="G8" s="4" t="s">
        <v>98</v>
      </c>
      <c r="H8" s="3"/>
      <c r="I8" s="4" t="s">
        <v>99</v>
      </c>
      <c r="J8" s="3"/>
      <c r="K8" s="4" t="s">
        <v>100</v>
      </c>
      <c r="L8" s="3"/>
      <c r="M8" s="4" t="s">
        <v>101</v>
      </c>
    </row>
  </sheetData>
  <mergeCells count="6">
    <mergeCell ref="C7:M7"/>
    <mergeCell ref="A1:M1"/>
    <mergeCell ref="A2:M2"/>
    <mergeCell ref="A3:M3"/>
    <mergeCell ref="A4:M4"/>
    <mergeCell ref="A5:M5"/>
  </mergeCells>
  <pageMargins left="0.39" right="0.39" top="0.39" bottom="0.39" header="0" footer="0"/>
  <pageSetup paperSize="0" fitToHeight="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27E643-8E08-4AFE-89DA-93BFB88836FD}">
  <sheetPr>
    <pageSetUpPr fitToPage="1"/>
  </sheetPr>
  <dimension ref="A1:L80"/>
  <sheetViews>
    <sheetView rightToLeft="1" topLeftCell="A67" zoomScale="85" zoomScaleNormal="85" workbookViewId="0">
      <selection activeCell="J76" sqref="J76"/>
    </sheetView>
  </sheetViews>
  <sheetFormatPr defaultRowHeight="12.75"/>
  <cols>
    <col min="1" max="1" width="6.28515625" bestFit="1" customWidth="1"/>
    <col min="2" max="2" width="41.42578125" customWidth="1"/>
    <col min="3" max="3" width="1.28515625" customWidth="1"/>
    <col min="4" max="4" width="18.5703125" bestFit="1" customWidth="1"/>
    <col min="5" max="5" width="1.28515625" customWidth="1"/>
    <col min="6" max="6" width="20" bestFit="1" customWidth="1"/>
    <col min="7" max="7" width="1.28515625" customWidth="1"/>
    <col min="8" max="8" width="19" bestFit="1" customWidth="1"/>
    <col min="9" max="9" width="1.28515625" customWidth="1"/>
    <col min="10" max="10" width="20" bestFit="1" customWidth="1"/>
    <col min="11" max="11" width="1.28515625" customWidth="1"/>
    <col min="12" max="12" width="18.28515625" bestFit="1" customWidth="1"/>
    <col min="13" max="13" width="0.28515625" customWidth="1"/>
  </cols>
  <sheetData>
    <row r="1" spans="1:12" ht="29.1" customHeight="1">
      <c r="A1" s="278" t="s">
        <v>0</v>
      </c>
      <c r="B1" s="278"/>
      <c r="C1" s="278"/>
      <c r="D1" s="278"/>
      <c r="E1" s="278"/>
      <c r="F1" s="278"/>
      <c r="G1" s="278"/>
      <c r="H1" s="278"/>
      <c r="I1" s="278"/>
      <c r="J1" s="278"/>
      <c r="K1" s="278"/>
      <c r="L1" s="278"/>
    </row>
    <row r="2" spans="1:12" ht="21.75" customHeight="1">
      <c r="A2" s="278" t="s">
        <v>1</v>
      </c>
      <c r="B2" s="278"/>
      <c r="C2" s="278"/>
      <c r="D2" s="278"/>
      <c r="E2" s="278"/>
      <c r="F2" s="278"/>
      <c r="G2" s="278"/>
      <c r="H2" s="278"/>
      <c r="I2" s="278"/>
      <c r="J2" s="278"/>
      <c r="K2" s="278"/>
      <c r="L2" s="278"/>
    </row>
    <row r="3" spans="1:12" ht="21.75" customHeight="1">
      <c r="A3" s="278" t="s">
        <v>2</v>
      </c>
      <c r="B3" s="278"/>
      <c r="C3" s="278"/>
      <c r="D3" s="278"/>
      <c r="E3" s="278"/>
      <c r="F3" s="278"/>
      <c r="G3" s="278"/>
      <c r="H3" s="278"/>
      <c r="I3" s="278"/>
      <c r="J3" s="278"/>
      <c r="K3" s="278"/>
      <c r="L3" s="278"/>
    </row>
    <row r="4" spans="1:12" ht="14.45" customHeight="1"/>
    <row r="5" spans="1:12" ht="14.45" customHeight="1">
      <c r="A5" s="1" t="s">
        <v>102</v>
      </c>
      <c r="B5" s="291" t="s">
        <v>103</v>
      </c>
      <c r="C5" s="291"/>
      <c r="D5" s="291"/>
      <c r="E5" s="291"/>
      <c r="F5" s="291"/>
      <c r="G5" s="291"/>
      <c r="H5" s="291"/>
      <c r="I5" s="291"/>
      <c r="J5" s="291"/>
      <c r="K5" s="291"/>
      <c r="L5" s="291"/>
    </row>
    <row r="6" spans="1:12" ht="14.45" customHeight="1">
      <c r="D6" s="2" t="s">
        <v>7</v>
      </c>
      <c r="F6" s="293" t="s">
        <v>8</v>
      </c>
      <c r="G6" s="293"/>
      <c r="H6" s="293"/>
      <c r="J6" s="2" t="s">
        <v>9</v>
      </c>
    </row>
    <row r="7" spans="1:12" ht="14.45" customHeight="1">
      <c r="D7" s="3"/>
      <c r="F7" s="3"/>
      <c r="G7" s="3"/>
      <c r="H7" s="3"/>
      <c r="J7" s="3"/>
    </row>
    <row r="8" spans="1:12" ht="14.45" customHeight="1">
      <c r="A8" s="293" t="s">
        <v>104</v>
      </c>
      <c r="B8" s="293"/>
      <c r="D8" s="2" t="s">
        <v>105</v>
      </c>
      <c r="F8" s="2" t="s">
        <v>106</v>
      </c>
      <c r="H8" s="2" t="s">
        <v>107</v>
      </c>
      <c r="J8" s="2" t="s">
        <v>105</v>
      </c>
      <c r="L8" s="2" t="s">
        <v>18</v>
      </c>
    </row>
    <row r="9" spans="1:12" ht="14.45" customHeight="1">
      <c r="A9" s="114"/>
      <c r="B9" s="114"/>
      <c r="D9" s="114"/>
      <c r="F9" s="114"/>
      <c r="H9" s="114"/>
      <c r="J9" s="114"/>
      <c r="L9" s="114"/>
    </row>
    <row r="10" spans="1:12" ht="14.45" customHeight="1">
      <c r="A10" s="114"/>
      <c r="B10" s="114"/>
      <c r="D10" s="114"/>
      <c r="F10" s="114"/>
      <c r="H10" s="114"/>
      <c r="J10" s="114"/>
      <c r="L10" s="114"/>
    </row>
    <row r="11" spans="1:12" ht="21.75" customHeight="1">
      <c r="A11" s="303" t="s">
        <v>108</v>
      </c>
      <c r="B11" s="303"/>
      <c r="D11" s="5">
        <v>572125055909</v>
      </c>
      <c r="F11" s="5">
        <v>10540064998652</v>
      </c>
      <c r="H11" s="5">
        <v>11112083044000</v>
      </c>
      <c r="J11" s="5">
        <v>107010561</v>
      </c>
      <c r="L11" s="16" t="s">
        <v>109</v>
      </c>
    </row>
    <row r="12" spans="1:12" ht="21.75" customHeight="1">
      <c r="A12" s="301" t="s">
        <v>110</v>
      </c>
      <c r="B12" s="301"/>
      <c r="D12" s="6">
        <v>1096552434093</v>
      </c>
      <c r="F12" s="6">
        <v>16209636286038</v>
      </c>
      <c r="H12" s="6">
        <v>17303762160000</v>
      </c>
      <c r="J12" s="6">
        <v>2426560131</v>
      </c>
      <c r="L12" s="17" t="s">
        <v>109</v>
      </c>
    </row>
    <row r="13" spans="1:12" ht="21.75" customHeight="1">
      <c r="A13" s="301" t="s">
        <v>111</v>
      </c>
      <c r="B13" s="301"/>
      <c r="D13" s="6">
        <v>10114287</v>
      </c>
      <c r="F13" s="6">
        <v>42770</v>
      </c>
      <c r="H13" s="6">
        <v>0</v>
      </c>
      <c r="J13" s="6">
        <v>10157057</v>
      </c>
      <c r="L13" s="17" t="s">
        <v>109</v>
      </c>
    </row>
    <row r="14" spans="1:12" ht="21.75" customHeight="1">
      <c r="A14" s="301" t="s">
        <v>112</v>
      </c>
      <c r="B14" s="301"/>
      <c r="D14" s="6">
        <v>2731554</v>
      </c>
      <c r="F14" s="6">
        <v>11600</v>
      </c>
      <c r="H14" s="6">
        <v>0</v>
      </c>
      <c r="J14" s="6">
        <v>2743154</v>
      </c>
      <c r="L14" s="17" t="s">
        <v>109</v>
      </c>
    </row>
    <row r="15" spans="1:12" ht="21.75" customHeight="1">
      <c r="A15" s="301" t="s">
        <v>113</v>
      </c>
      <c r="B15" s="301"/>
      <c r="D15" s="6">
        <v>26459081</v>
      </c>
      <c r="F15" s="6">
        <v>11719251320749</v>
      </c>
      <c r="H15" s="6">
        <v>11718976105640</v>
      </c>
      <c r="J15" s="6">
        <v>301674190</v>
      </c>
      <c r="L15" s="17" t="s">
        <v>109</v>
      </c>
    </row>
    <row r="16" spans="1:12" ht="21.75" customHeight="1">
      <c r="A16" s="301" t="s">
        <v>114</v>
      </c>
      <c r="B16" s="301"/>
      <c r="D16" s="6">
        <v>267728</v>
      </c>
      <c r="F16" s="6">
        <v>2272</v>
      </c>
      <c r="H16" s="6">
        <v>270000</v>
      </c>
      <c r="J16" s="6">
        <v>0</v>
      </c>
      <c r="L16" s="17" t="s">
        <v>109</v>
      </c>
    </row>
    <row r="17" spans="1:12" ht="21.75" customHeight="1">
      <c r="A17" s="301" t="s">
        <v>115</v>
      </c>
      <c r="B17" s="301"/>
      <c r="D17" s="6">
        <v>984566</v>
      </c>
      <c r="F17" s="6">
        <v>8205</v>
      </c>
      <c r="H17" s="6">
        <v>4164</v>
      </c>
      <c r="J17" s="6">
        <v>988607</v>
      </c>
      <c r="L17" s="17" t="s">
        <v>109</v>
      </c>
    </row>
    <row r="18" spans="1:12" ht="21.75" customHeight="1">
      <c r="A18" s="301" t="s">
        <v>116</v>
      </c>
      <c r="B18" s="301"/>
      <c r="D18" s="6">
        <v>18396444</v>
      </c>
      <c r="F18" s="6">
        <v>0</v>
      </c>
      <c r="H18" s="6">
        <v>0</v>
      </c>
      <c r="J18" s="6">
        <v>18396444</v>
      </c>
      <c r="L18" s="17" t="s">
        <v>109</v>
      </c>
    </row>
    <row r="19" spans="1:12" ht="21.75" customHeight="1">
      <c r="A19" s="301" t="s">
        <v>117</v>
      </c>
      <c r="B19" s="301"/>
      <c r="D19" s="6">
        <v>156699</v>
      </c>
      <c r="F19" s="6">
        <v>0</v>
      </c>
      <c r="H19" s="6">
        <v>0</v>
      </c>
      <c r="J19" s="6">
        <v>156699</v>
      </c>
      <c r="L19" s="17" t="s">
        <v>109</v>
      </c>
    </row>
    <row r="20" spans="1:12" ht="21.75" customHeight="1">
      <c r="A20" s="301" t="s">
        <v>118</v>
      </c>
      <c r="B20" s="301"/>
      <c r="D20" s="6">
        <v>249830</v>
      </c>
      <c r="F20" s="6">
        <v>0</v>
      </c>
      <c r="H20" s="6">
        <v>0</v>
      </c>
      <c r="J20" s="6">
        <v>249830</v>
      </c>
      <c r="L20" s="17" t="s">
        <v>109</v>
      </c>
    </row>
    <row r="21" spans="1:12" ht="21.75" customHeight="1">
      <c r="A21" s="301" t="s">
        <v>119</v>
      </c>
      <c r="B21" s="301"/>
      <c r="D21" s="6">
        <v>125970</v>
      </c>
      <c r="F21" s="6">
        <v>0</v>
      </c>
      <c r="H21" s="6">
        <v>0</v>
      </c>
      <c r="J21" s="6">
        <v>125970</v>
      </c>
      <c r="L21" s="17" t="s">
        <v>109</v>
      </c>
    </row>
    <row r="22" spans="1:12" ht="21.75" customHeight="1">
      <c r="A22" s="301" t="s">
        <v>120</v>
      </c>
      <c r="B22" s="301"/>
      <c r="D22" s="6">
        <v>2147460</v>
      </c>
      <c r="F22" s="6">
        <v>0</v>
      </c>
      <c r="H22" s="6">
        <v>0</v>
      </c>
      <c r="J22" s="6">
        <v>2147460</v>
      </c>
      <c r="L22" s="17" t="s">
        <v>109</v>
      </c>
    </row>
    <row r="23" spans="1:12" ht="21.75" customHeight="1">
      <c r="A23" s="301" t="s">
        <v>121</v>
      </c>
      <c r="B23" s="301"/>
      <c r="D23" s="6">
        <v>8031270</v>
      </c>
      <c r="F23" s="6">
        <v>33961</v>
      </c>
      <c r="H23" s="6">
        <v>0</v>
      </c>
      <c r="J23" s="6">
        <v>8065231</v>
      </c>
      <c r="L23" s="17" t="s">
        <v>109</v>
      </c>
    </row>
    <row r="24" spans="1:12" ht="21.75" customHeight="1">
      <c r="A24" s="301" t="s">
        <v>122</v>
      </c>
      <c r="B24" s="301"/>
      <c r="D24" s="6">
        <v>8959587</v>
      </c>
      <c r="F24" s="6">
        <v>1063820111584</v>
      </c>
      <c r="H24" s="6">
        <v>1049200375000</v>
      </c>
      <c r="J24" s="6">
        <v>14628696171</v>
      </c>
      <c r="L24" s="17" t="s">
        <v>123</v>
      </c>
    </row>
    <row r="25" spans="1:12" ht="21.75" customHeight="1">
      <c r="A25" s="301" t="s">
        <v>124</v>
      </c>
      <c r="B25" s="301"/>
      <c r="D25" s="6">
        <v>1049200000000</v>
      </c>
      <c r="F25" s="6">
        <v>0</v>
      </c>
      <c r="H25" s="6">
        <v>1049200000000</v>
      </c>
      <c r="J25" s="6">
        <v>0</v>
      </c>
      <c r="L25" s="17" t="s">
        <v>109</v>
      </c>
    </row>
    <row r="26" spans="1:12" ht="21.75" customHeight="1">
      <c r="A26" s="301" t="s">
        <v>125</v>
      </c>
      <c r="B26" s="301"/>
      <c r="D26" s="6">
        <v>1748439</v>
      </c>
      <c r="F26" s="6">
        <v>0</v>
      </c>
      <c r="H26" s="6">
        <v>0</v>
      </c>
      <c r="J26" s="6">
        <v>1748439</v>
      </c>
      <c r="L26" s="17" t="s">
        <v>109</v>
      </c>
    </row>
    <row r="27" spans="1:12" ht="21.75" customHeight="1">
      <c r="A27" s="301" t="s">
        <v>126</v>
      </c>
      <c r="B27" s="301"/>
      <c r="D27" s="6">
        <v>49806213</v>
      </c>
      <c r="F27" s="6">
        <v>4230</v>
      </c>
      <c r="H27" s="6">
        <v>541500</v>
      </c>
      <c r="J27" s="6">
        <v>49268943</v>
      </c>
      <c r="L27" s="17" t="s">
        <v>109</v>
      </c>
    </row>
    <row r="28" spans="1:12" ht="21.75" customHeight="1">
      <c r="A28" s="301" t="s">
        <v>127</v>
      </c>
      <c r="B28" s="301"/>
      <c r="D28" s="6">
        <v>9197399</v>
      </c>
      <c r="F28" s="6">
        <v>39057</v>
      </c>
      <c r="H28" s="6">
        <v>0</v>
      </c>
      <c r="J28" s="6">
        <v>9236456</v>
      </c>
      <c r="L28" s="17" t="s">
        <v>109</v>
      </c>
    </row>
    <row r="29" spans="1:12" ht="21.75" customHeight="1">
      <c r="A29" s="301" t="s">
        <v>128</v>
      </c>
      <c r="B29" s="301"/>
      <c r="D29" s="6">
        <v>150912000000</v>
      </c>
      <c r="F29" s="6">
        <v>0</v>
      </c>
      <c r="H29" s="6">
        <v>150912000000</v>
      </c>
      <c r="J29" s="6">
        <v>0</v>
      </c>
      <c r="L29" s="17" t="s">
        <v>109</v>
      </c>
    </row>
    <row r="30" spans="1:12" ht="21.75" customHeight="1">
      <c r="A30" s="301" t="s">
        <v>128</v>
      </c>
      <c r="B30" s="301"/>
      <c r="D30" s="6">
        <v>155914000000</v>
      </c>
      <c r="F30" s="6">
        <v>0</v>
      </c>
      <c r="H30" s="6">
        <v>155914000000</v>
      </c>
      <c r="J30" s="6">
        <v>0</v>
      </c>
      <c r="L30" s="17" t="s">
        <v>109</v>
      </c>
    </row>
    <row r="31" spans="1:12" ht="21.75" customHeight="1">
      <c r="A31" s="301" t="s">
        <v>131</v>
      </c>
      <c r="B31" s="301"/>
      <c r="D31" s="6">
        <v>78199721138</v>
      </c>
      <c r="F31" s="6">
        <v>18201119982158</v>
      </c>
      <c r="H31" s="6">
        <v>18278625419181</v>
      </c>
      <c r="J31" s="6">
        <v>694284115</v>
      </c>
      <c r="L31" s="17" t="s">
        <v>109</v>
      </c>
    </row>
    <row r="32" spans="1:12" ht="21.75" customHeight="1">
      <c r="A32" s="301" t="s">
        <v>129</v>
      </c>
      <c r="B32" s="301"/>
      <c r="D32" s="6">
        <v>2000000000000</v>
      </c>
      <c r="F32" s="6">
        <v>0</v>
      </c>
      <c r="H32" s="6">
        <v>2000000000000</v>
      </c>
      <c r="J32" s="6">
        <v>0</v>
      </c>
      <c r="L32" s="17" t="s">
        <v>109</v>
      </c>
    </row>
    <row r="33" spans="1:12" ht="21.75" customHeight="1">
      <c r="A33" s="301" t="s">
        <v>130</v>
      </c>
      <c r="B33" s="301"/>
      <c r="D33" s="6">
        <v>195000000000</v>
      </c>
      <c r="F33" s="6">
        <v>0</v>
      </c>
      <c r="H33" s="6">
        <v>195000000000</v>
      </c>
      <c r="J33" s="6">
        <v>0</v>
      </c>
      <c r="L33" s="17" t="s">
        <v>109</v>
      </c>
    </row>
    <row r="34" spans="1:12" ht="21.75" customHeight="1">
      <c r="A34" s="301" t="s">
        <v>130</v>
      </c>
      <c r="B34" s="301"/>
      <c r="D34" s="6">
        <v>64320000000</v>
      </c>
      <c r="F34" s="6">
        <v>0</v>
      </c>
      <c r="H34" s="6">
        <v>64320000000</v>
      </c>
      <c r="J34" s="6">
        <v>0</v>
      </c>
      <c r="L34" s="17" t="s">
        <v>109</v>
      </c>
    </row>
    <row r="35" spans="1:12" ht="21.75" customHeight="1">
      <c r="A35" s="301" t="s">
        <v>130</v>
      </c>
      <c r="B35" s="301"/>
      <c r="D35" s="6">
        <v>579951000000</v>
      </c>
      <c r="F35" s="6">
        <v>0</v>
      </c>
      <c r="H35" s="6">
        <v>579951000000</v>
      </c>
      <c r="J35" s="6">
        <v>0</v>
      </c>
      <c r="L35" s="17" t="s">
        <v>109</v>
      </c>
    </row>
    <row r="36" spans="1:12" ht="21.75" customHeight="1">
      <c r="A36" s="301" t="s">
        <v>130</v>
      </c>
      <c r="B36" s="301"/>
      <c r="D36" s="6">
        <v>848886000000</v>
      </c>
      <c r="F36" s="6">
        <v>0</v>
      </c>
      <c r="H36" s="6">
        <v>848886000000</v>
      </c>
      <c r="J36" s="6">
        <v>0</v>
      </c>
      <c r="L36" s="17" t="s">
        <v>109</v>
      </c>
    </row>
    <row r="37" spans="1:12" ht="21.75" customHeight="1">
      <c r="A37" s="301" t="s">
        <v>130</v>
      </c>
      <c r="B37" s="301"/>
      <c r="D37" s="6">
        <v>910399000000</v>
      </c>
      <c r="F37" s="6">
        <v>0</v>
      </c>
      <c r="H37" s="6">
        <v>910399000000</v>
      </c>
      <c r="J37" s="6">
        <v>0</v>
      </c>
      <c r="L37" s="17" t="s">
        <v>109</v>
      </c>
    </row>
    <row r="38" spans="1:12" ht="21.75" customHeight="1">
      <c r="A38" s="301" t="s">
        <v>130</v>
      </c>
      <c r="B38" s="301"/>
      <c r="D38" s="6">
        <v>1221440000000</v>
      </c>
      <c r="F38" s="6">
        <v>0</v>
      </c>
      <c r="H38" s="6">
        <v>1221440000000</v>
      </c>
      <c r="J38" s="6">
        <v>0</v>
      </c>
      <c r="L38" s="17" t="s">
        <v>109</v>
      </c>
    </row>
    <row r="39" spans="1:12" ht="21.75" customHeight="1">
      <c r="A39" s="301" t="s">
        <v>130</v>
      </c>
      <c r="B39" s="301"/>
      <c r="D39" s="6">
        <v>1245078000000</v>
      </c>
      <c r="F39" s="6">
        <v>0</v>
      </c>
      <c r="H39" s="6">
        <v>1245078000000</v>
      </c>
      <c r="J39" s="6">
        <v>0</v>
      </c>
      <c r="L39" s="17" t="s">
        <v>109</v>
      </c>
    </row>
    <row r="40" spans="1:12" ht="21.75" customHeight="1">
      <c r="A40" s="301" t="s">
        <v>129</v>
      </c>
      <c r="B40" s="301"/>
      <c r="D40" s="6">
        <v>2092114000000</v>
      </c>
      <c r="F40" s="6">
        <v>0</v>
      </c>
      <c r="H40" s="6">
        <v>2092114000000</v>
      </c>
      <c r="J40" s="6">
        <v>0</v>
      </c>
      <c r="L40" s="17" t="s">
        <v>109</v>
      </c>
    </row>
    <row r="41" spans="1:12" ht="21.75" customHeight="1">
      <c r="A41" s="301" t="s">
        <v>128</v>
      </c>
      <c r="B41" s="301"/>
      <c r="D41" s="6">
        <v>125895000000</v>
      </c>
      <c r="F41" s="6">
        <v>0</v>
      </c>
      <c r="H41" s="6">
        <v>125895000000</v>
      </c>
      <c r="J41" s="6">
        <v>0</v>
      </c>
      <c r="L41" s="17" t="s">
        <v>109</v>
      </c>
    </row>
    <row r="42" spans="1:12" ht="21.75" customHeight="1">
      <c r="A42" s="301" t="s">
        <v>129</v>
      </c>
      <c r="B42" s="301"/>
      <c r="D42" s="6">
        <v>1000000000000</v>
      </c>
      <c r="F42" s="6">
        <v>0</v>
      </c>
      <c r="H42" s="6">
        <v>1000000000000</v>
      </c>
      <c r="J42" s="6">
        <v>0</v>
      </c>
      <c r="L42" s="17" t="s">
        <v>109</v>
      </c>
    </row>
    <row r="43" spans="1:12" ht="21.75" customHeight="1">
      <c r="A43" s="301" t="s">
        <v>129</v>
      </c>
      <c r="B43" s="301"/>
      <c r="D43" s="6">
        <v>1000000000000</v>
      </c>
      <c r="F43" s="6">
        <v>0</v>
      </c>
      <c r="H43" s="6">
        <v>1000000000000</v>
      </c>
      <c r="J43" s="6">
        <v>0</v>
      </c>
      <c r="L43" s="17" t="s">
        <v>109</v>
      </c>
    </row>
    <row r="44" spans="1:12" ht="21.75" customHeight="1">
      <c r="A44" s="301" t="s">
        <v>130</v>
      </c>
      <c r="B44" s="301"/>
      <c r="D44" s="6">
        <v>768414000000</v>
      </c>
      <c r="F44" s="6">
        <v>0</v>
      </c>
      <c r="H44" s="6">
        <v>768414000000</v>
      </c>
      <c r="J44" s="6">
        <v>0</v>
      </c>
      <c r="L44" s="17" t="s">
        <v>109</v>
      </c>
    </row>
    <row r="45" spans="1:12" ht="21.75" customHeight="1">
      <c r="A45" s="301" t="s">
        <v>130</v>
      </c>
      <c r="B45" s="301"/>
      <c r="D45" s="6">
        <v>914000000000</v>
      </c>
      <c r="F45" s="6">
        <v>0</v>
      </c>
      <c r="H45" s="6">
        <v>914000000000</v>
      </c>
      <c r="J45" s="6">
        <v>0</v>
      </c>
      <c r="L45" s="17" t="s">
        <v>109</v>
      </c>
    </row>
    <row r="46" spans="1:12" ht="21.75" customHeight="1">
      <c r="A46" s="301" t="s">
        <v>130</v>
      </c>
      <c r="B46" s="301"/>
      <c r="D46" s="6">
        <v>1676498000000</v>
      </c>
      <c r="F46" s="6">
        <v>0</v>
      </c>
      <c r="H46" s="6">
        <v>0</v>
      </c>
      <c r="J46" s="6">
        <v>1676498000000</v>
      </c>
      <c r="L46" s="17" t="s">
        <v>132</v>
      </c>
    </row>
    <row r="47" spans="1:12" ht="21.75" customHeight="1">
      <c r="A47" s="301" t="s">
        <v>130</v>
      </c>
      <c r="B47" s="301"/>
      <c r="D47" s="6">
        <v>720000000000</v>
      </c>
      <c r="F47" s="6">
        <v>0</v>
      </c>
      <c r="H47" s="6">
        <v>720000000000</v>
      </c>
      <c r="J47" s="6">
        <v>0</v>
      </c>
      <c r="L47" s="17" t="s">
        <v>109</v>
      </c>
    </row>
    <row r="48" spans="1:12" ht="21.75" customHeight="1">
      <c r="A48" s="301" t="s">
        <v>130</v>
      </c>
      <c r="B48" s="301"/>
      <c r="D48" s="6">
        <v>2235390000000</v>
      </c>
      <c r="F48" s="6">
        <v>0</v>
      </c>
      <c r="H48" s="6">
        <v>38000000000</v>
      </c>
      <c r="J48" s="6">
        <v>2197390000000</v>
      </c>
      <c r="L48" s="17" t="s">
        <v>133</v>
      </c>
    </row>
    <row r="49" spans="1:12" ht="21.75" customHeight="1">
      <c r="A49" s="301" t="s">
        <v>130</v>
      </c>
      <c r="B49" s="301"/>
      <c r="D49" s="6">
        <v>660000000000</v>
      </c>
      <c r="F49" s="6">
        <v>0</v>
      </c>
      <c r="H49" s="6">
        <v>0</v>
      </c>
      <c r="J49" s="6">
        <v>660000000000</v>
      </c>
      <c r="L49" s="17" t="s">
        <v>134</v>
      </c>
    </row>
    <row r="50" spans="1:12" ht="21.75" customHeight="1">
      <c r="A50" s="301" t="s">
        <v>130</v>
      </c>
      <c r="B50" s="301"/>
      <c r="D50" s="6">
        <v>1246000000000</v>
      </c>
      <c r="F50" s="6">
        <v>0</v>
      </c>
      <c r="H50" s="6">
        <v>0</v>
      </c>
      <c r="J50" s="6">
        <v>1246000000000</v>
      </c>
      <c r="L50" s="17" t="s">
        <v>135</v>
      </c>
    </row>
    <row r="51" spans="1:12" ht="21.75" customHeight="1">
      <c r="A51" s="301" t="s">
        <v>130</v>
      </c>
      <c r="B51" s="301"/>
      <c r="D51" s="6">
        <v>3061340000000</v>
      </c>
      <c r="F51" s="6">
        <v>0</v>
      </c>
      <c r="H51" s="6">
        <v>3061340000000</v>
      </c>
      <c r="J51" s="6">
        <v>0</v>
      </c>
      <c r="L51" s="17" t="s">
        <v>109</v>
      </c>
    </row>
    <row r="52" spans="1:12" ht="21.75" customHeight="1">
      <c r="A52" s="301" t="s">
        <v>130</v>
      </c>
      <c r="B52" s="301"/>
      <c r="D52" s="6">
        <v>0</v>
      </c>
      <c r="F52" s="6">
        <v>1000000000000</v>
      </c>
      <c r="H52" s="6">
        <v>0</v>
      </c>
      <c r="J52" s="6">
        <v>1000000000000</v>
      </c>
      <c r="L52" s="17" t="s">
        <v>136</v>
      </c>
    </row>
    <row r="53" spans="1:12" ht="21.75" customHeight="1">
      <c r="A53" s="301" t="s">
        <v>129</v>
      </c>
      <c r="B53" s="301"/>
      <c r="D53" s="6">
        <v>0</v>
      </c>
      <c r="F53" s="6">
        <v>1000000000000</v>
      </c>
      <c r="H53" s="6">
        <v>0</v>
      </c>
      <c r="J53" s="6">
        <v>1000000000000</v>
      </c>
      <c r="L53" s="17" t="s">
        <v>136</v>
      </c>
    </row>
    <row r="54" spans="1:12" ht="21.75" customHeight="1">
      <c r="A54" s="301" t="s">
        <v>129</v>
      </c>
      <c r="B54" s="301"/>
      <c r="D54" s="6">
        <v>0</v>
      </c>
      <c r="F54" s="6">
        <v>1000000000000</v>
      </c>
      <c r="H54" s="6">
        <v>0</v>
      </c>
      <c r="J54" s="6">
        <v>1000000000000</v>
      </c>
      <c r="L54" s="17" t="s">
        <v>136</v>
      </c>
    </row>
    <row r="55" spans="1:12" ht="21.75" customHeight="1">
      <c r="A55" s="301" t="s">
        <v>129</v>
      </c>
      <c r="B55" s="301"/>
      <c r="D55" s="6">
        <v>0</v>
      </c>
      <c r="F55" s="6">
        <v>1000000000000</v>
      </c>
      <c r="H55" s="6">
        <v>0</v>
      </c>
      <c r="J55" s="6">
        <v>1000000000000</v>
      </c>
      <c r="L55" s="17" t="s">
        <v>136</v>
      </c>
    </row>
    <row r="56" spans="1:12" ht="21.75" customHeight="1">
      <c r="A56" s="301" t="s">
        <v>129</v>
      </c>
      <c r="B56" s="301"/>
      <c r="D56" s="6">
        <v>0</v>
      </c>
      <c r="F56" s="6">
        <v>1000000000000</v>
      </c>
      <c r="H56" s="6">
        <v>0</v>
      </c>
      <c r="J56" s="6">
        <v>1000000000000</v>
      </c>
      <c r="L56" s="17" t="s">
        <v>136</v>
      </c>
    </row>
    <row r="57" spans="1:12" ht="21.75" customHeight="1">
      <c r="A57" s="301" t="s">
        <v>129</v>
      </c>
      <c r="B57" s="301"/>
      <c r="D57" s="6">
        <v>0</v>
      </c>
      <c r="F57" s="6">
        <v>1000000000000</v>
      </c>
      <c r="H57" s="6">
        <v>0</v>
      </c>
      <c r="J57" s="6">
        <v>1000000000000</v>
      </c>
      <c r="L57" s="17" t="s">
        <v>136</v>
      </c>
    </row>
    <row r="58" spans="1:12" ht="21.75" customHeight="1">
      <c r="A58" s="301" t="s">
        <v>129</v>
      </c>
      <c r="B58" s="301"/>
      <c r="D58" s="6">
        <v>0</v>
      </c>
      <c r="F58" s="6">
        <v>350000000000</v>
      </c>
      <c r="H58" s="6">
        <v>0</v>
      </c>
      <c r="J58" s="6">
        <v>350000000000</v>
      </c>
      <c r="L58" s="17" t="s">
        <v>137</v>
      </c>
    </row>
    <row r="59" spans="1:12" ht="21.75" customHeight="1">
      <c r="A59" s="301" t="s">
        <v>138</v>
      </c>
      <c r="B59" s="301"/>
      <c r="D59" s="6">
        <v>0</v>
      </c>
      <c r="F59" s="6">
        <v>1000000000000</v>
      </c>
      <c r="H59" s="6">
        <v>0</v>
      </c>
      <c r="J59" s="6">
        <v>1000000000000</v>
      </c>
      <c r="L59" s="17" t="s">
        <v>136</v>
      </c>
    </row>
    <row r="60" spans="1:12" ht="21.75" customHeight="1">
      <c r="A60" s="301" t="s">
        <v>128</v>
      </c>
      <c r="B60" s="301"/>
      <c r="D60" s="6">
        <v>0</v>
      </c>
      <c r="F60" s="6">
        <v>1099101000000</v>
      </c>
      <c r="H60" s="6">
        <v>0</v>
      </c>
      <c r="J60" s="6">
        <v>1099101000000</v>
      </c>
      <c r="L60" s="17" t="s">
        <v>139</v>
      </c>
    </row>
    <row r="61" spans="1:12" ht="21.75" customHeight="1">
      <c r="A61" s="301" t="s">
        <v>140</v>
      </c>
      <c r="B61" s="301"/>
      <c r="D61" s="6">
        <v>0</v>
      </c>
      <c r="F61" s="6">
        <v>1000000000000</v>
      </c>
      <c r="H61" s="6">
        <v>0</v>
      </c>
      <c r="J61" s="6">
        <v>1000000000000</v>
      </c>
      <c r="L61" s="17" t="s">
        <v>136</v>
      </c>
    </row>
    <row r="62" spans="1:12" ht="21.75" customHeight="1">
      <c r="A62" s="301" t="s">
        <v>129</v>
      </c>
      <c r="B62" s="301"/>
      <c r="D62" s="6">
        <v>0</v>
      </c>
      <c r="F62" s="6">
        <v>1300000000000</v>
      </c>
      <c r="H62" s="6">
        <v>0</v>
      </c>
      <c r="J62" s="6">
        <v>1300000000000</v>
      </c>
      <c r="L62" s="17" t="s">
        <v>141</v>
      </c>
    </row>
    <row r="63" spans="1:12" ht="21.75" customHeight="1">
      <c r="A63" s="301" t="s">
        <v>129</v>
      </c>
      <c r="B63" s="301"/>
      <c r="D63" s="6">
        <v>0</v>
      </c>
      <c r="F63" s="6">
        <v>150000000000</v>
      </c>
      <c r="H63" s="6">
        <v>0</v>
      </c>
      <c r="J63" s="6">
        <v>150000000000</v>
      </c>
      <c r="L63" s="17" t="s">
        <v>142</v>
      </c>
    </row>
    <row r="64" spans="1:12" ht="21.75" customHeight="1">
      <c r="A64" s="301" t="s">
        <v>129</v>
      </c>
      <c r="B64" s="301"/>
      <c r="D64" s="6">
        <v>0</v>
      </c>
      <c r="F64" s="6">
        <v>543000000000</v>
      </c>
      <c r="H64" s="6">
        <v>0</v>
      </c>
      <c r="J64" s="6">
        <v>543000000000</v>
      </c>
      <c r="L64" s="17" t="s">
        <v>143</v>
      </c>
    </row>
    <row r="65" spans="1:12" ht="21.75" customHeight="1">
      <c r="A65" s="301" t="s">
        <v>140</v>
      </c>
      <c r="B65" s="301"/>
      <c r="D65" s="6">
        <v>0</v>
      </c>
      <c r="F65" s="6">
        <v>1220365000000</v>
      </c>
      <c r="H65" s="6">
        <v>0</v>
      </c>
      <c r="J65" s="6">
        <v>1220365000000</v>
      </c>
      <c r="L65" s="17" t="s">
        <v>144</v>
      </c>
    </row>
    <row r="66" spans="1:12" ht="21.75" customHeight="1">
      <c r="A66" s="301" t="s">
        <v>129</v>
      </c>
      <c r="B66" s="301"/>
      <c r="D66" s="6">
        <v>0</v>
      </c>
      <c r="F66" s="6">
        <v>1000000000000</v>
      </c>
      <c r="H66" s="6">
        <v>0</v>
      </c>
      <c r="J66" s="6">
        <v>1000000000000</v>
      </c>
      <c r="L66" s="17" t="s">
        <v>136</v>
      </c>
    </row>
    <row r="67" spans="1:12" ht="21.75" customHeight="1">
      <c r="A67" s="301" t="s">
        <v>129</v>
      </c>
      <c r="B67" s="301"/>
      <c r="D67" s="6">
        <v>0</v>
      </c>
      <c r="F67" s="6">
        <v>1000000000000</v>
      </c>
      <c r="H67" s="6">
        <v>0</v>
      </c>
      <c r="J67" s="6">
        <v>1000000000000</v>
      </c>
      <c r="L67" s="17" t="s">
        <v>136</v>
      </c>
    </row>
    <row r="68" spans="1:12" ht="21.75" customHeight="1">
      <c r="A68" s="301" t="s">
        <v>129</v>
      </c>
      <c r="B68" s="301"/>
      <c r="D68" s="6">
        <v>0</v>
      </c>
      <c r="F68" s="6">
        <v>941000000000</v>
      </c>
      <c r="H68" s="6">
        <v>0</v>
      </c>
      <c r="J68" s="6">
        <v>941000000000</v>
      </c>
      <c r="L68" s="17" t="s">
        <v>145</v>
      </c>
    </row>
    <row r="69" spans="1:12" ht="21.75" customHeight="1">
      <c r="A69" s="301" t="s">
        <v>129</v>
      </c>
      <c r="B69" s="301"/>
      <c r="D69" s="6">
        <v>0</v>
      </c>
      <c r="F69" s="6">
        <v>100000000000</v>
      </c>
      <c r="H69" s="6">
        <v>0</v>
      </c>
      <c r="J69" s="6">
        <v>100000000000</v>
      </c>
      <c r="L69" s="17" t="s">
        <v>146</v>
      </c>
    </row>
    <row r="70" spans="1:12" ht="21.75" customHeight="1">
      <c r="A70" s="301" t="s">
        <v>128</v>
      </c>
      <c r="B70" s="301"/>
      <c r="D70" s="6">
        <v>0</v>
      </c>
      <c r="F70" s="6">
        <v>1696966000000</v>
      </c>
      <c r="H70" s="6">
        <v>0</v>
      </c>
      <c r="J70" s="6">
        <v>1696966000000</v>
      </c>
      <c r="L70" s="17" t="s">
        <v>147</v>
      </c>
    </row>
    <row r="71" spans="1:12" ht="21.75" customHeight="1">
      <c r="A71" s="301" t="s">
        <v>148</v>
      </c>
      <c r="B71" s="301"/>
      <c r="D71" s="6">
        <v>0</v>
      </c>
      <c r="F71" s="6">
        <v>1000000000000</v>
      </c>
      <c r="H71" s="6">
        <v>0</v>
      </c>
      <c r="J71" s="6">
        <v>1000000000000</v>
      </c>
      <c r="L71" s="17" t="s">
        <v>136</v>
      </c>
    </row>
    <row r="72" spans="1:12" ht="21.75" customHeight="1">
      <c r="A72" s="301" t="s">
        <v>130</v>
      </c>
      <c r="B72" s="301"/>
      <c r="D72" s="6">
        <v>0</v>
      </c>
      <c r="F72" s="6">
        <v>613000000000</v>
      </c>
      <c r="H72" s="6">
        <v>0</v>
      </c>
      <c r="J72" s="6">
        <v>613000000000</v>
      </c>
      <c r="L72" s="17" t="s">
        <v>149</v>
      </c>
    </row>
    <row r="73" spans="1:12" ht="21.75" customHeight="1">
      <c r="A73" s="301" t="s">
        <v>130</v>
      </c>
      <c r="B73" s="301"/>
      <c r="D73" s="6">
        <v>0</v>
      </c>
      <c r="F73" s="6">
        <v>2000000000000</v>
      </c>
      <c r="H73" s="6">
        <v>0</v>
      </c>
      <c r="J73" s="6">
        <v>2000000000000</v>
      </c>
      <c r="L73" s="17" t="s">
        <v>150</v>
      </c>
    </row>
    <row r="74" spans="1:12" ht="21.75" customHeight="1">
      <c r="A74" s="301" t="s">
        <v>129</v>
      </c>
      <c r="B74" s="301"/>
      <c r="D74" s="6">
        <v>0</v>
      </c>
      <c r="F74" s="6">
        <v>818000000000</v>
      </c>
      <c r="H74" s="6">
        <v>0</v>
      </c>
      <c r="J74" s="6">
        <v>818000000000</v>
      </c>
      <c r="L74" s="17" t="s">
        <v>151</v>
      </c>
    </row>
    <row r="75" spans="1:12" ht="21.75" customHeight="1">
      <c r="A75" s="302" t="s">
        <v>130</v>
      </c>
      <c r="B75" s="302"/>
      <c r="D75" s="8">
        <v>0</v>
      </c>
      <c r="F75" s="8">
        <v>864120000000</v>
      </c>
      <c r="H75" s="8">
        <v>0</v>
      </c>
      <c r="J75" s="8">
        <v>864120000000</v>
      </c>
      <c r="L75" s="18" t="s">
        <v>152</v>
      </c>
    </row>
    <row r="76" spans="1:12" ht="21.75" customHeight="1" thickBot="1">
      <c r="A76" s="300" t="s">
        <v>29</v>
      </c>
      <c r="B76" s="300"/>
      <c r="D76" s="9">
        <v>25667767587667</v>
      </c>
      <c r="F76" s="9">
        <v>80429444841276</v>
      </c>
      <c r="H76" s="9">
        <v>77603510919485</v>
      </c>
      <c r="J76" s="9">
        <v>28493701509458</v>
      </c>
      <c r="L76" s="10">
        <v>0</v>
      </c>
    </row>
    <row r="77" spans="1:12" ht="19.5" thickTop="1">
      <c r="D77" s="6">
        <f>SUBTOTAL(9,D32:D76)</f>
        <v>48232492587667</v>
      </c>
      <c r="E77" s="6">
        <f t="shared" ref="E77:J77" si="0">SUBTOTAL(9,E32:E76)</f>
        <v>0</v>
      </c>
      <c r="F77" s="6">
        <f t="shared" si="0"/>
        <v>103124996841276</v>
      </c>
      <c r="G77" s="6">
        <f t="shared" si="0"/>
        <v>0</v>
      </c>
      <c r="H77" s="6">
        <f t="shared" si="0"/>
        <v>94388347919485</v>
      </c>
      <c r="I77" s="6">
        <f t="shared" si="0"/>
        <v>0</v>
      </c>
      <c r="J77" s="6">
        <f t="shared" si="0"/>
        <v>56969141509458</v>
      </c>
      <c r="K77" s="6"/>
      <c r="L77" s="6"/>
    </row>
    <row r="78" spans="1:12" ht="18.75">
      <c r="D78" s="6"/>
      <c r="E78" s="6"/>
      <c r="F78" s="6"/>
      <c r="G78" s="6"/>
      <c r="H78" s="6"/>
      <c r="I78" s="6"/>
      <c r="J78" s="6"/>
      <c r="K78" s="6"/>
      <c r="L78" s="6"/>
    </row>
    <row r="79" spans="1:12" ht="18.75">
      <c r="D79" s="6"/>
      <c r="E79" s="6"/>
      <c r="F79" s="6"/>
      <c r="G79" s="6"/>
      <c r="H79" s="6"/>
      <c r="I79" s="6"/>
      <c r="J79" s="6"/>
      <c r="K79" s="6"/>
      <c r="L79" s="6"/>
    </row>
    <row r="80" spans="1:12" ht="18.75">
      <c r="D80" s="6"/>
      <c r="E80" s="6"/>
      <c r="F80" s="6"/>
      <c r="G80" s="6"/>
      <c r="H80" s="6"/>
      <c r="I80" s="6"/>
      <c r="J80" s="6"/>
      <c r="K80" s="6"/>
      <c r="L80" s="6"/>
    </row>
  </sheetData>
  <autoFilter ref="A10:L76" xr:uid="{5A27E643-8E08-4AFE-89DA-93BFB88836FD}"/>
  <mergeCells count="72">
    <mergeCell ref="A16:B16"/>
    <mergeCell ref="A1:L1"/>
    <mergeCell ref="A2:L2"/>
    <mergeCell ref="A3:L3"/>
    <mergeCell ref="B5:L5"/>
    <mergeCell ref="F6:H6"/>
    <mergeCell ref="A8:B8"/>
    <mergeCell ref="A11:B11"/>
    <mergeCell ref="A12:B12"/>
    <mergeCell ref="A13:B13"/>
    <mergeCell ref="A14:B14"/>
    <mergeCell ref="A15:B15"/>
    <mergeCell ref="A28:B28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40:B40"/>
    <mergeCell ref="A29:B29"/>
    <mergeCell ref="A30:B30"/>
    <mergeCell ref="A32:B32"/>
    <mergeCell ref="A33:B33"/>
    <mergeCell ref="A34:B34"/>
    <mergeCell ref="A35:B35"/>
    <mergeCell ref="A36:B36"/>
    <mergeCell ref="A37:B37"/>
    <mergeCell ref="A31:B31"/>
    <mergeCell ref="A38:B38"/>
    <mergeCell ref="A39:B39"/>
    <mergeCell ref="A52:B52"/>
    <mergeCell ref="A41:B41"/>
    <mergeCell ref="A42:B42"/>
    <mergeCell ref="A43:B43"/>
    <mergeCell ref="A44:B44"/>
    <mergeCell ref="A45:B45"/>
    <mergeCell ref="A46:B46"/>
    <mergeCell ref="A47:B47"/>
    <mergeCell ref="A48:B48"/>
    <mergeCell ref="A49:B49"/>
    <mergeCell ref="A50:B50"/>
    <mergeCell ref="A51:B51"/>
    <mergeCell ref="A64:B64"/>
    <mergeCell ref="A53:B53"/>
    <mergeCell ref="A54:B54"/>
    <mergeCell ref="A55:B55"/>
    <mergeCell ref="A56:B56"/>
    <mergeCell ref="A57:B57"/>
    <mergeCell ref="A58:B58"/>
    <mergeCell ref="A59:B59"/>
    <mergeCell ref="A60:B60"/>
    <mergeCell ref="A61:B61"/>
    <mergeCell ref="A62:B62"/>
    <mergeCell ref="A63:B63"/>
    <mergeCell ref="A76:B76"/>
    <mergeCell ref="A65:B65"/>
    <mergeCell ref="A66:B66"/>
    <mergeCell ref="A67:B67"/>
    <mergeCell ref="A68:B68"/>
    <mergeCell ref="A69:B69"/>
    <mergeCell ref="A70:B70"/>
    <mergeCell ref="A71:B71"/>
    <mergeCell ref="A72:B72"/>
    <mergeCell ref="A73:B73"/>
    <mergeCell ref="A74:B74"/>
    <mergeCell ref="A75:B75"/>
  </mergeCells>
  <pageMargins left="0.39" right="0.39" top="0.39" bottom="0.39" header="0" footer="0"/>
  <pageSetup paperSize="0" fitToHeight="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Q39"/>
  <sheetViews>
    <sheetView rightToLeft="1" view="pageBreakPreview" zoomScale="85" zoomScaleNormal="100" zoomScaleSheetLayoutView="85" workbookViewId="0">
      <selection activeCell="B4" sqref="B4"/>
    </sheetView>
  </sheetViews>
  <sheetFormatPr defaultRowHeight="12.75"/>
  <cols>
    <col min="1" max="1" width="6.5703125" bestFit="1" customWidth="1"/>
    <col min="2" max="2" width="35" customWidth="1"/>
    <col min="3" max="3" width="1" customWidth="1"/>
    <col min="4" max="4" width="20" bestFit="1" customWidth="1"/>
    <col min="5" max="5" width="2.28515625" bestFit="1" customWidth="1"/>
    <col min="6" max="6" width="19.85546875" bestFit="1" customWidth="1"/>
    <col min="7" max="7" width="2.28515625" bestFit="1" customWidth="1"/>
    <col min="8" max="8" width="19.85546875" bestFit="1" customWidth="1"/>
    <col min="9" max="9" width="2.28515625" bestFit="1" customWidth="1"/>
    <col min="10" max="10" width="20" bestFit="1" customWidth="1"/>
    <col min="11" max="11" width="2.140625" bestFit="1" customWidth="1"/>
    <col min="12" max="12" width="19.5703125" bestFit="1" customWidth="1"/>
    <col min="13" max="13" width="18.28515625" style="150" customWidth="1"/>
    <col min="14" max="14" width="5" bestFit="1" customWidth="1"/>
    <col min="15" max="15" width="0.28515625" customWidth="1"/>
  </cols>
  <sheetData>
    <row r="1" spans="1:14" ht="29.1" customHeight="1">
      <c r="A1" s="278" t="s">
        <v>0</v>
      </c>
      <c r="B1" s="278"/>
      <c r="C1" s="278"/>
      <c r="D1" s="278"/>
      <c r="E1" s="278"/>
      <c r="F1" s="278"/>
      <c r="G1" s="278"/>
      <c r="H1" s="278"/>
      <c r="I1" s="278"/>
      <c r="J1" s="278"/>
      <c r="K1" s="278"/>
      <c r="L1" s="278"/>
      <c r="M1" s="278"/>
      <c r="N1" s="278"/>
    </row>
    <row r="2" spans="1:14" ht="21.75" customHeight="1">
      <c r="A2" s="278" t="s">
        <v>1</v>
      </c>
      <c r="B2" s="278"/>
      <c r="C2" s="278"/>
      <c r="D2" s="278"/>
      <c r="E2" s="278"/>
      <c r="F2" s="278"/>
      <c r="G2" s="278"/>
      <c r="H2" s="278"/>
      <c r="I2" s="278"/>
      <c r="J2" s="278"/>
      <c r="K2" s="278"/>
      <c r="L2" s="278"/>
      <c r="M2" s="278"/>
      <c r="N2" s="278"/>
    </row>
    <row r="3" spans="1:14" ht="21.75" customHeight="1">
      <c r="A3" s="278" t="s">
        <v>2</v>
      </c>
      <c r="B3" s="278"/>
      <c r="C3" s="278"/>
      <c r="D3" s="278"/>
      <c r="E3" s="278"/>
      <c r="F3" s="278"/>
      <c r="G3" s="278"/>
      <c r="H3" s="278"/>
      <c r="I3" s="278"/>
      <c r="J3" s="278"/>
      <c r="K3" s="278"/>
      <c r="L3" s="278"/>
      <c r="M3" s="278"/>
      <c r="N3" s="278"/>
    </row>
    <row r="4" spans="1:14" ht="14.45" customHeight="1"/>
    <row r="5" spans="1:14" ht="32.25" customHeight="1">
      <c r="A5" s="1" t="s">
        <v>102</v>
      </c>
      <c r="B5" s="291" t="s">
        <v>103</v>
      </c>
      <c r="C5" s="291"/>
      <c r="D5" s="291"/>
      <c r="E5" s="291"/>
      <c r="F5" s="291"/>
      <c r="G5" s="291"/>
      <c r="H5" s="291"/>
      <c r="I5" s="291"/>
      <c r="J5" s="291"/>
      <c r="K5" s="291"/>
      <c r="L5" s="291"/>
      <c r="M5" s="291"/>
      <c r="N5" s="291"/>
    </row>
    <row r="6" spans="1:14" ht="32.25" customHeight="1">
      <c r="D6" s="2" t="s">
        <v>7</v>
      </c>
      <c r="F6" s="293" t="s">
        <v>8</v>
      </c>
      <c r="G6" s="293"/>
      <c r="H6" s="293"/>
      <c r="J6" s="2" t="s">
        <v>9</v>
      </c>
      <c r="L6" s="22" t="s">
        <v>18</v>
      </c>
      <c r="M6" s="114"/>
      <c r="N6" s="114"/>
    </row>
    <row r="7" spans="1:14" ht="32.25" customHeight="1">
      <c r="A7" s="293" t="s">
        <v>104</v>
      </c>
      <c r="B7" s="293"/>
      <c r="D7" s="2" t="s">
        <v>105</v>
      </c>
      <c r="F7" s="2" t="s">
        <v>106</v>
      </c>
      <c r="H7" s="2" t="s">
        <v>107</v>
      </c>
      <c r="J7" s="2" t="s">
        <v>105</v>
      </c>
      <c r="L7" s="252"/>
      <c r="N7" s="150"/>
    </row>
    <row r="8" spans="1:14" ht="32.25" customHeight="1">
      <c r="A8" s="305" t="s">
        <v>104</v>
      </c>
      <c r="B8" s="305"/>
      <c r="D8" s="148">
        <v>1747016587667</v>
      </c>
      <c r="E8" s="148"/>
      <c r="F8" s="148">
        <v>57733892841276</v>
      </c>
      <c r="G8" s="148"/>
      <c r="H8" s="148">
        <v>59462647919485</v>
      </c>
      <c r="I8" s="148"/>
      <c r="J8" s="148">
        <v>18261509458</v>
      </c>
      <c r="L8" s="170">
        <f>J8/$L$12</f>
        <v>2.8060693568291654E-4</v>
      </c>
      <c r="N8" s="253"/>
    </row>
    <row r="9" spans="1:14" ht="32.25" customHeight="1">
      <c r="A9" s="306" t="s">
        <v>267</v>
      </c>
      <c r="B9" s="306"/>
      <c r="D9" s="148">
        <v>23920751000000</v>
      </c>
      <c r="E9" s="148"/>
      <c r="F9" s="148">
        <v>22695552000000</v>
      </c>
      <c r="G9" s="148"/>
      <c r="H9" s="148">
        <v>18140863000000</v>
      </c>
      <c r="I9" s="148"/>
      <c r="J9" s="148">
        <v>28475440000000</v>
      </c>
      <c r="L9" s="170">
        <f>J9/$L$12</f>
        <v>0.43755451754960556</v>
      </c>
      <c r="N9" s="253"/>
    </row>
    <row r="10" spans="1:14" ht="32.25" customHeight="1" thickBot="1">
      <c r="A10" s="307" t="s">
        <v>29</v>
      </c>
      <c r="B10" s="307"/>
      <c r="D10" s="108">
        <f>SUM(D8:D9)</f>
        <v>25667767587667</v>
      </c>
      <c r="E10" s="148"/>
      <c r="F10" s="108">
        <f t="shared" ref="F10:H10" si="0">SUM(F8:F9)</f>
        <v>80429444841276</v>
      </c>
      <c r="G10" s="148"/>
      <c r="H10" s="108">
        <f t="shared" si="0"/>
        <v>77603510919485</v>
      </c>
      <c r="I10" s="148"/>
      <c r="J10" s="108">
        <f>SUM(J8:J9)</f>
        <v>28493701509458</v>
      </c>
      <c r="L10" s="171">
        <f>SUM(L8:L9)</f>
        <v>0.4378351244852885</v>
      </c>
      <c r="N10" s="224"/>
    </row>
    <row r="11" spans="1:14" ht="32.25" customHeight="1" thickTop="1">
      <c r="A11" s="144"/>
      <c r="B11" s="144"/>
      <c r="C11" s="145"/>
      <c r="D11" s="6"/>
      <c r="E11" s="6"/>
      <c r="F11" s="6"/>
      <c r="G11" s="6"/>
      <c r="H11" s="6"/>
      <c r="I11" s="6"/>
      <c r="J11" s="6"/>
    </row>
    <row r="12" spans="1:14" ht="18.75">
      <c r="A12" s="144"/>
      <c r="B12" s="144"/>
      <c r="C12" s="145"/>
      <c r="D12" s="6"/>
      <c r="E12" s="6"/>
      <c r="F12" s="6"/>
      <c r="G12" s="6"/>
      <c r="H12" s="6"/>
      <c r="I12" s="6"/>
      <c r="J12" s="6"/>
      <c r="L12" s="256">
        <f>سهام!AB23</f>
        <v>65078610454003</v>
      </c>
    </row>
    <row r="13" spans="1:14" ht="18.75">
      <c r="A13" s="144"/>
      <c r="B13" s="144"/>
      <c r="C13" s="145"/>
      <c r="D13" s="6"/>
      <c r="E13" s="6"/>
      <c r="F13" s="6"/>
      <c r="G13" s="6"/>
      <c r="H13" s="6"/>
      <c r="I13" s="6"/>
      <c r="J13" s="6"/>
    </row>
    <row r="14" spans="1:14" ht="18.75">
      <c r="A14" s="144"/>
      <c r="B14" s="144"/>
      <c r="C14" s="145"/>
      <c r="D14" s="6"/>
      <c r="E14" s="6"/>
      <c r="F14" s="6"/>
      <c r="G14" s="6"/>
      <c r="H14" s="6"/>
      <c r="I14" s="6"/>
      <c r="J14" s="6"/>
    </row>
    <row r="17" spans="1:17">
      <c r="D17" s="147"/>
      <c r="E17" s="147"/>
      <c r="F17" s="147"/>
      <c r="G17" s="147"/>
      <c r="H17" s="147"/>
      <c r="I17" s="147"/>
      <c r="J17" s="147"/>
    </row>
    <row r="29" spans="1:17">
      <c r="A29" s="150"/>
      <c r="B29" s="150"/>
      <c r="C29" s="150"/>
      <c r="D29" s="150"/>
      <c r="E29" s="150"/>
      <c r="F29" s="150"/>
      <c r="G29" s="150"/>
      <c r="H29" s="150"/>
      <c r="I29" s="150"/>
      <c r="J29" s="150"/>
      <c r="K29" s="150"/>
      <c r="L29" s="150"/>
      <c r="N29" s="150"/>
      <c r="O29" s="150"/>
      <c r="P29" s="150"/>
      <c r="Q29" s="150"/>
    </row>
    <row r="30" spans="1:17">
      <c r="A30" s="150"/>
      <c r="B30" s="150"/>
      <c r="C30" s="150"/>
      <c r="D30" s="150"/>
      <c r="E30" s="150"/>
      <c r="F30" s="150"/>
      <c r="G30" s="150"/>
      <c r="H30" s="150"/>
      <c r="I30" s="150"/>
      <c r="J30" s="150"/>
      <c r="K30" s="150"/>
      <c r="L30" s="150"/>
      <c r="N30" s="150"/>
      <c r="O30" s="150"/>
      <c r="P30" s="150"/>
      <c r="Q30" s="150"/>
    </row>
    <row r="31" spans="1:17" ht="21.75" customHeight="1">
      <c r="A31" s="304"/>
      <c r="B31" s="304"/>
      <c r="C31" s="150"/>
      <c r="D31" s="180"/>
      <c r="E31" s="150"/>
      <c r="F31" s="180"/>
      <c r="G31" s="150"/>
      <c r="H31" s="180"/>
      <c r="I31" s="150"/>
      <c r="J31" s="180"/>
      <c r="K31" s="150"/>
      <c r="L31" s="150"/>
      <c r="N31" s="257"/>
      <c r="O31" s="150"/>
      <c r="P31" s="150"/>
      <c r="Q31" s="150"/>
    </row>
    <row r="32" spans="1:17">
      <c r="A32" s="150"/>
      <c r="B32" s="150"/>
      <c r="C32" s="150"/>
      <c r="D32" s="150"/>
      <c r="E32" s="150"/>
      <c r="F32" s="150"/>
      <c r="G32" s="150"/>
      <c r="H32" s="150"/>
      <c r="I32" s="150"/>
      <c r="J32" s="150"/>
      <c r="K32" s="150"/>
      <c r="L32" s="150"/>
      <c r="N32" s="150"/>
      <c r="O32" s="150"/>
      <c r="P32" s="150"/>
      <c r="Q32" s="150"/>
    </row>
    <row r="33" spans="1:17">
      <c r="A33" s="150"/>
      <c r="B33" s="150"/>
      <c r="C33" s="150"/>
      <c r="D33" s="150"/>
      <c r="E33" s="150"/>
      <c r="F33" s="150"/>
      <c r="G33" s="150"/>
      <c r="H33" s="150"/>
      <c r="I33" s="150"/>
      <c r="J33" s="150"/>
      <c r="K33" s="150"/>
      <c r="L33" s="150"/>
      <c r="N33" s="150"/>
      <c r="O33" s="150"/>
      <c r="P33" s="150"/>
      <c r="Q33" s="150"/>
    </row>
    <row r="34" spans="1:17">
      <c r="A34" s="150"/>
      <c r="B34" s="150"/>
      <c r="C34" s="150"/>
      <c r="D34" s="169"/>
      <c r="E34" s="169"/>
      <c r="F34" s="169"/>
      <c r="G34" s="169"/>
      <c r="H34" s="169"/>
      <c r="I34" s="169"/>
      <c r="J34" s="169"/>
      <c r="K34" s="169"/>
      <c r="L34" s="169"/>
      <c r="M34" s="169"/>
      <c r="N34" s="169"/>
      <c r="O34" s="150"/>
      <c r="P34" s="150"/>
      <c r="Q34" s="150"/>
    </row>
    <row r="35" spans="1:17">
      <c r="A35" s="150"/>
      <c r="B35" s="150"/>
      <c r="C35" s="150"/>
      <c r="D35" s="150"/>
      <c r="E35" s="150"/>
      <c r="F35" s="150"/>
      <c r="G35" s="150"/>
      <c r="H35" s="150"/>
      <c r="I35" s="150"/>
      <c r="J35" s="150"/>
      <c r="K35" s="150"/>
      <c r="L35" s="150"/>
      <c r="N35" s="150"/>
      <c r="O35" s="150"/>
      <c r="P35" s="150"/>
      <c r="Q35" s="150"/>
    </row>
    <row r="36" spans="1:17">
      <c r="A36" s="150"/>
      <c r="B36" s="150"/>
      <c r="C36" s="150"/>
      <c r="D36" s="150"/>
      <c r="E36" s="150"/>
      <c r="F36" s="150"/>
      <c r="G36" s="150"/>
      <c r="H36" s="150"/>
      <c r="I36" s="150"/>
      <c r="J36" s="150"/>
      <c r="K36" s="150"/>
      <c r="L36" s="150"/>
      <c r="N36" s="150"/>
      <c r="O36" s="150"/>
      <c r="P36" s="150"/>
      <c r="Q36" s="150"/>
    </row>
    <row r="37" spans="1:17">
      <c r="A37" s="150"/>
      <c r="B37" s="150"/>
      <c r="C37" s="150"/>
      <c r="D37" s="150"/>
      <c r="E37" s="150"/>
      <c r="F37" s="150"/>
      <c r="G37" s="150"/>
      <c r="H37" s="150"/>
      <c r="I37" s="150"/>
      <c r="J37" s="150"/>
      <c r="K37" s="150"/>
      <c r="L37" s="150"/>
      <c r="N37" s="150"/>
      <c r="O37" s="150"/>
      <c r="P37" s="150"/>
      <c r="Q37" s="150"/>
    </row>
    <row r="38" spans="1:17">
      <c r="A38" s="150"/>
      <c r="B38" s="150"/>
      <c r="C38" s="150"/>
      <c r="D38" s="150"/>
      <c r="E38" s="150"/>
      <c r="F38" s="150"/>
      <c r="G38" s="150"/>
      <c r="H38" s="150"/>
      <c r="I38" s="150"/>
      <c r="J38" s="150"/>
      <c r="K38" s="150"/>
      <c r="L38" s="150"/>
      <c r="N38" s="150"/>
      <c r="O38" s="150"/>
      <c r="P38" s="150"/>
      <c r="Q38" s="150"/>
    </row>
    <row r="39" spans="1:17">
      <c r="A39" s="150"/>
      <c r="B39" s="150"/>
      <c r="C39" s="150"/>
      <c r="D39" s="150"/>
      <c r="E39" s="150"/>
      <c r="F39" s="150"/>
      <c r="G39" s="150"/>
      <c r="H39" s="150"/>
      <c r="I39" s="150"/>
      <c r="J39" s="150"/>
      <c r="K39" s="150"/>
      <c r="L39" s="150"/>
      <c r="N39" s="150"/>
      <c r="O39" s="150"/>
      <c r="P39" s="150"/>
      <c r="Q39" s="150"/>
    </row>
  </sheetData>
  <mergeCells count="10">
    <mergeCell ref="A1:N1"/>
    <mergeCell ref="A2:N2"/>
    <mergeCell ref="A3:N3"/>
    <mergeCell ref="B5:N5"/>
    <mergeCell ref="F6:H6"/>
    <mergeCell ref="A7:B7"/>
    <mergeCell ref="A31:B31"/>
    <mergeCell ref="A8:B8"/>
    <mergeCell ref="A9:B9"/>
    <mergeCell ref="A10:B10"/>
  </mergeCells>
  <pageMargins left="0.39" right="0.39" top="0.39" bottom="0.39" header="0" footer="0"/>
  <pageSetup paperSize="9" scale="9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26</vt:i4>
      </vt:variant>
      <vt:variant>
        <vt:lpstr>Named Ranges</vt:lpstr>
      </vt:variant>
      <vt:variant>
        <vt:i4>26</vt:i4>
      </vt:variant>
    </vt:vector>
  </HeadingPairs>
  <TitlesOfParts>
    <vt:vector size="52" baseType="lpstr">
      <vt:lpstr>0 </vt:lpstr>
      <vt:lpstr>صورت وضعیت</vt:lpstr>
      <vt:lpstr>سهام</vt:lpstr>
      <vt:lpstr>اوراق مشتقه</vt:lpstr>
      <vt:lpstr>واحدهای صندوق</vt:lpstr>
      <vt:lpstr>اوراق</vt:lpstr>
      <vt:lpstr>تعدیل قیمت</vt:lpstr>
      <vt:lpstr>سپرده (2)</vt:lpstr>
      <vt:lpstr>سپرده</vt:lpstr>
      <vt:lpstr>درآمد</vt:lpstr>
      <vt:lpstr>درآمد سرمایه گذاری در سهام</vt:lpstr>
      <vt:lpstr>درآمد سرمایه گذاری در صندوق</vt:lpstr>
      <vt:lpstr>درآمد سرمایه گذاری در اوراق به</vt:lpstr>
      <vt:lpstr>مبالغ تخصیصی اوراق</vt:lpstr>
      <vt:lpstr>مبالغ تخصیصی اوراق.</vt:lpstr>
      <vt:lpstr>درآمد سپرده بانکی (2)</vt:lpstr>
      <vt:lpstr>درآمد سپرده بانکی</vt:lpstr>
      <vt:lpstr>سایر درآمدها</vt:lpstr>
      <vt:lpstr>درآمد سود سهام</vt:lpstr>
      <vt:lpstr>درآمد سود صندوق</vt:lpstr>
      <vt:lpstr>سود اوراق بهادار</vt:lpstr>
      <vt:lpstr>سود سپرده بانکی (2)</vt:lpstr>
      <vt:lpstr>سود سپرده بانکی</vt:lpstr>
      <vt:lpstr>درآمد ناشی از فروش</vt:lpstr>
      <vt:lpstr>درآمد اعمال اختیار</vt:lpstr>
      <vt:lpstr>درآمد ناشی از تغییر قیمت اوراق</vt:lpstr>
      <vt:lpstr>'0 '!Print_Area</vt:lpstr>
      <vt:lpstr>اوراق!Print_Area</vt:lpstr>
      <vt:lpstr>'اوراق مشتقه'!Print_Area</vt:lpstr>
      <vt:lpstr>'تعدیل قیمت'!Print_Area</vt:lpstr>
      <vt:lpstr>درآمد!Print_Area</vt:lpstr>
      <vt:lpstr>'درآمد اعمال اختیار'!Print_Area</vt:lpstr>
      <vt:lpstr>'درآمد سپرده بانکی'!Print_Area</vt:lpstr>
      <vt:lpstr>'درآمد سپرده بانکی (2)'!Print_Area</vt:lpstr>
      <vt:lpstr>'درآمد سرمایه گذاری در اوراق به'!Print_Area</vt:lpstr>
      <vt:lpstr>'درآمد سرمایه گذاری در سهام'!Print_Area</vt:lpstr>
      <vt:lpstr>'درآمد سرمایه گذاری در صندوق'!Print_Area</vt:lpstr>
      <vt:lpstr>'درآمد سود سهام'!Print_Area</vt:lpstr>
      <vt:lpstr>'درآمد سود صندوق'!Print_Area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'سپرده (2)'!Print_Area</vt:lpstr>
      <vt:lpstr>سهام!Print_Area</vt:lpstr>
      <vt:lpstr>'سود اوراق بهادار'!Print_Area</vt:lpstr>
      <vt:lpstr>'سود سپرده بانکی'!Print_Area</vt:lpstr>
      <vt:lpstr>'سود سپرده بانکی (2)'!Print_Area</vt:lpstr>
      <vt:lpstr>'صورت وضعیت'!Print_Area</vt:lpstr>
      <vt:lpstr>'مبالغ تخصیصی اوراق'!Print_Area</vt:lpstr>
      <vt:lpstr>'مبالغ تخصیصی اوراق.'!Print_Area</vt:lpstr>
      <vt:lpstr>'واحدهای صندوق'!Print_Area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/>
  <dc:description/>
  <cp:lastModifiedBy>Samira Helali</cp:lastModifiedBy>
  <dcterms:created xsi:type="dcterms:W3CDTF">2025-07-23T08:12:37Z</dcterms:created>
  <dcterms:modified xsi:type="dcterms:W3CDTF">2025-07-30T13:48:54Z</dcterms:modified>
</cp:coreProperties>
</file>