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ira\ماهور\گزارش پرتفوی\1404\1404.02.31\"/>
    </mc:Choice>
  </mc:AlternateContent>
  <xr:revisionPtr revIDLastSave="0" documentId="13_ncr:1_{B9F5FE53-314D-4AC3-8322-8216C2CDE6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 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state="hidden" r:id="rId6"/>
    <sheet name="سپرده" sheetId="7" r:id="rId7"/>
    <sheet name="سپرده (2)" sheetId="23" state="hidden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مبالغ تخصیصی اوراق" sheetId="12" r:id="rId13"/>
    <sheet name="درآمد سپرده بانکی (3)" sheetId="26" state="hidden" r:id="rId14"/>
    <sheet name="درآمد سپرده بانکی" sheetId="13" r:id="rId15"/>
    <sheet name="سایر درآمدها" sheetId="14" r:id="rId16"/>
    <sheet name="درآمد سود سهام" sheetId="15" state="hidden" r:id="rId17"/>
    <sheet name="درآمد سود صندوق" sheetId="16" state="hidden" r:id="rId18"/>
    <sheet name="سود اوراق بهادار" sheetId="17" r:id="rId19"/>
    <sheet name="سود سپرده بانکی ." sheetId="24" state="hidden" r:id="rId20"/>
    <sheet name="سود سپرده بانکی" sheetId="18" r:id="rId21"/>
    <sheet name="درآمد ناشی از فروش" sheetId="19" r:id="rId22"/>
    <sheet name="درآمد اعمال اختیار" sheetId="20" state="hidden" r:id="rId23"/>
    <sheet name="درآمد ناشی از تغییر قیمت اوراق" sheetId="21" r:id="rId24"/>
  </sheets>
  <definedNames>
    <definedName name="_xlnm._FilterDatabase" localSheetId="7" hidden="1">'سپرده (2)'!$A$16:$Y$61</definedName>
    <definedName name="_xlnm._FilterDatabase" localSheetId="19" hidden="1">'سود سپرده بانکی .'!$A$12:$M$62</definedName>
    <definedName name="_xlnm.Print_Area" localSheetId="0">'0 '!$A$1:$E$22</definedName>
    <definedName name="_xlnm.Print_Area" localSheetId="4">اوراق!$A$1:$AE$19</definedName>
    <definedName name="_xlnm.Print_Area" localSheetId="2">'اوراق مشتقه'!$A$1:$AL$26</definedName>
    <definedName name="_xlnm.Print_Area" localSheetId="5">'تعدیل قیمت'!$A$1:$N$8</definedName>
    <definedName name="_xlnm.Print_Area" localSheetId="8">درآمد!$A$1:$K$13</definedName>
    <definedName name="_xlnm.Print_Area" localSheetId="22">'درآمد اعمال اختیار'!$A$1:$Z$8</definedName>
    <definedName name="_xlnm.Print_Area" localSheetId="14">'درآمد سپرده بانکی'!$A$1:$H$10</definedName>
    <definedName name="_xlnm.Print_Area" localSheetId="13">'درآمد سپرده بانکی (3)'!$A$1:$J$16</definedName>
    <definedName name="_xlnm.Print_Area" localSheetId="11">'درآمد سرمایه گذاری در اوراق به'!$A$1:$S$19</definedName>
    <definedName name="_xlnm.Print_Area" localSheetId="9">'درآمد سرمایه گذاری در سهام'!$A$1:$X$25</definedName>
    <definedName name="_xlnm.Print_Area" localSheetId="10">'درآمد سرمایه گذاری در صندوق'!$A$1:$X$22</definedName>
    <definedName name="_xlnm.Print_Area" localSheetId="16">'درآمد سود سهام'!$A$1:$T$7</definedName>
    <definedName name="_xlnm.Print_Area" localSheetId="17">'درآمد سود صندوق'!$A$1:$L$7</definedName>
    <definedName name="_xlnm.Print_Area" localSheetId="23">'درآمد ناشی از تغییر قیمت اوراق'!$A$1:$S$37</definedName>
    <definedName name="_xlnm.Print_Area" localSheetId="21">'درآمد ناشی از فروش'!$A$1:$S$24</definedName>
    <definedName name="_xlnm.Print_Area" localSheetId="15">'سایر درآمدها'!$A$1:$G$11</definedName>
    <definedName name="_xlnm.Print_Area" localSheetId="6">سپرده!$A$1:$K$8</definedName>
    <definedName name="_xlnm.Print_Area" localSheetId="7">'سپرده (2)'!$A$1:$M$61</definedName>
    <definedName name="_xlnm.Print_Area" localSheetId="1">سهام!$A$1:$AC$24</definedName>
    <definedName name="_xlnm.Print_Area" localSheetId="18">'سود اوراق بهادار'!$A$1:$P$15</definedName>
    <definedName name="_xlnm.Print_Area" localSheetId="20">'سود سپرده بانکی'!$A$1:$N$15</definedName>
    <definedName name="_xlnm.Print_Area" localSheetId="19">'سود سپرده بانکی .'!$A$1:$N$61</definedName>
    <definedName name="_xlnm.Print_Area" localSheetId="12">'مبالغ تخصیصی اوراق'!$A$1:$Q$10</definedName>
    <definedName name="_xlnm.Print_Area" localSheetId="3">'واحدهای صندوق'!$A$1:$AB$18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9" l="1"/>
  <c r="O24" i="19"/>
  <c r="M24" i="19"/>
  <c r="I24" i="19"/>
  <c r="G24" i="19"/>
  <c r="E24" i="19"/>
  <c r="O15" i="17"/>
  <c r="K15" i="17"/>
  <c r="I15" i="17"/>
  <c r="E15" i="17"/>
  <c r="R19" i="11" l="1"/>
  <c r="P19" i="11"/>
  <c r="N19" i="11"/>
  <c r="L19" i="11"/>
  <c r="J19" i="11"/>
  <c r="F19" i="11"/>
  <c r="D19" i="11"/>
  <c r="L22" i="10" l="1"/>
  <c r="L25" i="9"/>
  <c r="W25" i="9"/>
  <c r="U25" i="9"/>
  <c r="S25" i="9"/>
  <c r="J25" i="9"/>
  <c r="H25" i="9"/>
  <c r="F25" i="9"/>
  <c r="F10" i="8"/>
  <c r="AB19" i="5"/>
  <c r="Z19" i="5"/>
  <c r="L19" i="5"/>
  <c r="J19" i="5"/>
  <c r="F12" i="8"/>
  <c r="AB24" i="2"/>
  <c r="W22" i="10"/>
  <c r="AD19" i="5"/>
  <c r="D10" i="13"/>
  <c r="E10" i="13"/>
  <c r="C14" i="26"/>
  <c r="C15" i="26" s="1"/>
  <c r="C17" i="26" s="1"/>
  <c r="G10" i="13"/>
  <c r="H10" i="13"/>
  <c r="J9" i="13" s="1"/>
  <c r="D17" i="26"/>
  <c r="E17" i="26"/>
  <c r="F17" i="26"/>
  <c r="G17" i="26"/>
  <c r="G15" i="26"/>
  <c r="D14" i="26"/>
  <c r="D15" i="26" s="1"/>
  <c r="E14" i="26"/>
  <c r="E15" i="26" s="1"/>
  <c r="F14" i="26"/>
  <c r="F15" i="26" s="1"/>
  <c r="G14" i="26"/>
  <c r="J8" i="13" l="1"/>
  <c r="J10" i="13" s="1"/>
  <c r="F10" i="13"/>
  <c r="Q37" i="21"/>
  <c r="E37" i="21"/>
  <c r="I37" i="21"/>
  <c r="O37" i="21" l="1"/>
  <c r="M37" i="21"/>
  <c r="G37" i="21"/>
  <c r="E15" i="18"/>
  <c r="M15" i="18" l="1"/>
  <c r="K15" i="18"/>
  <c r="I15" i="18"/>
  <c r="G15" i="18"/>
  <c r="C15" i="18"/>
  <c r="R12" i="24"/>
  <c r="S12" i="24"/>
  <c r="T12" i="24"/>
  <c r="U12" i="24"/>
  <c r="V12" i="24"/>
  <c r="W12" i="24"/>
  <c r="X12" i="24"/>
  <c r="Y12" i="24"/>
  <c r="Z12" i="24"/>
  <c r="AA12" i="24"/>
  <c r="Q12" i="24"/>
  <c r="R10" i="24"/>
  <c r="S10" i="24"/>
  <c r="T10" i="24"/>
  <c r="U10" i="24"/>
  <c r="V10" i="24"/>
  <c r="W10" i="24"/>
  <c r="X10" i="24"/>
  <c r="Y10" i="24"/>
  <c r="Z10" i="24"/>
  <c r="AA10" i="24"/>
  <c r="Q10" i="24"/>
  <c r="N62" i="24" l="1"/>
  <c r="F11" i="14"/>
  <c r="D11" i="14"/>
  <c r="Q22" i="10" l="1"/>
  <c r="U22" i="10"/>
  <c r="S22" i="10"/>
  <c r="J22" i="10"/>
  <c r="F9" i="8" s="1"/>
  <c r="H22" i="10"/>
  <c r="F22" i="10"/>
  <c r="F8" i="8"/>
  <c r="F13" i="8" l="1"/>
  <c r="H8" i="8" s="1"/>
  <c r="H9" i="8" l="1"/>
  <c r="H11" i="8"/>
  <c r="H12" i="8"/>
  <c r="H10" i="8"/>
  <c r="L61" i="23"/>
  <c r="E11" i="7"/>
  <c r="F11" i="7"/>
  <c r="G11" i="7"/>
  <c r="H11" i="7"/>
  <c r="I11" i="7"/>
  <c r="J11" i="7"/>
  <c r="D11" i="7"/>
  <c r="T10" i="23"/>
  <c r="U10" i="23"/>
  <c r="V10" i="23"/>
  <c r="W10" i="23"/>
  <c r="X10" i="23"/>
  <c r="Y10" i="23"/>
  <c r="S10" i="23"/>
  <c r="Y12" i="23"/>
  <c r="X12" i="23"/>
  <c r="V12" i="23"/>
  <c r="T12" i="23"/>
  <c r="W12" i="23"/>
  <c r="U12" i="23"/>
  <c r="H13" i="8" l="1"/>
  <c r="S12" i="23"/>
  <c r="W18" i="4" l="1"/>
  <c r="Y18" i="4"/>
  <c r="S18" i="4"/>
  <c r="Q18" i="4"/>
  <c r="O18" i="4"/>
  <c r="M18" i="4"/>
  <c r="K18" i="4"/>
  <c r="I18" i="4"/>
  <c r="G18" i="4"/>
  <c r="D18" i="4"/>
  <c r="AA18" i="4"/>
  <c r="Z24" i="2" l="1"/>
  <c r="X24" i="2"/>
  <c r="T24" i="2"/>
  <c r="R24" i="2"/>
  <c r="P24" i="2"/>
  <c r="N24" i="2"/>
  <c r="L24" i="2"/>
  <c r="J24" i="2"/>
  <c r="H24" i="2"/>
  <c r="F24" i="2"/>
  <c r="Z4" i="26"/>
  <c r="X6" i="26"/>
  <c r="Z5" i="26"/>
  <c r="Z6" i="26"/>
  <c r="V4" i="26"/>
  <c r="V6" i="26"/>
  <c r="T6" i="26"/>
  <c r="V5" i="26"/>
</calcChain>
</file>

<file path=xl/sharedStrings.xml><?xml version="1.0" encoding="utf-8"?>
<sst xmlns="http://schemas.openxmlformats.org/spreadsheetml/2006/main" count="764" uniqueCount="287">
  <si>
    <t>صندوق قابل معامله با درآمد ثابت ماهور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</si>
  <si>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</si>
  <si>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</si>
  <si>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</si>
  <si>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</si>
  <si>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</si>
  <si>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</si>
  <si>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</si>
  <si>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</si>
  <si>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</si>
  <si>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</si>
  <si>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</si>
  <si>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</si>
  <si>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</si>
  <si>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</si>
  <si>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</si>
  <si>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</si>
  <si>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</si>
  <si>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</si>
  <si>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</si>
  <si>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 ملت</t>
  </si>
  <si>
    <t>پالایش نفت اصفهان</t>
  </si>
  <si>
    <t>پالایش نفت بندرعباس</t>
  </si>
  <si>
    <t>پالایش نفت تهران</t>
  </si>
  <si>
    <t>داروسازی‌ امین‌</t>
  </si>
  <si>
    <t>س. نفت و گاز و پتروشیمی تأمین</t>
  </si>
  <si>
    <t>سرمایه گذاری صدرتامین</t>
  </si>
  <si>
    <t>سرمایه‌گذاری‌غدیر(هلدینگ‌</t>
  </si>
  <si>
    <t>صنایع پتروشیمی خلیج فارس</t>
  </si>
  <si>
    <t>فولاد مبارکه اصفهان</t>
  </si>
  <si>
    <t>گروه توسعه مالی مهرآیندگان</t>
  </si>
  <si>
    <t>مخابرات ایران</t>
  </si>
  <si>
    <t>کربن‌ ایران‌</t>
  </si>
  <si>
    <t>شرکت کیسون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</si>
  <si>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</si>
  <si>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</si>
  <si>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</si>
  <si>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</si>
  <si>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</si>
  <si>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</si>
  <si>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</si>
  <si>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</si>
  <si>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</si>
  <si>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</si>
  <si>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</si>
  <si>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</si>
  <si>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</si>
  <si>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ت دامین-13150-04/04/19</t>
  </si>
  <si>
    <t>اختیار خرید</t>
  </si>
  <si>
    <t>موقعیت فروش</t>
  </si>
  <si>
    <t>1404/04/19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</si>
  <si>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</si>
  <si>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</si>
  <si>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</si>
  <si>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</si>
  <si>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</si>
  <si>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</si>
  <si>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</si>
  <si>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 اهرمی نارنج - واحدهای عادی</t>
  </si>
  <si>
    <t>صندوق س زیتون نماد پایا- مختلط</t>
  </si>
  <si>
    <t>صندوق س سروسودمند مدبران-سهام</t>
  </si>
  <si>
    <t>صندوق س سهامی بیدار-واحدهای عادی</t>
  </si>
  <si>
    <t>صندوق س شاخصی شفق رابین</t>
  </si>
  <si>
    <t>صندوق س.پشتوانه طلای لیان</t>
  </si>
  <si>
    <t>صندوق س.سهام آوای معیار-س</t>
  </si>
  <si>
    <t>صندوق شاخص30 شرکت فیروزه- سهام</t>
  </si>
  <si>
    <t>صندوق س اندیشه خبرگان-سهام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</si>
  <si>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</si>
  <si>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</si>
  <si>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</si>
  <si>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</si>
  <si>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تاریخ انتشار اوراق</t>
  </si>
  <si>
    <t>تاریخ سررسید</t>
  </si>
  <si>
    <t>سلف گندله سنگ آهن صبانور</t>
  </si>
  <si>
    <t>1404/01/20</t>
  </si>
  <si>
    <t>1406/01/20</t>
  </si>
  <si>
    <t>اسناد خزانه-م1بودجه01-040326</t>
  </si>
  <si>
    <t>1401/02/26</t>
  </si>
  <si>
    <t>1404/03/26</t>
  </si>
  <si>
    <t>اسنادخزانه-م3بودجه02-050818</t>
  </si>
  <si>
    <t>1402/08/15</t>
  </si>
  <si>
    <t>1405/08/18</t>
  </si>
  <si>
    <t>صکوک مرابحه سپید507-بدون ضامن</t>
  </si>
  <si>
    <t>1403/07/08</t>
  </si>
  <si>
    <t>1405/07/08</t>
  </si>
  <si>
    <t>مرابحه تولید اصفهان مقدم050201</t>
  </si>
  <si>
    <t>1403/02/01</t>
  </si>
  <si>
    <t>1405/02/01</t>
  </si>
  <si>
    <t>مرابحه عام دولت 165-ش.خ051212</t>
  </si>
  <si>
    <t>1403/04/12</t>
  </si>
  <si>
    <t>1405/12/12</t>
  </si>
  <si>
    <t>مرابحه عام دولت180-ش.خ041024</t>
  </si>
  <si>
    <t>1403/07/24</t>
  </si>
  <si>
    <t>1404/10/24</t>
  </si>
  <si>
    <t>مرابحه عام دولت183-ش.خ041124</t>
  </si>
  <si>
    <t>1404/11/24</t>
  </si>
  <si>
    <t>مرابحه عام دولت186-ش.خ051124</t>
  </si>
  <si>
    <t>1405/11/24</t>
  </si>
  <si>
    <t>شهرداری تبریز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</si>
  <si>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</si>
  <si>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</si>
  <si>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</si>
  <si>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</si>
  <si>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</si>
  <si>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</si>
  <si>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</si>
  <si>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</si>
  <si>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</si>
  <si>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</si>
  <si>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</si>
  <si>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</si>
  <si>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</si>
  <si>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</si>
  <si>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</si>
  <si>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</si>
  <si>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</t>
  </si>
  <si>
    <t>0.00%</t>
  </si>
  <si>
    <t>سپرده کوتاه مدت بانک گردشگری قیطریه(کوتاه مدت)</t>
  </si>
  <si>
    <t>سپرده کوتاه مدت بانک گردشگری مرکزی( کوتاه مدت)</t>
  </si>
  <si>
    <t>سپرده کوتاه مدت بانک صادرات شریعتی( کوتاه مدت)</t>
  </si>
  <si>
    <t>سپرده کوتاه مدت بانک خاورمیانه مهستان (کوتاه مدت)</t>
  </si>
  <si>
    <t>سپرده کوتاه مدت بانک اقتصاد نوین مطهری(کوتاه مدت)</t>
  </si>
  <si>
    <t>سپرده کوتاه مدت بانک ملت پونک ( کوتاه مدت)</t>
  </si>
  <si>
    <t>حساب جاری بانک تجارت نجات الهی شمالی ( حساب جاری)</t>
  </si>
  <si>
    <t>سپرده کوتاه مدت بانک تجارت نجات الهی شمالی (کوتاه مدت)</t>
  </si>
  <si>
    <t>حساب جاری بانک ملت پونک (حساب جاری)</t>
  </si>
  <si>
    <t>سپرده کوتاه مدت بانک صادرات بورس کالا ( کوتاه مدت)</t>
  </si>
  <si>
    <t>سپرده کوتاه مدت بانک پاسارگاد هفت تیر ( کوتاه مدت)</t>
  </si>
  <si>
    <t>سپرده کوتاه مدت بانک گردشگری قلهک (کوتاه مدت)</t>
  </si>
  <si>
    <t>سپرده کوتاه مدت بانک ملی 22 بهمن (کوتاه مدت)</t>
  </si>
  <si>
    <t>سپرده بلند مدت بانک ملی 22 بهمن</t>
  </si>
  <si>
    <t>1.85%</t>
  </si>
  <si>
    <t>سپرده کوتاه مدت بانک شهر اطباء تبریز (کوتاه مدت)</t>
  </si>
  <si>
    <t>سپرده کوتاه مدت بانک تجارت سه راه آذری(کوتاه مدت)</t>
  </si>
  <si>
    <t>حساب جاری بانک پارسیان آپادانا (حسابی جاری)</t>
  </si>
  <si>
    <t>سپرده بلند مدت موسسه اعتباری ملل جنت آباد</t>
  </si>
  <si>
    <t>0.53%</t>
  </si>
  <si>
    <t>سپرده بلند مدت بانک گردشگری قیطریه</t>
  </si>
  <si>
    <t>سپرده کوتاه مدت بانک تجارت مرکزی(کوتاه مدت)</t>
  </si>
  <si>
    <t>0.27%</t>
  </si>
  <si>
    <t>سپرده بلند مدت موسسه اعتباری ملل بلوار دریا</t>
  </si>
  <si>
    <t>1.77%</t>
  </si>
  <si>
    <t>3.21%</t>
  </si>
  <si>
    <t>0.36%</t>
  </si>
  <si>
    <t>سپرده بلند مدت بانک صادرات بیست متری افسریه</t>
  </si>
  <si>
    <t>3.53%</t>
  </si>
  <si>
    <t>سپرده بلند مدت بانک صادرات خیابان همايون شهر</t>
  </si>
  <si>
    <t>2.59%</t>
  </si>
  <si>
    <t>2.43%</t>
  </si>
  <si>
    <t>0.72%</t>
  </si>
  <si>
    <t>0.43%</t>
  </si>
  <si>
    <t>1.02%</t>
  </si>
  <si>
    <t>1.50%</t>
  </si>
  <si>
    <t>1.61%</t>
  </si>
  <si>
    <t>1.86%</t>
  </si>
  <si>
    <t>سپرده کوتاه مدت بانک صادرات بیست متری افسریه( کوتاه مدت)</t>
  </si>
  <si>
    <t>2.16%</t>
  </si>
  <si>
    <t>2.20%</t>
  </si>
  <si>
    <t>3.70%</t>
  </si>
  <si>
    <t>0.22%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</si>
  <si>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</si>
  <si>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</si>
  <si>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</si>
  <si>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</si>
  <si>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</si>
  <si>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</si>
  <si>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</si>
  <si>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</si>
  <si>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</si>
  <si>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</si>
  <si>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</si>
  <si>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</si>
  <si>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</si>
  <si>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</si>
  <si>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</si>
  <si>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</si>
  <si>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</si>
  <si>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</si>
  <si>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</si>
  <si>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</si>
  <si>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</si>
  <si>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</si>
  <si>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</si>
  <si>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</si>
  <si>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</si>
  <si>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بانک‌پارسیان‌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</si>
  <si>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</si>
  <si>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</si>
  <si>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</si>
  <si>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</si>
  <si>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صندوق سرمایه گذاری برلیان-سهام</t>
  </si>
  <si>
    <t>صندوق اهرمی شتاب آگاه-واحدهای عادی</t>
  </si>
  <si>
    <t>صندوق س.بخشی صنایع معیار-ب</t>
  </si>
  <si>
    <t>صندوق س اهرمی نارنج - واحدهای عادی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</si>
  <si>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</si>
  <si>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</si>
  <si>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</si>
  <si>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</si>
  <si>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</si>
  <si>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</si>
  <si>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</si>
  <si>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</si>
  <si>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</si>
  <si>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</si>
  <si>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</si>
  <si>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</si>
  <si>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</si>
  <si>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</si>
  <si>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</si>
  <si>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</si>
  <si>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</si>
  <si>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</si>
  <si>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</si>
  <si>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تجارت مرکزی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</si>
  <si>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</si>
  <si>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</si>
  <si>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</si>
  <si>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</si>
  <si>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</si>
  <si>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</si>
  <si>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</si>
  <si>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</si>
  <si>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</si>
  <si>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</si>
  <si>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</si>
  <si>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</si>
  <si>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</si>
  <si>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</si>
  <si>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</si>
  <si>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</si>
  <si>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</si>
  <si>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</si>
  <si>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</si>
  <si>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</si>
  <si>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</si>
  <si>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</si>
  <si>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</si>
  <si>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</si>
  <si>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</si>
  <si>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</si>
  <si>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</si>
  <si>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</si>
  <si>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</si>
  <si>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</si>
  <si>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</si>
  <si>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</si>
  <si>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</si>
  <si>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</si>
  <si>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</si>
  <si>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ظامین4041</t>
  </si>
  <si>
    <t>صندوق سرمایه‌گذاری در اوراق بهادار بادرآمد ثابت ماهور</t>
  </si>
  <si>
    <t>‫صورت وضعیت پورتفوی</t>
  </si>
  <si>
    <t>برای ماه منتهی به 31 اردیبهشت ماه  1404</t>
  </si>
  <si>
    <t>سپرده بانکی</t>
  </si>
  <si>
    <t>گواهی سپرده بانکی</t>
  </si>
  <si>
    <t>کوتاه</t>
  </si>
  <si>
    <t>جاری</t>
  </si>
  <si>
    <t>ملل</t>
  </si>
  <si>
    <t>گردش</t>
  </si>
  <si>
    <t>ملی</t>
  </si>
  <si>
    <t>صادرات</t>
  </si>
  <si>
    <t>تبریز</t>
  </si>
  <si>
    <t>گردشگری</t>
  </si>
  <si>
    <t>خاورمیتنه</t>
  </si>
  <si>
    <t>پاسارگ</t>
  </si>
  <si>
    <t>تجارت</t>
  </si>
  <si>
    <t xml:space="preserve">سپرده موسسه اعتباری ملل بلوار دریا </t>
  </si>
  <si>
    <t xml:space="preserve">سپرده بانک گردشگری </t>
  </si>
  <si>
    <t>سپرده  بانک صادرات</t>
  </si>
  <si>
    <t xml:space="preserve">سپرده بانک ملی </t>
  </si>
  <si>
    <t xml:space="preserve">سپرده بانک تجارت </t>
  </si>
  <si>
    <t>سپرده بانک پاسارگاد</t>
  </si>
  <si>
    <t>سپرده بانک خاورمیانه</t>
  </si>
  <si>
    <t>‫4-2- درآمد حاصل از سرمایه گذاری در سپرده بانکی و گواهی سپرده:</t>
  </si>
  <si>
    <t>‫طی دوره</t>
  </si>
  <si>
    <t>‫1404/01/31</t>
  </si>
  <si>
    <t>‫نام سپرده</t>
  </si>
  <si>
    <t>‫سود سپرده بانکی و گواهی سپرده</t>
  </si>
  <si>
    <t>‫درصد سود به میانگین سپرده</t>
  </si>
  <si>
    <t xml:space="preserve">گواهی ‫سپرده بانکی </t>
  </si>
  <si>
    <t>‫جمع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</si>
  <si>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</si>
  <si>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</si>
  <si>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</si>
  <si>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</si>
  <si>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</si>
  <si>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عصبانور11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</si>
</sst>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%"/>
    <numFmt numFmtId="165" formatCode="0.0%"/>
    <numFmt numFmtId="166" formatCode="_(* #,##0_);_(* \(#,##0\);_(* &quot;-&quot;??_);_(@_)"/>
    <numFmt numFmtId="167" formatCode="0.000"/>
    <numFmt numFmtId="168" formatCode="_-* #,##0.00_-;_-* #,##0.00\-;_-* &quot;-&quot;??_-;_-@_-"/>
  </numFmts>
  <fonts count="35" x14ac:knownFonts="1">
    <font>
      <sz val="10"/>
      <color rgb="FF000000"/>
      <name val="Arial"/>
      <charset val="1"/>
    </font>
    <font>
      <sz val="11"/>
      <color theme="1"/>
      <name val="Calibri"/>
      <family val="2"/>
      <scheme val="minor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1"/>
      <color rgb="FF1E90FF"/>
      <name val="B Nazanin"/>
      <charset val="178"/>
    </font>
    <font>
      <b/>
      <sz val="10"/>
      <color rgb="FF1E90FF"/>
      <name val="B Nazanin"/>
      <charset val="178"/>
    </font>
    <font>
      <b/>
      <sz val="11"/>
      <color rgb="FF000000"/>
      <name val="Arial"/>
      <family val="2"/>
    </font>
    <font>
      <b/>
      <sz val="9"/>
      <color rgb="FF000000"/>
      <name val="B Nazanin"/>
      <charset val="178"/>
    </font>
    <font>
      <b/>
      <sz val="9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4"/>
      <color rgb="FF000000"/>
      <name val="B Nazanin"/>
      <charset val="178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b/>
      <sz val="12"/>
      <name val="B Nazanin"/>
      <charset val="178"/>
    </font>
    <font>
      <sz val="11"/>
      <color indexed="8"/>
      <name val="B Nazanin"/>
      <charset val="178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6"/>
      <color rgb="FF1E90FF"/>
      <name val="B Nazanin"/>
      <charset val="178"/>
    </font>
    <font>
      <b/>
      <sz val="22"/>
      <color rgb="FF000000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000000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10" fillId="0" borderId="0"/>
    <xf numFmtId="9" fontId="10" fillId="0" borderId="0" applyFont="0" applyFill="0" applyBorder="0" applyAlignment="0" applyProtection="0"/>
    <xf numFmtId="0" fontId="19" fillId="0" borderId="0"/>
    <xf numFmtId="43" fontId="6" fillId="0" borderId="0" applyFont="0" applyFill="0" applyBorder="0" applyAlignment="0" applyProtection="0"/>
    <xf numFmtId="0" fontId="1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34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7" fillId="0" borderId="0" xfId="2"/>
    <xf numFmtId="0" fontId="9" fillId="0" borderId="0" xfId="2" applyFont="1" applyAlignment="1">
      <alignment vertical="center"/>
    </xf>
    <xf numFmtId="0" fontId="9" fillId="0" borderId="0" xfId="2" applyFont="1"/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left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5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10" fontId="13" fillId="0" borderId="0" xfId="1" applyNumberFormat="1" applyFont="1" applyFill="1" applyAlignment="1">
      <alignment horizontal="center" vertical="center"/>
    </xf>
    <xf numFmtId="10" fontId="13" fillId="0" borderId="4" xfId="1" applyNumberFormat="1" applyFont="1" applyFill="1" applyBorder="1" applyAlignment="1">
      <alignment horizontal="center" vertical="center"/>
    </xf>
    <xf numFmtId="10" fontId="13" fillId="0" borderId="5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3" fontId="4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1" fillId="0" borderId="0" xfId="0" applyFont="1" applyBorder="1" applyAlignment="1">
      <alignment horizontal="left"/>
    </xf>
    <xf numFmtId="3" fontId="12" fillId="0" borderId="2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10" fontId="12" fillId="0" borderId="2" xfId="1" applyNumberFormat="1" applyFont="1" applyFill="1" applyBorder="1" applyAlignment="1">
      <alignment horizontal="center" vertical="center"/>
    </xf>
    <xf numFmtId="10" fontId="12" fillId="0" borderId="0" xfId="1" applyNumberFormat="1" applyFont="1" applyFill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0" fontId="12" fillId="0" borderId="7" xfId="1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0" fontId="17" fillId="0" borderId="5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3" fillId="0" borderId="0" xfId="1" applyNumberFormat="1" applyFont="1" applyFill="1" applyAlignment="1">
      <alignment horizontal="right" vertical="center"/>
    </xf>
    <xf numFmtId="164" fontId="18" fillId="0" borderId="0" xfId="1" applyNumberFormat="1" applyFont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7" fillId="0" borderId="2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Alignment="1">
      <alignment horizontal="center" vertical="center"/>
    </xf>
    <xf numFmtId="164" fontId="17" fillId="0" borderId="4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3" fontId="21" fillId="0" borderId="0" xfId="0" applyNumberFormat="1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3" fontId="21" fillId="0" borderId="5" xfId="0" applyNumberFormat="1" applyFont="1" applyFill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Fill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1" fillId="0" borderId="2" xfId="0" applyFont="1" applyFill="1" applyBorder="1" applyAlignment="1">
      <alignment horizontal="right" vertical="top"/>
    </xf>
    <xf numFmtId="0" fontId="21" fillId="0" borderId="0" xfId="0" applyFont="1" applyFill="1" applyAlignment="1">
      <alignment horizontal="right" vertical="top"/>
    </xf>
    <xf numFmtId="0" fontId="21" fillId="0" borderId="4" xfId="0" applyFont="1" applyFill="1" applyBorder="1" applyAlignment="1">
      <alignment horizontal="right" vertical="top"/>
    </xf>
    <xf numFmtId="0" fontId="21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3" fontId="21" fillId="0" borderId="4" xfId="0" applyNumberFormat="1" applyFont="1" applyFill="1" applyBorder="1" applyAlignment="1">
      <alignment horizontal="center" vertical="center"/>
    </xf>
    <xf numFmtId="10" fontId="21" fillId="0" borderId="0" xfId="1" applyNumberFormat="1" applyFont="1" applyFill="1" applyBorder="1" applyAlignment="1">
      <alignment horizontal="center" vertical="center"/>
    </xf>
    <xf numFmtId="10" fontId="22" fillId="0" borderId="0" xfId="1" applyNumberFormat="1" applyFont="1" applyBorder="1" applyAlignment="1">
      <alignment horizontal="center" vertical="center"/>
    </xf>
    <xf numFmtId="10" fontId="21" fillId="0" borderId="7" xfId="1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3" fontId="4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21" fillId="0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2" xfId="0" applyFont="1" applyBorder="1" applyAlignment="1">
      <alignment horizontal="center"/>
    </xf>
    <xf numFmtId="3" fontId="21" fillId="0" borderId="0" xfId="0" applyNumberFormat="1" applyFont="1" applyFill="1" applyAlignment="1">
      <alignment horizontal="center" vertical="top"/>
    </xf>
    <xf numFmtId="3" fontId="21" fillId="0" borderId="0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left"/>
    </xf>
    <xf numFmtId="3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right" vertical="top"/>
    </xf>
    <xf numFmtId="3" fontId="21" fillId="0" borderId="7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 vertical="top"/>
    </xf>
    <xf numFmtId="3" fontId="12" fillId="0" borderId="5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28" fillId="0" borderId="0" xfId="0" applyFont="1"/>
    <xf numFmtId="37" fontId="27" fillId="0" borderId="0" xfId="0" applyNumberFormat="1" applyFont="1" applyAlignment="1">
      <alignment horizontal="center" vertical="center"/>
    </xf>
    <xf numFmtId="37" fontId="27" fillId="0" borderId="9" xfId="0" applyNumberFormat="1" applyFont="1" applyBorder="1" applyAlignment="1">
      <alignment horizontal="center" vertical="center" wrapText="1"/>
    </xf>
    <xf numFmtId="37" fontId="29" fillId="0" borderId="0" xfId="0" applyNumberFormat="1" applyFont="1" applyAlignment="1">
      <alignment horizontal="center" vertical="center"/>
    </xf>
    <xf numFmtId="10" fontId="29" fillId="0" borderId="0" xfId="0" applyNumberFormat="1" applyFont="1" applyAlignment="1">
      <alignment horizontal="center" vertical="center"/>
    </xf>
    <xf numFmtId="37" fontId="29" fillId="0" borderId="10" xfId="0" applyNumberFormat="1" applyFont="1" applyBorder="1" applyAlignment="1">
      <alignment horizontal="center" vertical="center"/>
    </xf>
    <xf numFmtId="10" fontId="29" fillId="0" borderId="10" xfId="0" applyNumberFormat="1" applyFont="1" applyBorder="1" applyAlignment="1">
      <alignment horizontal="center" vertical="center"/>
    </xf>
    <xf numFmtId="37" fontId="29" fillId="0" borderId="0" xfId="0" applyNumberFormat="1" applyFont="1" applyBorder="1" applyAlignment="1">
      <alignment horizontal="right" vertical="center"/>
    </xf>
    <xf numFmtId="37" fontId="29" fillId="0" borderId="2" xfId="0" applyNumberFormat="1" applyFont="1" applyBorder="1" applyAlignment="1">
      <alignment vertical="center"/>
    </xf>
    <xf numFmtId="37" fontId="29" fillId="0" borderId="0" xfId="0" applyNumberFormat="1" applyFont="1" applyAlignment="1">
      <alignment vertical="center"/>
    </xf>
    <xf numFmtId="37" fontId="29" fillId="0" borderId="0" xfId="0" applyNumberFormat="1" applyFont="1" applyBorder="1" applyAlignment="1">
      <alignment vertical="center"/>
    </xf>
    <xf numFmtId="4" fontId="5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center"/>
    </xf>
    <xf numFmtId="165" fontId="4" fillId="0" borderId="6" xfId="1" applyNumberFormat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166" fontId="30" fillId="0" borderId="0" xfId="6" applyNumberFormat="1" applyFont="1" applyAlignment="1">
      <alignment horizontal="left"/>
    </xf>
    <xf numFmtId="166" fontId="31" fillId="0" borderId="0" xfId="6" applyNumberFormat="1" applyFont="1" applyFill="1" applyAlignment="1">
      <alignment horizontal="right" vertical="center"/>
    </xf>
    <xf numFmtId="166" fontId="30" fillId="0" borderId="0" xfId="6" applyNumberFormat="1" applyFont="1" applyFill="1" applyBorder="1" applyAlignment="1">
      <alignment vertical="center"/>
    </xf>
    <xf numFmtId="166" fontId="30" fillId="0" borderId="1" xfId="6" applyNumberFormat="1" applyFont="1" applyFill="1" applyBorder="1" applyAlignment="1">
      <alignment horizontal="center" vertical="center"/>
    </xf>
    <xf numFmtId="166" fontId="30" fillId="0" borderId="0" xfId="6" applyNumberFormat="1" applyFont="1" applyAlignment="1">
      <alignment horizontal="center" vertical="center"/>
    </xf>
    <xf numFmtId="166" fontId="30" fillId="0" borderId="0" xfId="6" applyNumberFormat="1" applyFont="1" applyFill="1" applyBorder="1" applyAlignment="1">
      <alignment vertical="center" wrapText="1"/>
    </xf>
    <xf numFmtId="166" fontId="30" fillId="0" borderId="0" xfId="6" applyNumberFormat="1" applyFont="1" applyBorder="1" applyAlignment="1">
      <alignment horizontal="left"/>
    </xf>
    <xf numFmtId="166" fontId="30" fillId="0" borderId="1" xfId="6" applyNumberFormat="1" applyFont="1" applyFill="1" applyBorder="1" applyAlignment="1">
      <alignment horizontal="right" vertical="center"/>
    </xf>
    <xf numFmtId="166" fontId="30" fillId="0" borderId="2" xfId="6" applyNumberFormat="1" applyFont="1" applyBorder="1" applyAlignment="1">
      <alignment horizontal="center" vertical="center"/>
    </xf>
    <xf numFmtId="166" fontId="30" fillId="0" borderId="0" xfId="6" applyNumberFormat="1" applyFont="1" applyBorder="1" applyAlignment="1">
      <alignment horizontal="center" vertical="center"/>
    </xf>
    <xf numFmtId="166" fontId="30" fillId="0" borderId="2" xfId="6" applyNumberFormat="1" applyFont="1" applyFill="1" applyBorder="1" applyAlignment="1">
      <alignment horizontal="right" vertical="center"/>
    </xf>
    <xf numFmtId="166" fontId="30" fillId="0" borderId="0" xfId="6" applyNumberFormat="1" applyFont="1" applyFill="1" applyBorder="1" applyAlignment="1">
      <alignment horizontal="right" vertical="center"/>
    </xf>
    <xf numFmtId="166" fontId="30" fillId="0" borderId="0" xfId="6" applyNumberFormat="1" applyFont="1" applyFill="1" applyBorder="1" applyAlignment="1">
      <alignment horizontal="right" vertical="center" wrapText="1"/>
    </xf>
    <xf numFmtId="9" fontId="30" fillId="0" borderId="2" xfId="1" applyNumberFormat="1" applyFont="1" applyBorder="1" applyAlignment="1">
      <alignment horizontal="center" vertical="center"/>
    </xf>
    <xf numFmtId="9" fontId="30" fillId="0" borderId="0" xfId="1" applyNumberFormat="1" applyFont="1" applyAlignment="1">
      <alignment horizontal="center" vertical="center"/>
    </xf>
    <xf numFmtId="10" fontId="13" fillId="0" borderId="0" xfId="0" applyNumberFormat="1" applyFont="1" applyAlignment="1">
      <alignment horizontal="left"/>
    </xf>
    <xf numFmtId="9" fontId="21" fillId="0" borderId="0" xfId="1" applyFont="1" applyFill="1" applyBorder="1" applyAlignment="1">
      <alignment horizontal="center" vertical="center"/>
    </xf>
    <xf numFmtId="9" fontId="16" fillId="0" borderId="0" xfId="1" applyFont="1" applyAlignment="1">
      <alignment horizontal="left"/>
    </xf>
    <xf numFmtId="10" fontId="4" fillId="0" borderId="5" xfId="1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Border="1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165" fontId="13" fillId="0" borderId="5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5" fontId="25" fillId="0" borderId="0" xfId="0" applyNumberFormat="1" applyFont="1" applyAlignment="1">
      <alignment horizontal="left"/>
    </xf>
    <xf numFmtId="165" fontId="4" fillId="0" borderId="3" xfId="0" applyNumberFormat="1" applyFont="1" applyFill="1" applyBorder="1" applyAlignment="1">
      <alignment horizontal="center" vertical="center"/>
    </xf>
    <xf numFmtId="165" fontId="25" fillId="0" borderId="0" xfId="1" applyNumberFormat="1" applyFont="1" applyAlignment="1">
      <alignment horizontal="left"/>
    </xf>
    <xf numFmtId="165" fontId="4" fillId="0" borderId="3" xfId="1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167" fontId="25" fillId="0" borderId="0" xfId="1" applyNumberFormat="1" applyFont="1" applyAlignment="1">
      <alignment horizontal="left"/>
    </xf>
    <xf numFmtId="9" fontId="25" fillId="0" borderId="0" xfId="1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10" fontId="30" fillId="0" borderId="0" xfId="1" applyNumberFormat="1" applyFont="1" applyAlignment="1">
      <alignment horizontal="center" vertical="center" wrapText="1"/>
    </xf>
    <xf numFmtId="166" fontId="32" fillId="0" borderId="0" xfId="6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/>
    </xf>
    <xf numFmtId="3" fontId="13" fillId="0" borderId="0" xfId="0" applyNumberFormat="1" applyFont="1" applyFill="1" applyAlignment="1">
      <alignment horizontal="center" vertical="center"/>
    </xf>
    <xf numFmtId="0" fontId="13" fillId="0" borderId="4" xfId="0" applyFont="1" applyFill="1" applyBorder="1" applyAlignment="1">
      <alignment horizontal="right"/>
    </xf>
    <xf numFmtId="3" fontId="13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right" vertical="top"/>
    </xf>
    <xf numFmtId="3" fontId="12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top"/>
    </xf>
    <xf numFmtId="3" fontId="12" fillId="0" borderId="0" xfId="0" applyNumberFormat="1" applyFont="1" applyFill="1" applyAlignment="1">
      <alignment horizontal="center" vertical="center"/>
    </xf>
    <xf numFmtId="0" fontId="12" fillId="0" borderId="4" xfId="0" applyFont="1" applyFill="1" applyBorder="1" applyAlignment="1">
      <alignment horizontal="right" vertical="top"/>
    </xf>
    <xf numFmtId="3" fontId="12" fillId="0" borderId="4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3" fillId="0" borderId="2" xfId="0" applyFont="1" applyFill="1" applyBorder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0" fontId="13" fillId="0" borderId="4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20" fillId="0" borderId="2" xfId="5" applyFont="1" applyBorder="1" applyAlignment="1">
      <alignment horizontal="center" vertical="center" wrapText="1" readingOrder="2"/>
    </xf>
    <xf numFmtId="0" fontId="20" fillId="0" borderId="0" xfId="5" applyFont="1" applyAlignment="1">
      <alignment horizontal="center" vertical="center" wrapText="1" readingOrder="2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right" vertical="top"/>
    </xf>
    <xf numFmtId="0" fontId="21" fillId="0" borderId="0" xfId="0" applyFont="1" applyFill="1" applyAlignment="1">
      <alignment horizontal="right" vertical="top"/>
    </xf>
    <xf numFmtId="0" fontId="21" fillId="0" borderId="4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center" vertical="center"/>
    </xf>
    <xf numFmtId="166" fontId="30" fillId="0" borderId="0" xfId="6" applyNumberFormat="1" applyFont="1" applyFill="1" applyAlignment="1">
      <alignment horizontal="center" vertical="center"/>
    </xf>
    <xf numFmtId="166" fontId="30" fillId="0" borderId="1" xfId="6" applyNumberFormat="1" applyFont="1" applyFill="1" applyBorder="1" applyAlignment="1">
      <alignment horizontal="center" vertical="center" wrapText="1"/>
    </xf>
    <xf numFmtId="166" fontId="31" fillId="0" borderId="0" xfId="6" applyNumberFormat="1" applyFont="1" applyFill="1" applyAlignment="1">
      <alignment horizontal="right" vertical="center"/>
    </xf>
    <xf numFmtId="37" fontId="27" fillId="0" borderId="0" xfId="0" applyNumberFormat="1" applyFont="1" applyAlignment="1">
      <alignment horizontal="right" vertical="center"/>
    </xf>
    <xf numFmtId="0" fontId="28" fillId="0" borderId="0" xfId="0" applyFont="1"/>
    <xf numFmtId="37" fontId="27" fillId="0" borderId="6" xfId="0" applyNumberFormat="1" applyFont="1" applyBorder="1" applyAlignment="1">
      <alignment horizontal="center" vertical="center"/>
    </xf>
    <xf numFmtId="0" fontId="28" fillId="0" borderId="8" xfId="0" applyFont="1" applyBorder="1"/>
    <xf numFmtId="37" fontId="27" fillId="0" borderId="9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right" vertical="center"/>
    </xf>
    <xf numFmtId="37" fontId="27" fillId="0" borderId="2" xfId="0" applyNumberFormat="1" applyFont="1" applyBorder="1" applyAlignment="1">
      <alignment horizontal="right" vertical="center"/>
    </xf>
    <xf numFmtId="37" fontId="27" fillId="0" borderId="6" xfId="0" applyNumberFormat="1" applyFont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2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</cellXfs>
  <cellStyles count="10">
    <cellStyle name="Comma" xfId="6" builtinId="3"/>
    <cellStyle name="Comma 2 2" xfId="8" xr:uid="{24610C5E-9E9D-444D-A25F-8B65470880C7}"/>
    <cellStyle name="Normal" xfId="0" builtinId="0"/>
    <cellStyle name="Normal 2" xfId="2" xr:uid="{08535C30-ABEE-44D3-99C1-C4A294220E0A}"/>
    <cellStyle name="Normal 3" xfId="3" xr:uid="{33EA715F-B4EB-4B0E-85A7-126E73EE08F7}"/>
    <cellStyle name="Normal 4" xfId="5" xr:uid="{9770C411-105B-45AC-AF7C-C0228736AD34}"/>
    <cellStyle name="Normal 5" xfId="7" xr:uid="{9F065F6B-88E8-4104-A7BA-FDCA9EF147D6}"/>
    <cellStyle name="Percent" xfId="1" builtinId="5"/>
    <cellStyle name="Percent 2" xfId="4" xr:uid="{DF894B7F-337B-46B7-87CA-608CD44FB7CF}"/>
    <cellStyle name="Percent 2 2" xfId="9" xr:uid="{5136E4C0-A0FB-4486-BF25-77AFE64560C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313516AE-756F-4D97-9164-BFD661010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C04E-725E-4FDD-AAA4-7D2B22185ABA}">
  <dimension ref="A20:L25"/>
  <sheetViews>
    <sheetView showGridLines="0" rightToLeft="1" tabSelected="1" topLeftCell="A13" zoomScale="145" zoomScaleNormal="145" zoomScaleSheetLayoutView="90" workbookViewId="0">
      <selection activeCell="C24" sqref="C24"/>
    </sheetView>
  </sheetViews>
  <sheetFormatPr defaultRowHeight="15" x14ac:dyDescent="0.25"/>
  <cols>
    <col min="1" max="4" width="9.140625" style="16"/>
    <col min="5" max="5" width="15.5703125" style="16" customWidth="1"/>
    <col min="6" max="16384" width="9.140625" style="16"/>
  </cols>
  <sheetData>
    <row r="20" spans="1:12" ht="26.25" customHeight="1" x14ac:dyDescent="0.6">
      <c r="A20" s="253" t="s">
        <v>250</v>
      </c>
      <c r="B20" s="253"/>
      <c r="C20" s="253"/>
      <c r="D20" s="253"/>
      <c r="E20" s="253"/>
      <c r="F20" s="14"/>
      <c r="G20" s="14"/>
      <c r="H20" s="14"/>
      <c r="I20" s="15"/>
      <c r="J20" s="15"/>
      <c r="K20" s="252"/>
      <c r="L20" s="252"/>
    </row>
    <row r="21" spans="1:12" ht="24" x14ac:dyDescent="0.6">
      <c r="A21" s="253" t="s">
        <v>251</v>
      </c>
      <c r="B21" s="253"/>
      <c r="C21" s="253"/>
      <c r="D21" s="253"/>
      <c r="E21" s="253"/>
      <c r="F21" s="14"/>
      <c r="G21" s="14"/>
      <c r="H21" s="14"/>
      <c r="I21" s="15"/>
      <c r="J21" s="15"/>
      <c r="K21" s="252"/>
      <c r="L21" s="252"/>
    </row>
    <row r="22" spans="1:12" ht="24" x14ac:dyDescent="0.6">
      <c r="A22" s="253" t="s">
        <v>252</v>
      </c>
      <c r="B22" s="253"/>
      <c r="C22" s="253"/>
      <c r="D22" s="253"/>
      <c r="E22" s="253"/>
      <c r="F22" s="14"/>
      <c r="G22" s="14"/>
      <c r="H22" s="14"/>
      <c r="I22" s="15"/>
      <c r="J22" s="15"/>
      <c r="K22" s="252"/>
      <c r="L22" s="252"/>
    </row>
    <row r="23" spans="1:12" ht="22.5" x14ac:dyDescent="0.55000000000000004">
      <c r="B23" s="17"/>
      <c r="C23" s="17"/>
      <c r="D23" s="17"/>
      <c r="E23" s="17"/>
      <c r="F23" s="17"/>
      <c r="G23" s="17"/>
      <c r="H23" s="17"/>
      <c r="I23" s="18"/>
      <c r="J23" s="18"/>
      <c r="K23" s="18"/>
      <c r="L23" s="18"/>
    </row>
    <row r="24" spans="1:12" ht="22.5" x14ac:dyDescent="0.55000000000000004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24" x14ac:dyDescent="0.6">
      <c r="B25" s="15"/>
      <c r="C25" s="15"/>
      <c r="D25" s="15"/>
      <c r="E25" s="15"/>
      <c r="F25" s="15"/>
      <c r="G25" s="15"/>
      <c r="H25" s="15"/>
      <c r="I25" s="15"/>
      <c r="J25" s="15"/>
      <c r="K25" s="252"/>
      <c r="L25" s="252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6"/>
  <sheetViews>
    <sheetView rightToLeft="1" topLeftCell="A4" zoomScale="85" zoomScaleNormal="85" workbookViewId="0">
      <selection activeCell="B6" sqref="B6"/>
    </sheetView>
  </sheetViews>
  <sheetFormatPr defaultRowHeight="15" x14ac:dyDescent="0.25"/>
  <cols>
    <col min="1" max="1" width="5.140625" style="128" customWidth="1"/>
    <col min="2" max="2" width="18.140625" style="128" customWidth="1"/>
    <col min="3" max="3" width="1.28515625" style="128" customWidth="1"/>
    <col min="4" max="4" width="13" style="128" customWidth="1"/>
    <col min="5" max="5" width="1.28515625" style="128" customWidth="1"/>
    <col min="6" max="6" width="15.5703125" style="128" bestFit="1" customWidth="1"/>
    <col min="7" max="7" width="1.28515625" style="128" customWidth="1"/>
    <col min="8" max="8" width="15.5703125" style="128" bestFit="1" customWidth="1"/>
    <col min="9" max="9" width="1.28515625" style="128" customWidth="1"/>
    <col min="10" max="10" width="15.5703125" style="128" bestFit="1" customWidth="1"/>
    <col min="11" max="11" width="1.28515625" style="128" customWidth="1"/>
    <col min="12" max="12" width="16.5703125" style="128" bestFit="1" customWidth="1"/>
    <col min="13" max="13" width="1.28515625" style="128" customWidth="1"/>
    <col min="14" max="14" width="13.85546875" style="128" bestFit="1" customWidth="1"/>
    <col min="15" max="16" width="1.28515625" style="128" customWidth="1"/>
    <col min="17" max="17" width="15.85546875" style="128" bestFit="1" customWidth="1"/>
    <col min="18" max="18" width="1.28515625" style="128" customWidth="1"/>
    <col min="19" max="19" width="15.5703125" style="128" bestFit="1" customWidth="1"/>
    <col min="20" max="20" width="1.28515625" style="128" customWidth="1"/>
    <col min="21" max="21" width="16.140625" style="128" bestFit="1" customWidth="1"/>
    <col min="22" max="22" width="1.28515625" style="128" customWidth="1"/>
    <col min="23" max="23" width="16.5703125" style="128" bestFit="1" customWidth="1"/>
    <col min="24" max="24" width="0.28515625" style="128" customWidth="1"/>
    <col min="25" max="16384" width="9.140625" style="128"/>
  </cols>
  <sheetData>
    <row r="1" spans="1:23" ht="29.1" customHeight="1" x14ac:dyDescent="0.25">
      <c r="A1" s="287" t="s">
        <v>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</row>
    <row r="2" spans="1:23" ht="21.75" customHeight="1" x14ac:dyDescent="0.25">
      <c r="A2" s="287" t="s">
        <v>160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</row>
    <row r="3" spans="1:23" ht="22.5" customHeight="1" x14ac:dyDescent="0.25">
      <c r="A3" s="287" t="s">
        <v>2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</row>
    <row r="4" spans="1:23" ht="22.5" customHeight="1" x14ac:dyDescent="0.25"/>
    <row r="5" spans="1:23" ht="28.5" customHeight="1" x14ac:dyDescent="0.25">
      <c r="A5" s="74" t="s">
        <v>177</v>
      </c>
      <c r="B5" s="288" t="s">
        <v>178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</row>
    <row r="6" spans="1:23" ht="22.5" customHeight="1" x14ac:dyDescent="0.25">
      <c r="D6" s="256" t="s">
        <v>179</v>
      </c>
      <c r="E6" s="256"/>
      <c r="F6" s="256"/>
      <c r="G6" s="256"/>
      <c r="H6" s="256"/>
      <c r="I6" s="256"/>
      <c r="J6" s="256"/>
      <c r="K6" s="256"/>
      <c r="L6" s="256"/>
      <c r="M6" s="129"/>
      <c r="N6" s="256" t="s">
        <v>180</v>
      </c>
      <c r="O6" s="256"/>
      <c r="P6" s="256"/>
      <c r="Q6" s="256"/>
      <c r="R6" s="256"/>
      <c r="S6" s="256"/>
      <c r="T6" s="256"/>
      <c r="U6" s="256"/>
      <c r="V6" s="256"/>
      <c r="W6" s="256"/>
    </row>
    <row r="7" spans="1:23" ht="22.5" customHeight="1" x14ac:dyDescent="0.25">
      <c r="D7" s="130"/>
      <c r="E7" s="130"/>
      <c r="F7" s="130"/>
      <c r="G7" s="130"/>
      <c r="H7" s="130"/>
      <c r="I7" s="130"/>
      <c r="J7" s="257" t="s">
        <v>34</v>
      </c>
      <c r="K7" s="257"/>
      <c r="L7" s="257"/>
      <c r="M7" s="129"/>
      <c r="N7" s="130"/>
      <c r="O7" s="130"/>
      <c r="P7" s="130"/>
      <c r="Q7" s="130"/>
      <c r="R7" s="130"/>
      <c r="S7" s="130"/>
      <c r="T7" s="130"/>
      <c r="U7" s="257" t="s">
        <v>34</v>
      </c>
      <c r="V7" s="257"/>
      <c r="W7" s="257"/>
    </row>
    <row r="8" spans="1:23" ht="22.5" customHeight="1" x14ac:dyDescent="0.25">
      <c r="A8" s="256" t="s">
        <v>181</v>
      </c>
      <c r="B8" s="256"/>
      <c r="D8" s="69" t="s">
        <v>182</v>
      </c>
      <c r="E8" s="129"/>
      <c r="F8" s="69" t="s">
        <v>183</v>
      </c>
      <c r="G8" s="129"/>
      <c r="H8" s="69" t="s">
        <v>184</v>
      </c>
      <c r="I8" s="129"/>
      <c r="J8" s="71" t="s">
        <v>112</v>
      </c>
      <c r="K8" s="130"/>
      <c r="L8" s="71" t="s">
        <v>165</v>
      </c>
      <c r="M8" s="129"/>
      <c r="N8" s="69" t="s">
        <v>182</v>
      </c>
      <c r="O8" s="129"/>
      <c r="P8" s="256" t="s">
        <v>183</v>
      </c>
      <c r="Q8" s="256"/>
      <c r="R8" s="129"/>
      <c r="S8" s="69" t="s">
        <v>184</v>
      </c>
      <c r="T8" s="129"/>
      <c r="U8" s="71" t="s">
        <v>112</v>
      </c>
      <c r="V8" s="130"/>
      <c r="W8" s="71" t="s">
        <v>165</v>
      </c>
    </row>
    <row r="9" spans="1:23" ht="22.5" customHeight="1" x14ac:dyDescent="0.25">
      <c r="A9" s="289" t="s">
        <v>31</v>
      </c>
      <c r="B9" s="289"/>
      <c r="D9" s="70">
        <v>0</v>
      </c>
      <c r="E9" s="129"/>
      <c r="F9" s="70">
        <v>0</v>
      </c>
      <c r="G9" s="129"/>
      <c r="H9" s="70">
        <v>15785968885</v>
      </c>
      <c r="I9" s="129"/>
      <c r="J9" s="70">
        <v>15785968885</v>
      </c>
      <c r="K9" s="129"/>
      <c r="L9" s="227">
        <v>1.18E-2</v>
      </c>
      <c r="M9" s="129"/>
      <c r="N9" s="70">
        <v>0</v>
      </c>
      <c r="O9" s="129"/>
      <c r="P9" s="260">
        <v>0</v>
      </c>
      <c r="Q9" s="260"/>
      <c r="R9" s="129"/>
      <c r="S9" s="70">
        <v>15785968885</v>
      </c>
      <c r="T9" s="129"/>
      <c r="U9" s="70">
        <v>15785968885</v>
      </c>
      <c r="V9" s="129"/>
      <c r="W9" s="38">
        <v>6.4000000000000003E-3</v>
      </c>
    </row>
    <row r="10" spans="1:23" ht="22.5" customHeight="1" x14ac:dyDescent="0.25">
      <c r="A10" s="290" t="s">
        <v>21</v>
      </c>
      <c r="B10" s="290"/>
      <c r="D10" s="67">
        <v>0</v>
      </c>
      <c r="E10" s="129"/>
      <c r="F10" s="67">
        <v>26758577474</v>
      </c>
      <c r="G10" s="129"/>
      <c r="H10" s="67">
        <v>831518875</v>
      </c>
      <c r="I10" s="129"/>
      <c r="J10" s="67">
        <v>27590096349</v>
      </c>
      <c r="K10" s="129"/>
      <c r="L10" s="228">
        <v>2.06E-2</v>
      </c>
      <c r="M10" s="129"/>
      <c r="N10" s="67">
        <v>0</v>
      </c>
      <c r="O10" s="129"/>
      <c r="P10" s="262">
        <v>39796791750</v>
      </c>
      <c r="Q10" s="262"/>
      <c r="R10" s="129"/>
      <c r="S10" s="67">
        <v>831518875</v>
      </c>
      <c r="T10" s="129"/>
      <c r="U10" s="67">
        <v>40628310625</v>
      </c>
      <c r="V10" s="129"/>
      <c r="W10" s="39">
        <v>1.6500000000000001E-2</v>
      </c>
    </row>
    <row r="11" spans="1:23" ht="22.5" customHeight="1" x14ac:dyDescent="0.25">
      <c r="A11" s="290" t="s">
        <v>27</v>
      </c>
      <c r="B11" s="290"/>
      <c r="D11" s="67">
        <v>0</v>
      </c>
      <c r="E11" s="129"/>
      <c r="F11" s="67">
        <v>-8132322918</v>
      </c>
      <c r="G11" s="129"/>
      <c r="H11" s="67">
        <v>12369958500</v>
      </c>
      <c r="I11" s="129"/>
      <c r="J11" s="67">
        <v>4237635582</v>
      </c>
      <c r="K11" s="129"/>
      <c r="L11" s="228">
        <v>3.2000000000000002E-3</v>
      </c>
      <c r="M11" s="129"/>
      <c r="N11" s="67">
        <v>0</v>
      </c>
      <c r="O11" s="129"/>
      <c r="P11" s="262">
        <v>16361069082</v>
      </c>
      <c r="Q11" s="262"/>
      <c r="R11" s="129"/>
      <c r="S11" s="67">
        <v>12369958500</v>
      </c>
      <c r="T11" s="129"/>
      <c r="U11" s="67">
        <v>28731027582</v>
      </c>
      <c r="V11" s="129"/>
      <c r="W11" s="39">
        <v>1.17E-2</v>
      </c>
    </row>
    <row r="12" spans="1:23" ht="22.5" customHeight="1" x14ac:dyDescent="0.25">
      <c r="A12" s="290" t="s">
        <v>20</v>
      </c>
      <c r="B12" s="290"/>
      <c r="D12" s="67">
        <v>0</v>
      </c>
      <c r="E12" s="129"/>
      <c r="F12" s="67">
        <v>0</v>
      </c>
      <c r="G12" s="129"/>
      <c r="H12" s="67">
        <v>-2185</v>
      </c>
      <c r="I12" s="129"/>
      <c r="J12" s="67">
        <v>-2185</v>
      </c>
      <c r="K12" s="129"/>
      <c r="L12" s="228">
        <v>0</v>
      </c>
      <c r="M12" s="129"/>
      <c r="N12" s="67">
        <v>0</v>
      </c>
      <c r="O12" s="129"/>
      <c r="P12" s="262">
        <v>0</v>
      </c>
      <c r="Q12" s="262"/>
      <c r="R12" s="129"/>
      <c r="S12" s="67">
        <v>2347310287</v>
      </c>
      <c r="T12" s="129"/>
      <c r="U12" s="67">
        <v>2347310287</v>
      </c>
      <c r="V12" s="129"/>
      <c r="W12" s="39">
        <v>1E-3</v>
      </c>
    </row>
    <row r="13" spans="1:23" ht="22.5" customHeight="1" x14ac:dyDescent="0.25">
      <c r="A13" s="290" t="s">
        <v>19</v>
      </c>
      <c r="B13" s="290"/>
      <c r="D13" s="67">
        <v>0</v>
      </c>
      <c r="E13" s="129"/>
      <c r="F13" s="67">
        <v>0</v>
      </c>
      <c r="G13" s="129"/>
      <c r="H13" s="67">
        <v>55643327553</v>
      </c>
      <c r="I13" s="129"/>
      <c r="J13" s="67">
        <v>55643327553</v>
      </c>
      <c r="K13" s="129"/>
      <c r="L13" s="228">
        <v>4.1500000000000002E-2</v>
      </c>
      <c r="M13" s="129"/>
      <c r="N13" s="67">
        <v>0</v>
      </c>
      <c r="O13" s="129"/>
      <c r="P13" s="262">
        <v>0</v>
      </c>
      <c r="Q13" s="262"/>
      <c r="R13" s="129"/>
      <c r="S13" s="67">
        <v>55643327553</v>
      </c>
      <c r="T13" s="129"/>
      <c r="U13" s="67">
        <v>55643327553</v>
      </c>
      <c r="V13" s="129"/>
      <c r="W13" s="39">
        <v>2.2700000000000001E-2</v>
      </c>
    </row>
    <row r="14" spans="1:23" ht="22.5" customHeight="1" x14ac:dyDescent="0.25">
      <c r="A14" s="290" t="s">
        <v>32</v>
      </c>
      <c r="B14" s="290"/>
      <c r="D14" s="67">
        <v>0</v>
      </c>
      <c r="E14" s="129"/>
      <c r="F14" s="67">
        <v>-3880752132</v>
      </c>
      <c r="G14" s="129"/>
      <c r="H14" s="67">
        <v>409548613</v>
      </c>
      <c r="I14" s="129"/>
      <c r="J14" s="67">
        <v>-3471203519</v>
      </c>
      <c r="K14" s="129"/>
      <c r="L14" s="228">
        <v>-2.5999999999999999E-3</v>
      </c>
      <c r="M14" s="129"/>
      <c r="N14" s="67">
        <v>0</v>
      </c>
      <c r="O14" s="129"/>
      <c r="P14" s="262">
        <v>1586522868</v>
      </c>
      <c r="Q14" s="262"/>
      <c r="R14" s="129"/>
      <c r="S14" s="67">
        <v>409548613</v>
      </c>
      <c r="T14" s="129"/>
      <c r="U14" s="67">
        <v>1996071481</v>
      </c>
      <c r="V14" s="129"/>
      <c r="W14" s="39">
        <v>8.0000000000000004E-4</v>
      </c>
    </row>
    <row r="15" spans="1:23" ht="22.5" customHeight="1" x14ac:dyDescent="0.25">
      <c r="A15" s="290" t="s">
        <v>22</v>
      </c>
      <c r="B15" s="290"/>
      <c r="D15" s="67">
        <v>0</v>
      </c>
      <c r="E15" s="129"/>
      <c r="F15" s="67">
        <v>0</v>
      </c>
      <c r="G15" s="129"/>
      <c r="H15" s="67">
        <v>8648235318</v>
      </c>
      <c r="I15" s="129"/>
      <c r="J15" s="67">
        <v>8648235318</v>
      </c>
      <c r="K15" s="129"/>
      <c r="L15" s="228">
        <v>6.4000000000000003E-3</v>
      </c>
      <c r="M15" s="129"/>
      <c r="N15" s="67">
        <v>0</v>
      </c>
      <c r="O15" s="129"/>
      <c r="P15" s="262">
        <v>0</v>
      </c>
      <c r="Q15" s="262"/>
      <c r="R15" s="129"/>
      <c r="S15" s="67">
        <v>8648235318</v>
      </c>
      <c r="T15" s="129"/>
      <c r="U15" s="67">
        <v>8648235318</v>
      </c>
      <c r="V15" s="129"/>
      <c r="W15" s="39">
        <v>3.5000000000000001E-3</v>
      </c>
    </row>
    <row r="16" spans="1:23" ht="22.5" customHeight="1" x14ac:dyDescent="0.25">
      <c r="A16" s="290" t="s">
        <v>185</v>
      </c>
      <c r="B16" s="290"/>
      <c r="D16" s="67">
        <v>0</v>
      </c>
      <c r="E16" s="129"/>
      <c r="F16" s="67">
        <v>0</v>
      </c>
      <c r="G16" s="129"/>
      <c r="H16" s="67">
        <v>0</v>
      </c>
      <c r="I16" s="129"/>
      <c r="J16" s="67">
        <v>0</v>
      </c>
      <c r="K16" s="129"/>
      <c r="L16" s="228">
        <v>0</v>
      </c>
      <c r="M16" s="129"/>
      <c r="N16" s="67">
        <v>0</v>
      </c>
      <c r="O16" s="129"/>
      <c r="P16" s="262">
        <v>0</v>
      </c>
      <c r="Q16" s="262"/>
      <c r="R16" s="129"/>
      <c r="S16" s="67">
        <v>14080520571</v>
      </c>
      <c r="T16" s="129"/>
      <c r="U16" s="67">
        <v>14080520571</v>
      </c>
      <c r="V16" s="129"/>
      <c r="W16" s="39">
        <v>5.7000000000000002E-3</v>
      </c>
    </row>
    <row r="17" spans="1:23" ht="22.5" customHeight="1" x14ac:dyDescent="0.25">
      <c r="A17" s="290" t="s">
        <v>24</v>
      </c>
      <c r="B17" s="290"/>
      <c r="D17" s="67">
        <v>0</v>
      </c>
      <c r="E17" s="129"/>
      <c r="F17" s="67">
        <v>13866997500</v>
      </c>
      <c r="G17" s="129"/>
      <c r="H17" s="67">
        <v>0</v>
      </c>
      <c r="I17" s="129"/>
      <c r="J17" s="67">
        <v>13866997500</v>
      </c>
      <c r="K17" s="129"/>
      <c r="L17" s="228">
        <v>1.03E-2</v>
      </c>
      <c r="M17" s="129"/>
      <c r="N17" s="67">
        <v>0</v>
      </c>
      <c r="O17" s="129"/>
      <c r="P17" s="262">
        <v>27485482500</v>
      </c>
      <c r="Q17" s="262"/>
      <c r="R17" s="129"/>
      <c r="S17" s="67">
        <v>0</v>
      </c>
      <c r="T17" s="129"/>
      <c r="U17" s="67">
        <v>27485482500</v>
      </c>
      <c r="V17" s="129"/>
      <c r="W17" s="39">
        <v>1.12E-2</v>
      </c>
    </row>
    <row r="18" spans="1:23" ht="22.5" customHeight="1" x14ac:dyDescent="0.25">
      <c r="A18" s="290" t="s">
        <v>30</v>
      </c>
      <c r="B18" s="290"/>
      <c r="D18" s="67">
        <v>0</v>
      </c>
      <c r="E18" s="129"/>
      <c r="F18" s="67">
        <v>-954288000</v>
      </c>
      <c r="G18" s="129"/>
      <c r="H18" s="67">
        <v>0</v>
      </c>
      <c r="I18" s="129"/>
      <c r="J18" s="67">
        <v>-954288000</v>
      </c>
      <c r="K18" s="129"/>
      <c r="L18" s="228">
        <v>-6.9999999999999999E-4</v>
      </c>
      <c r="M18" s="129"/>
      <c r="N18" s="67">
        <v>0</v>
      </c>
      <c r="O18" s="129"/>
      <c r="P18" s="262">
        <v>-775359000</v>
      </c>
      <c r="Q18" s="262"/>
      <c r="R18" s="129"/>
      <c r="S18" s="67">
        <v>0</v>
      </c>
      <c r="T18" s="129"/>
      <c r="U18" s="67">
        <v>-775359000</v>
      </c>
      <c r="V18" s="129"/>
      <c r="W18" s="39">
        <v>-2.9999999999999997E-4</v>
      </c>
    </row>
    <row r="19" spans="1:23" ht="22.5" customHeight="1" x14ac:dyDescent="0.25">
      <c r="A19" s="290" t="s">
        <v>28</v>
      </c>
      <c r="B19" s="290"/>
      <c r="D19" s="67">
        <v>0</v>
      </c>
      <c r="E19" s="129"/>
      <c r="F19" s="67">
        <v>-7355970000</v>
      </c>
      <c r="G19" s="129"/>
      <c r="H19" s="67">
        <v>0</v>
      </c>
      <c r="I19" s="129"/>
      <c r="J19" s="67">
        <v>-7355970000</v>
      </c>
      <c r="K19" s="129"/>
      <c r="L19" s="228">
        <v>-5.4999999999999997E-3</v>
      </c>
      <c r="M19" s="129"/>
      <c r="N19" s="67">
        <v>0</v>
      </c>
      <c r="O19" s="129"/>
      <c r="P19" s="262">
        <v>29384118000</v>
      </c>
      <c r="Q19" s="262"/>
      <c r="R19" s="129"/>
      <c r="S19" s="67">
        <v>0</v>
      </c>
      <c r="T19" s="129"/>
      <c r="U19" s="67">
        <v>29384118000</v>
      </c>
      <c r="V19" s="129"/>
      <c r="W19" s="39">
        <v>1.2E-2</v>
      </c>
    </row>
    <row r="20" spans="1:23" ht="22.5" customHeight="1" x14ac:dyDescent="0.25">
      <c r="A20" s="290" t="s">
        <v>29</v>
      </c>
      <c r="B20" s="290"/>
      <c r="D20" s="67">
        <v>0</v>
      </c>
      <c r="E20" s="129"/>
      <c r="F20" s="67">
        <v>-18641750870</v>
      </c>
      <c r="G20" s="129"/>
      <c r="H20" s="67">
        <v>0</v>
      </c>
      <c r="I20" s="129"/>
      <c r="J20" s="67">
        <v>-18641750870</v>
      </c>
      <c r="K20" s="129"/>
      <c r="L20" s="228">
        <v>-1.3899999999999999E-2</v>
      </c>
      <c r="M20" s="129"/>
      <c r="N20" s="67">
        <v>0</v>
      </c>
      <c r="O20" s="129"/>
      <c r="P20" s="262">
        <v>-5797520459</v>
      </c>
      <c r="Q20" s="262"/>
      <c r="R20" s="129"/>
      <c r="S20" s="67">
        <v>0</v>
      </c>
      <c r="T20" s="129"/>
      <c r="U20" s="67">
        <v>-5797520459</v>
      </c>
      <c r="V20" s="129"/>
      <c r="W20" s="39">
        <v>-2.3999999999999998E-3</v>
      </c>
    </row>
    <row r="21" spans="1:23" ht="22.5" customHeight="1" x14ac:dyDescent="0.25">
      <c r="A21" s="290" t="s">
        <v>25</v>
      </c>
      <c r="B21" s="290"/>
      <c r="D21" s="67">
        <v>0</v>
      </c>
      <c r="E21" s="129"/>
      <c r="F21" s="67">
        <v>14195034000</v>
      </c>
      <c r="G21" s="129"/>
      <c r="H21" s="67">
        <v>0</v>
      </c>
      <c r="I21" s="129"/>
      <c r="J21" s="67">
        <v>14195034000</v>
      </c>
      <c r="K21" s="129"/>
      <c r="L21" s="228">
        <v>1.06E-2</v>
      </c>
      <c r="M21" s="129"/>
      <c r="N21" s="67">
        <v>0</v>
      </c>
      <c r="O21" s="129"/>
      <c r="P21" s="262">
        <v>34642642500</v>
      </c>
      <c r="Q21" s="262"/>
      <c r="R21" s="129"/>
      <c r="S21" s="67">
        <v>0</v>
      </c>
      <c r="T21" s="129"/>
      <c r="U21" s="67">
        <v>34642642500</v>
      </c>
      <c r="V21" s="129"/>
      <c r="W21" s="39">
        <v>1.41E-2</v>
      </c>
    </row>
    <row r="22" spans="1:23" ht="22.5" customHeight="1" x14ac:dyDescent="0.25">
      <c r="A22" s="290" t="s">
        <v>33</v>
      </c>
      <c r="B22" s="290"/>
      <c r="D22" s="67">
        <v>0</v>
      </c>
      <c r="E22" s="129"/>
      <c r="F22" s="67">
        <v>91302205984</v>
      </c>
      <c r="G22" s="129"/>
      <c r="H22" s="67">
        <v>0</v>
      </c>
      <c r="I22" s="129"/>
      <c r="J22" s="67">
        <v>91302205984</v>
      </c>
      <c r="K22" s="129"/>
      <c r="L22" s="228">
        <v>6.8000000000000005E-2</v>
      </c>
      <c r="M22" s="129"/>
      <c r="N22" s="67">
        <v>0</v>
      </c>
      <c r="O22" s="129"/>
      <c r="P22" s="262">
        <v>91302205984</v>
      </c>
      <c r="Q22" s="262"/>
      <c r="R22" s="129"/>
      <c r="S22" s="67">
        <v>0</v>
      </c>
      <c r="T22" s="129"/>
      <c r="U22" s="67">
        <v>91302205984</v>
      </c>
      <c r="V22" s="129"/>
      <c r="W22" s="39">
        <v>3.7199999999999997E-2</v>
      </c>
    </row>
    <row r="23" spans="1:23" ht="22.5" customHeight="1" x14ac:dyDescent="0.25">
      <c r="A23" s="290" t="s">
        <v>26</v>
      </c>
      <c r="B23" s="290"/>
      <c r="D23" s="67">
        <v>0</v>
      </c>
      <c r="E23" s="129"/>
      <c r="F23" s="67">
        <v>-25497382500</v>
      </c>
      <c r="G23" s="129"/>
      <c r="H23" s="67">
        <v>0</v>
      </c>
      <c r="I23" s="129"/>
      <c r="J23" s="67">
        <v>-25497382500</v>
      </c>
      <c r="K23" s="129"/>
      <c r="L23" s="228">
        <v>-1.9E-2</v>
      </c>
      <c r="M23" s="129"/>
      <c r="N23" s="67">
        <v>0</v>
      </c>
      <c r="O23" s="129"/>
      <c r="P23" s="262">
        <v>-745537500</v>
      </c>
      <c r="Q23" s="262"/>
      <c r="R23" s="129"/>
      <c r="S23" s="67">
        <v>0</v>
      </c>
      <c r="T23" s="129"/>
      <c r="U23" s="67">
        <v>-745537500</v>
      </c>
      <c r="V23" s="129"/>
      <c r="W23" s="39">
        <v>-2.9999999999999997E-4</v>
      </c>
    </row>
    <row r="24" spans="1:23" ht="22.5" customHeight="1" x14ac:dyDescent="0.25">
      <c r="A24" s="291" t="s">
        <v>23</v>
      </c>
      <c r="B24" s="291"/>
      <c r="D24" s="68">
        <v>0</v>
      </c>
      <c r="E24" s="129"/>
      <c r="F24" s="68">
        <v>24003239103</v>
      </c>
      <c r="G24" s="129"/>
      <c r="H24" s="68">
        <v>0</v>
      </c>
      <c r="I24" s="129"/>
      <c r="J24" s="68">
        <v>24003239103</v>
      </c>
      <c r="K24" s="129"/>
      <c r="L24" s="229">
        <v>1.7899999999999999E-2</v>
      </c>
      <c r="M24" s="129"/>
      <c r="N24" s="68">
        <v>0</v>
      </c>
      <c r="O24" s="129"/>
      <c r="P24" s="262">
        <v>30066341022</v>
      </c>
      <c r="Q24" s="264"/>
      <c r="R24" s="129"/>
      <c r="S24" s="68">
        <v>0</v>
      </c>
      <c r="T24" s="129"/>
      <c r="U24" s="68">
        <v>30066341022</v>
      </c>
      <c r="V24" s="129"/>
      <c r="W24" s="40">
        <v>1.2200000000000001E-2</v>
      </c>
    </row>
    <row r="25" spans="1:23" ht="22.5" customHeight="1" thickBot="1" x14ac:dyDescent="0.3">
      <c r="A25" s="286" t="s">
        <v>34</v>
      </c>
      <c r="B25" s="286"/>
      <c r="D25" s="36">
        <v>0</v>
      </c>
      <c r="E25" s="129"/>
      <c r="F25" s="36">
        <f>SUM(F9:F24)</f>
        <v>105663587641</v>
      </c>
      <c r="G25" s="231"/>
      <c r="H25" s="36">
        <f>SUM(H9:H24)</f>
        <v>93688555559</v>
      </c>
      <c r="I25" s="231"/>
      <c r="J25" s="36">
        <f>SUM(J9:J24)</f>
        <v>199352143200</v>
      </c>
      <c r="K25" s="231"/>
      <c r="L25" s="230">
        <f>SUM(L9:L24)</f>
        <v>0.14860000000000001</v>
      </c>
      <c r="M25" s="231"/>
      <c r="N25" s="36">
        <v>0</v>
      </c>
      <c r="O25" s="231"/>
      <c r="P25" s="231"/>
      <c r="Q25" s="36">
        <v>263306756747</v>
      </c>
      <c r="R25" s="231"/>
      <c r="S25" s="36">
        <f>SUM(S9:S24)</f>
        <v>110116388602</v>
      </c>
      <c r="T25" s="231"/>
      <c r="U25" s="36">
        <f>SUM(U9:U24)</f>
        <v>373423145349</v>
      </c>
      <c r="V25" s="231"/>
      <c r="W25" s="41">
        <f>SUM(W9:W24)</f>
        <v>0.152</v>
      </c>
    </row>
    <row r="26" spans="1:23" ht="22.5" customHeight="1" thickTop="1" x14ac:dyDescent="0.25">
      <c r="W26" s="215"/>
    </row>
  </sheetData>
  <mergeCells count="43">
    <mergeCell ref="A25:B25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4"/>
  <sheetViews>
    <sheetView rightToLeft="1" zoomScale="85" zoomScaleNormal="85" workbookViewId="0">
      <selection activeCell="B6" sqref="B6"/>
    </sheetView>
  </sheetViews>
  <sheetFormatPr defaultRowHeight="15.75" x14ac:dyDescent="0.25"/>
  <cols>
    <col min="1" max="1" width="5.140625" style="131" customWidth="1"/>
    <col min="2" max="2" width="36.5703125" style="131" customWidth="1"/>
    <col min="3" max="3" width="1.28515625" style="131" customWidth="1"/>
    <col min="4" max="4" width="16.28515625" style="131" customWidth="1"/>
    <col min="5" max="5" width="4.7109375" style="131" customWidth="1"/>
    <col min="6" max="6" width="16.28515625" style="131" customWidth="1"/>
    <col min="7" max="7" width="1.28515625" style="131" customWidth="1"/>
    <col min="8" max="8" width="14.85546875" style="131" bestFit="1" customWidth="1"/>
    <col min="9" max="9" width="1.28515625" style="131" customWidth="1"/>
    <col min="10" max="10" width="16.28515625" style="131" bestFit="1" customWidth="1"/>
    <col min="11" max="11" width="1.28515625" style="131" customWidth="1"/>
    <col min="12" max="12" width="19.5703125" style="232" customWidth="1"/>
    <col min="13" max="13" width="1.28515625" style="131" customWidth="1"/>
    <col min="14" max="14" width="16.28515625" style="131" bestFit="1" customWidth="1"/>
    <col min="15" max="16" width="1.28515625" style="131" customWidth="1"/>
    <col min="17" max="17" width="16.5703125" style="131" bestFit="1" customWidth="1"/>
    <col min="18" max="18" width="1.28515625" style="131" customWidth="1"/>
    <col min="19" max="19" width="15.5703125" style="131" bestFit="1" customWidth="1"/>
    <col min="20" max="20" width="1.28515625" style="131" customWidth="1"/>
    <col min="21" max="21" width="16.5703125" style="131" bestFit="1" customWidth="1"/>
    <col min="22" max="22" width="1.28515625" style="131" customWidth="1"/>
    <col min="23" max="23" width="20.85546875" style="234" customWidth="1"/>
    <col min="24" max="24" width="0.28515625" style="131" customWidth="1"/>
    <col min="25" max="25" width="9.140625" style="131"/>
    <col min="26" max="27" width="9.140625" style="131" customWidth="1"/>
    <col min="28" max="16384" width="9.140625" style="131"/>
  </cols>
  <sheetData>
    <row r="1" spans="1:23" ht="29.1" customHeight="1" x14ac:dyDescent="0.25">
      <c r="A1" s="297" t="s">
        <v>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ht="35.25" customHeight="1" x14ac:dyDescent="0.25">
      <c r="A2" s="297" t="s">
        <v>160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</row>
    <row r="3" spans="1:23" ht="35.25" customHeight="1" x14ac:dyDescent="0.25">
      <c r="A3" s="297" t="s">
        <v>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</row>
    <row r="4" spans="1:23" ht="35.25" customHeight="1" x14ac:dyDescent="0.25"/>
    <row r="5" spans="1:23" ht="35.25" customHeight="1" x14ac:dyDescent="0.25">
      <c r="A5" s="110" t="s">
        <v>186</v>
      </c>
      <c r="B5" s="298" t="s">
        <v>187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ht="35.25" customHeight="1" x14ac:dyDescent="0.25">
      <c r="D6" s="268" t="s">
        <v>179</v>
      </c>
      <c r="E6" s="268"/>
      <c r="F6" s="268"/>
      <c r="G6" s="268"/>
      <c r="H6" s="268"/>
      <c r="I6" s="268"/>
      <c r="J6" s="268"/>
      <c r="K6" s="268"/>
      <c r="L6" s="268"/>
      <c r="N6" s="268" t="s">
        <v>180</v>
      </c>
      <c r="O6" s="268"/>
      <c r="P6" s="268"/>
      <c r="Q6" s="268"/>
      <c r="R6" s="268"/>
      <c r="S6" s="268"/>
      <c r="T6" s="268"/>
      <c r="U6" s="268"/>
      <c r="V6" s="268"/>
      <c r="W6" s="268"/>
    </row>
    <row r="7" spans="1:23" ht="35.25" customHeight="1" x14ac:dyDescent="0.25">
      <c r="D7" s="112"/>
      <c r="E7" s="112"/>
      <c r="F7" s="112"/>
      <c r="G7" s="112"/>
      <c r="H7" s="112"/>
      <c r="I7" s="112"/>
      <c r="J7" s="311" t="s">
        <v>34</v>
      </c>
      <c r="K7" s="311"/>
      <c r="L7" s="311"/>
      <c r="M7" s="111"/>
      <c r="N7" s="112"/>
      <c r="O7" s="112"/>
      <c r="P7" s="112"/>
      <c r="Q7" s="112"/>
      <c r="R7" s="112"/>
      <c r="S7" s="112"/>
      <c r="T7" s="112"/>
      <c r="U7" s="311" t="s">
        <v>34</v>
      </c>
      <c r="V7" s="311"/>
      <c r="W7" s="311"/>
    </row>
    <row r="8" spans="1:23" ht="35.25" customHeight="1" x14ac:dyDescent="0.25">
      <c r="A8" s="268" t="s">
        <v>55</v>
      </c>
      <c r="B8" s="268"/>
      <c r="D8" s="73" t="s">
        <v>188</v>
      </c>
      <c r="E8" s="111"/>
      <c r="F8" s="73" t="s">
        <v>183</v>
      </c>
      <c r="G8" s="111"/>
      <c r="H8" s="73" t="s">
        <v>184</v>
      </c>
      <c r="I8" s="111"/>
      <c r="J8" s="76" t="s">
        <v>112</v>
      </c>
      <c r="K8" s="112"/>
      <c r="L8" s="233" t="s">
        <v>165</v>
      </c>
      <c r="M8" s="111"/>
      <c r="N8" s="73" t="s">
        <v>188</v>
      </c>
      <c r="O8" s="111"/>
      <c r="P8" s="268" t="s">
        <v>183</v>
      </c>
      <c r="Q8" s="268"/>
      <c r="R8" s="111"/>
      <c r="S8" s="73" t="s">
        <v>184</v>
      </c>
      <c r="T8" s="111"/>
      <c r="U8" s="76" t="s">
        <v>112</v>
      </c>
      <c r="V8" s="112"/>
      <c r="W8" s="235" t="s">
        <v>165</v>
      </c>
    </row>
    <row r="9" spans="1:23" ht="35.25" customHeight="1" x14ac:dyDescent="0.25">
      <c r="A9" s="272" t="s">
        <v>64</v>
      </c>
      <c r="B9" s="272"/>
      <c r="D9" s="72">
        <v>0</v>
      </c>
      <c r="E9" s="111"/>
      <c r="F9" s="72">
        <v>0</v>
      </c>
      <c r="G9" s="111"/>
      <c r="H9" s="72">
        <v>10198445169</v>
      </c>
      <c r="I9" s="111"/>
      <c r="J9" s="72">
        <v>10198445169</v>
      </c>
      <c r="K9" s="111"/>
      <c r="L9" s="236">
        <v>7.6E-3</v>
      </c>
      <c r="M9" s="111"/>
      <c r="N9" s="72">
        <v>0</v>
      </c>
      <c r="O9" s="111"/>
      <c r="P9" s="269">
        <v>0</v>
      </c>
      <c r="Q9" s="269"/>
      <c r="R9" s="111"/>
      <c r="S9" s="72">
        <v>12184223676</v>
      </c>
      <c r="T9" s="111"/>
      <c r="U9" s="72">
        <v>12184223676</v>
      </c>
      <c r="V9" s="111"/>
      <c r="W9" s="236">
        <v>5.0000000000000001E-3</v>
      </c>
    </row>
    <row r="10" spans="1:23" ht="35.25" customHeight="1" x14ac:dyDescent="0.25">
      <c r="A10" s="312" t="s">
        <v>189</v>
      </c>
      <c r="B10" s="312"/>
      <c r="D10" s="113">
        <v>0</v>
      </c>
      <c r="E10" s="111"/>
      <c r="F10" s="113">
        <v>0</v>
      </c>
      <c r="G10" s="111"/>
      <c r="H10" s="113">
        <v>0</v>
      </c>
      <c r="I10" s="111"/>
      <c r="J10" s="113">
        <v>0</v>
      </c>
      <c r="K10" s="111"/>
      <c r="L10" s="237">
        <v>0</v>
      </c>
      <c r="M10" s="111"/>
      <c r="N10" s="113">
        <v>0</v>
      </c>
      <c r="O10" s="111"/>
      <c r="P10" s="313">
        <v>0</v>
      </c>
      <c r="Q10" s="313"/>
      <c r="R10" s="111"/>
      <c r="S10" s="113">
        <v>9917260293</v>
      </c>
      <c r="T10" s="111"/>
      <c r="U10" s="113">
        <v>9917260293</v>
      </c>
      <c r="V10" s="111"/>
      <c r="W10" s="237">
        <v>4.0000000000000001E-3</v>
      </c>
    </row>
    <row r="11" spans="1:23" ht="35.25" customHeight="1" x14ac:dyDescent="0.25">
      <c r="A11" s="312" t="s">
        <v>61</v>
      </c>
      <c r="B11" s="312"/>
      <c r="D11" s="113">
        <v>0</v>
      </c>
      <c r="E11" s="111"/>
      <c r="F11" s="113">
        <v>19946833688</v>
      </c>
      <c r="G11" s="111"/>
      <c r="H11" s="113">
        <v>0</v>
      </c>
      <c r="I11" s="111"/>
      <c r="J11" s="113">
        <v>19946833688</v>
      </c>
      <c r="K11" s="111"/>
      <c r="L11" s="237">
        <v>1.49E-2</v>
      </c>
      <c r="M11" s="111"/>
      <c r="N11" s="113">
        <v>0</v>
      </c>
      <c r="O11" s="111"/>
      <c r="P11" s="313">
        <v>38693683550</v>
      </c>
      <c r="Q11" s="313"/>
      <c r="R11" s="111"/>
      <c r="S11" s="113">
        <v>15645160000</v>
      </c>
      <c r="T11" s="111"/>
      <c r="U11" s="113">
        <v>54338843550</v>
      </c>
      <c r="V11" s="111"/>
      <c r="W11" s="237">
        <v>2.2100000000000002E-2</v>
      </c>
    </row>
    <row r="12" spans="1:23" ht="35.25" customHeight="1" x14ac:dyDescent="0.25">
      <c r="A12" s="312" t="s">
        <v>190</v>
      </c>
      <c r="B12" s="312"/>
      <c r="D12" s="113">
        <v>0</v>
      </c>
      <c r="E12" s="111"/>
      <c r="F12" s="113">
        <v>0</v>
      </c>
      <c r="G12" s="111"/>
      <c r="H12" s="113">
        <v>0</v>
      </c>
      <c r="I12" s="111"/>
      <c r="J12" s="113">
        <v>0</v>
      </c>
      <c r="K12" s="111"/>
      <c r="L12" s="237">
        <v>0</v>
      </c>
      <c r="M12" s="111"/>
      <c r="N12" s="113">
        <v>0</v>
      </c>
      <c r="O12" s="111"/>
      <c r="P12" s="313">
        <v>0</v>
      </c>
      <c r="Q12" s="313"/>
      <c r="R12" s="111"/>
      <c r="S12" s="113">
        <v>10481167592</v>
      </c>
      <c r="T12" s="111"/>
      <c r="U12" s="113">
        <v>10481167592</v>
      </c>
      <c r="V12" s="111"/>
      <c r="W12" s="237">
        <v>4.3E-3</v>
      </c>
    </row>
    <row r="13" spans="1:23" ht="35.25" customHeight="1" x14ac:dyDescent="0.25">
      <c r="A13" s="312" t="s">
        <v>63</v>
      </c>
      <c r="B13" s="312"/>
      <c r="D13" s="113">
        <v>0</v>
      </c>
      <c r="E13" s="111"/>
      <c r="F13" s="113">
        <v>18653360038</v>
      </c>
      <c r="G13" s="111"/>
      <c r="H13" s="113">
        <v>0</v>
      </c>
      <c r="I13" s="111"/>
      <c r="J13" s="113">
        <v>18653360038</v>
      </c>
      <c r="K13" s="111"/>
      <c r="L13" s="237">
        <v>1.3899999999999999E-2</v>
      </c>
      <c r="M13" s="111"/>
      <c r="N13" s="113">
        <v>0</v>
      </c>
      <c r="O13" s="111"/>
      <c r="P13" s="313">
        <v>-1353909925</v>
      </c>
      <c r="Q13" s="313"/>
      <c r="R13" s="111"/>
      <c r="S13" s="113">
        <v>356172740</v>
      </c>
      <c r="T13" s="111"/>
      <c r="U13" s="113">
        <v>-997737185</v>
      </c>
      <c r="V13" s="111"/>
      <c r="W13" s="237">
        <v>-4.0000000000000002E-4</v>
      </c>
    </row>
    <row r="14" spans="1:23" ht="35.25" customHeight="1" x14ac:dyDescent="0.25">
      <c r="A14" s="312" t="s">
        <v>191</v>
      </c>
      <c r="B14" s="312"/>
      <c r="D14" s="113">
        <v>0</v>
      </c>
      <c r="E14" s="111"/>
      <c r="F14" s="113">
        <v>0</v>
      </c>
      <c r="G14" s="111"/>
      <c r="H14" s="113">
        <v>0</v>
      </c>
      <c r="I14" s="111"/>
      <c r="J14" s="113">
        <v>0</v>
      </c>
      <c r="K14" s="111"/>
      <c r="L14" s="237">
        <v>0</v>
      </c>
      <c r="M14" s="111"/>
      <c r="N14" s="113">
        <v>0</v>
      </c>
      <c r="O14" s="111"/>
      <c r="P14" s="313">
        <v>0</v>
      </c>
      <c r="Q14" s="313"/>
      <c r="R14" s="111"/>
      <c r="S14" s="113">
        <v>16376983018</v>
      </c>
      <c r="T14" s="111"/>
      <c r="U14" s="113">
        <v>16376983018</v>
      </c>
      <c r="V14" s="111"/>
      <c r="W14" s="237">
        <v>6.7000000000000002E-3</v>
      </c>
    </row>
    <row r="15" spans="1:23" ht="35.25" customHeight="1" x14ac:dyDescent="0.25">
      <c r="A15" s="312" t="s">
        <v>192</v>
      </c>
      <c r="B15" s="312"/>
      <c r="D15" s="113">
        <v>0</v>
      </c>
      <c r="E15" s="111"/>
      <c r="F15" s="113">
        <v>0</v>
      </c>
      <c r="G15" s="111"/>
      <c r="H15" s="113">
        <v>0</v>
      </c>
      <c r="I15" s="111"/>
      <c r="J15" s="113">
        <v>0</v>
      </c>
      <c r="K15" s="111"/>
      <c r="L15" s="237">
        <v>0</v>
      </c>
      <c r="M15" s="111"/>
      <c r="N15" s="113">
        <v>0</v>
      </c>
      <c r="O15" s="111"/>
      <c r="P15" s="313">
        <v>0</v>
      </c>
      <c r="Q15" s="313"/>
      <c r="R15" s="111"/>
      <c r="S15" s="113">
        <v>6101246236</v>
      </c>
      <c r="T15" s="111"/>
      <c r="U15" s="113">
        <v>6101246236</v>
      </c>
      <c r="V15" s="111"/>
      <c r="W15" s="237">
        <v>2.5000000000000001E-3</v>
      </c>
    </row>
    <row r="16" spans="1:23" ht="35.25" customHeight="1" x14ac:dyDescent="0.25">
      <c r="A16" s="312" t="s">
        <v>66</v>
      </c>
      <c r="B16" s="312"/>
      <c r="D16" s="113">
        <v>0</v>
      </c>
      <c r="E16" s="111"/>
      <c r="F16" s="113">
        <v>1451439086</v>
      </c>
      <c r="G16" s="111"/>
      <c r="H16" s="113">
        <v>0</v>
      </c>
      <c r="I16" s="111"/>
      <c r="J16" s="113">
        <v>1451439086</v>
      </c>
      <c r="K16" s="111"/>
      <c r="L16" s="237">
        <v>1.1000000000000001E-3</v>
      </c>
      <c r="M16" s="111"/>
      <c r="N16" s="113">
        <v>0</v>
      </c>
      <c r="O16" s="111"/>
      <c r="P16" s="313">
        <v>1451439086</v>
      </c>
      <c r="Q16" s="313"/>
      <c r="R16" s="111"/>
      <c r="S16" s="113">
        <v>0</v>
      </c>
      <c r="T16" s="111"/>
      <c r="U16" s="113">
        <v>1451439086</v>
      </c>
      <c r="V16" s="111"/>
      <c r="W16" s="237">
        <v>5.9999999999999995E-4</v>
      </c>
    </row>
    <row r="17" spans="1:23" ht="35.25" customHeight="1" x14ac:dyDescent="0.25">
      <c r="A17" s="312" t="s">
        <v>65</v>
      </c>
      <c r="B17" s="312"/>
      <c r="D17" s="113">
        <v>0</v>
      </c>
      <c r="E17" s="111"/>
      <c r="F17" s="113">
        <v>-12033600409</v>
      </c>
      <c r="G17" s="111"/>
      <c r="H17" s="113">
        <v>0</v>
      </c>
      <c r="I17" s="111"/>
      <c r="J17" s="113">
        <v>-12033600409</v>
      </c>
      <c r="K17" s="111"/>
      <c r="L17" s="237">
        <v>-8.9999999999999993E-3</v>
      </c>
      <c r="M17" s="111"/>
      <c r="N17" s="113">
        <v>0</v>
      </c>
      <c r="O17" s="111"/>
      <c r="P17" s="313">
        <v>32213022636</v>
      </c>
      <c r="Q17" s="313"/>
      <c r="R17" s="111"/>
      <c r="S17" s="113">
        <v>0</v>
      </c>
      <c r="T17" s="111"/>
      <c r="U17" s="113">
        <v>32213022636</v>
      </c>
      <c r="V17" s="111"/>
      <c r="W17" s="237">
        <v>1.3100000000000001E-2</v>
      </c>
    </row>
    <row r="18" spans="1:23" ht="35.25" customHeight="1" x14ac:dyDescent="0.25">
      <c r="A18" s="312" t="s">
        <v>60</v>
      </c>
      <c r="B18" s="312"/>
      <c r="D18" s="113">
        <v>0</v>
      </c>
      <c r="E18" s="111"/>
      <c r="F18" s="113">
        <v>5529885055</v>
      </c>
      <c r="G18" s="111"/>
      <c r="H18" s="113">
        <v>0</v>
      </c>
      <c r="I18" s="111"/>
      <c r="J18" s="113">
        <v>5529885055</v>
      </c>
      <c r="K18" s="111"/>
      <c r="L18" s="237">
        <v>4.1000000000000003E-3</v>
      </c>
      <c r="M18" s="111"/>
      <c r="N18" s="113">
        <v>0</v>
      </c>
      <c r="O18" s="111"/>
      <c r="P18" s="313">
        <v>28793539421</v>
      </c>
      <c r="Q18" s="313"/>
      <c r="R18" s="111"/>
      <c r="S18" s="113">
        <v>0</v>
      </c>
      <c r="T18" s="111"/>
      <c r="U18" s="113">
        <v>28793539421</v>
      </c>
      <c r="V18" s="111"/>
      <c r="W18" s="237">
        <v>1.17E-2</v>
      </c>
    </row>
    <row r="19" spans="1:23" ht="35.25" customHeight="1" x14ac:dyDescent="0.25">
      <c r="A19" s="312" t="s">
        <v>193</v>
      </c>
      <c r="B19" s="312"/>
      <c r="D19" s="113">
        <v>0</v>
      </c>
      <c r="E19" s="111"/>
      <c r="F19" s="113">
        <v>16630488366</v>
      </c>
      <c r="G19" s="111"/>
      <c r="H19" s="113">
        <v>0</v>
      </c>
      <c r="I19" s="111"/>
      <c r="J19" s="113">
        <v>16630488366</v>
      </c>
      <c r="K19" s="111"/>
      <c r="L19" s="237">
        <v>1.24E-2</v>
      </c>
      <c r="M19" s="111"/>
      <c r="N19" s="113">
        <v>0</v>
      </c>
      <c r="O19" s="111"/>
      <c r="P19" s="313">
        <v>32225456261</v>
      </c>
      <c r="Q19" s="313"/>
      <c r="R19" s="111"/>
      <c r="S19" s="113">
        <v>0</v>
      </c>
      <c r="T19" s="111"/>
      <c r="U19" s="113">
        <v>32225456261</v>
      </c>
      <c r="V19" s="111"/>
      <c r="W19" s="237">
        <v>1.3100000000000001E-2</v>
      </c>
    </row>
    <row r="20" spans="1:23" ht="35.25" customHeight="1" x14ac:dyDescent="0.25">
      <c r="A20" s="312" t="s">
        <v>59</v>
      </c>
      <c r="B20" s="312"/>
      <c r="D20" s="113">
        <v>0</v>
      </c>
      <c r="E20" s="111"/>
      <c r="F20" s="113">
        <v>21538048542</v>
      </c>
      <c r="G20" s="111"/>
      <c r="H20" s="113">
        <v>0</v>
      </c>
      <c r="I20" s="111"/>
      <c r="J20" s="113">
        <v>21538048542</v>
      </c>
      <c r="K20" s="111"/>
      <c r="L20" s="237">
        <v>1.6E-2</v>
      </c>
      <c r="M20" s="111"/>
      <c r="N20" s="113">
        <v>0</v>
      </c>
      <c r="O20" s="111"/>
      <c r="P20" s="313">
        <v>39999233006</v>
      </c>
      <c r="Q20" s="313"/>
      <c r="R20" s="111"/>
      <c r="S20" s="113">
        <v>0</v>
      </c>
      <c r="T20" s="111"/>
      <c r="U20" s="113">
        <v>39999233006</v>
      </c>
      <c r="V20" s="111"/>
      <c r="W20" s="237">
        <v>1.6299999999999999E-2</v>
      </c>
    </row>
    <row r="21" spans="1:23" ht="35.25" customHeight="1" x14ac:dyDescent="0.25">
      <c r="A21" s="314" t="s">
        <v>62</v>
      </c>
      <c r="B21" s="314"/>
      <c r="D21" s="132">
        <v>0</v>
      </c>
      <c r="E21" s="111"/>
      <c r="F21" s="132">
        <v>-199762500</v>
      </c>
      <c r="G21" s="111"/>
      <c r="H21" s="132">
        <v>0</v>
      </c>
      <c r="I21" s="111"/>
      <c r="J21" s="132">
        <v>-199762500</v>
      </c>
      <c r="K21" s="111"/>
      <c r="L21" s="238">
        <v>-1E-4</v>
      </c>
      <c r="M21" s="111"/>
      <c r="N21" s="132">
        <v>0</v>
      </c>
      <c r="O21" s="111"/>
      <c r="P21" s="313">
        <v>-199762500</v>
      </c>
      <c r="Q21" s="315"/>
      <c r="R21" s="111"/>
      <c r="S21" s="132">
        <v>0</v>
      </c>
      <c r="T21" s="111"/>
      <c r="U21" s="132">
        <v>-199762500</v>
      </c>
      <c r="V21" s="111"/>
      <c r="W21" s="238">
        <v>-1E-4</v>
      </c>
    </row>
    <row r="22" spans="1:23" ht="35.25" customHeight="1" thickBot="1" x14ac:dyDescent="0.3">
      <c r="A22" s="296" t="s">
        <v>34</v>
      </c>
      <c r="B22" s="296"/>
      <c r="D22" s="114">
        <v>0</v>
      </c>
      <c r="E22" s="111"/>
      <c r="F22" s="114">
        <f>SUM(F9:F21)</f>
        <v>71516691866</v>
      </c>
      <c r="G22" s="111"/>
      <c r="H22" s="114">
        <f>SUM(H9:H21)</f>
        <v>10198445169</v>
      </c>
      <c r="I22" s="111"/>
      <c r="J22" s="114">
        <f>SUM(J9:J21)</f>
        <v>81715137035</v>
      </c>
      <c r="K22" s="111"/>
      <c r="L22" s="216">
        <f>SUM(L9:L21)</f>
        <v>6.0899999999999996E-2</v>
      </c>
      <c r="M22" s="111"/>
      <c r="N22" s="114">
        <v>0</v>
      </c>
      <c r="O22" s="111"/>
      <c r="P22" s="111"/>
      <c r="Q22" s="114">
        <f>SUM(P9:Q21)</f>
        <v>171822701535</v>
      </c>
      <c r="R22" s="111"/>
      <c r="S22" s="114">
        <f>SUM(S9:S21)</f>
        <v>71062213555</v>
      </c>
      <c r="T22" s="111"/>
      <c r="U22" s="114">
        <f>SUM(U9:U21)</f>
        <v>242884915090</v>
      </c>
      <c r="V22" s="111"/>
      <c r="W22" s="216">
        <f>SUM(W9:W21)</f>
        <v>9.8900000000000002E-2</v>
      </c>
    </row>
    <row r="23" spans="1:23" ht="16.5" thickTop="1" x14ac:dyDescent="0.25">
      <c r="L23" s="240"/>
      <c r="W23" s="239"/>
    </row>
    <row r="24" spans="1:23" x14ac:dyDescent="0.25">
      <c r="W24" s="239"/>
    </row>
  </sheetData>
  <mergeCells count="37">
    <mergeCell ref="A22:B22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0"/>
  <sheetViews>
    <sheetView rightToLeft="1" zoomScale="70" zoomScaleNormal="70" workbookViewId="0">
      <selection activeCell="B6" sqref="B6"/>
    </sheetView>
  </sheetViews>
  <sheetFormatPr defaultRowHeight="18" x14ac:dyDescent="0.25"/>
  <cols>
    <col min="1" max="1" width="5.140625" style="116" customWidth="1"/>
    <col min="2" max="2" width="42.7109375" style="116" customWidth="1"/>
    <col min="3" max="3" width="1.28515625" style="116" customWidth="1"/>
    <col min="4" max="4" width="19.42578125" style="116" bestFit="1" customWidth="1"/>
    <col min="5" max="5" width="1.28515625" style="116" customWidth="1"/>
    <col min="6" max="6" width="18.42578125" style="116" bestFit="1" customWidth="1"/>
    <col min="7" max="7" width="1.28515625" style="116" customWidth="1"/>
    <col min="8" max="8" width="13" style="116" customWidth="1"/>
    <col min="9" max="9" width="1.28515625" style="116" customWidth="1"/>
    <col min="10" max="10" width="19.42578125" style="116" customWidth="1"/>
    <col min="11" max="11" width="1.28515625" style="116" customWidth="1"/>
    <col min="12" max="12" width="19.7109375" style="116" bestFit="1" customWidth="1"/>
    <col min="13" max="13" width="1.28515625" style="116" customWidth="1"/>
    <col min="14" max="14" width="19" style="116" bestFit="1" customWidth="1"/>
    <col min="15" max="15" width="1.28515625" style="116" customWidth="1"/>
    <col min="16" max="16" width="18" style="116" bestFit="1" customWidth="1"/>
    <col min="17" max="17" width="1.28515625" style="116" customWidth="1"/>
    <col min="18" max="18" width="20.28515625" style="116" bestFit="1" customWidth="1"/>
    <col min="19" max="19" width="0.28515625" style="116" customWidth="1"/>
    <col min="20" max="16384" width="9.140625" style="116"/>
  </cols>
  <sheetData>
    <row r="1" spans="1:18" ht="29.1" customHeight="1" x14ac:dyDescent="0.25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</row>
    <row r="2" spans="1:18" ht="21.75" customHeight="1" x14ac:dyDescent="0.25">
      <c r="A2" s="305" t="s">
        <v>160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</row>
    <row r="3" spans="1:18" ht="21.75" customHeight="1" x14ac:dyDescent="0.25">
      <c r="A3" s="305" t="s">
        <v>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</row>
    <row r="4" spans="1:18" ht="33.75" customHeight="1" x14ac:dyDescent="0.25"/>
    <row r="5" spans="1:18" ht="33.75" customHeight="1" x14ac:dyDescent="0.25">
      <c r="A5" s="75" t="s">
        <v>194</v>
      </c>
      <c r="B5" s="292" t="s">
        <v>195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</row>
    <row r="6" spans="1:18" ht="33.75" customHeight="1" x14ac:dyDescent="0.25">
      <c r="D6" s="306" t="s">
        <v>179</v>
      </c>
      <c r="E6" s="306"/>
      <c r="F6" s="306"/>
      <c r="G6" s="306"/>
      <c r="H6" s="306"/>
      <c r="I6" s="306"/>
      <c r="J6" s="306"/>
      <c r="K6" s="102"/>
      <c r="L6" s="306" t="s">
        <v>180</v>
      </c>
      <c r="M6" s="306"/>
      <c r="N6" s="306"/>
      <c r="O6" s="306"/>
      <c r="P6" s="306"/>
      <c r="Q6" s="306"/>
      <c r="R6" s="306"/>
    </row>
    <row r="7" spans="1:18" ht="33.75" customHeight="1" x14ac:dyDescent="0.25">
      <c r="D7" s="104"/>
      <c r="E7" s="104"/>
      <c r="F7" s="104"/>
      <c r="G7" s="104"/>
      <c r="H7" s="104"/>
      <c r="I7" s="104"/>
      <c r="J7" s="104"/>
      <c r="K7" s="102"/>
      <c r="L7" s="104"/>
      <c r="M7" s="104"/>
      <c r="N7" s="104"/>
      <c r="O7" s="104"/>
      <c r="P7" s="104"/>
      <c r="Q7" s="104"/>
      <c r="R7" s="104"/>
    </row>
    <row r="8" spans="1:18" ht="33.75" customHeight="1" x14ac:dyDescent="0.25">
      <c r="A8" s="306" t="s">
        <v>196</v>
      </c>
      <c r="B8" s="306"/>
      <c r="D8" s="103" t="s">
        <v>197</v>
      </c>
      <c r="E8" s="102"/>
      <c r="F8" s="103" t="s">
        <v>183</v>
      </c>
      <c r="G8" s="102"/>
      <c r="H8" s="103" t="s">
        <v>184</v>
      </c>
      <c r="I8" s="102"/>
      <c r="J8" s="103" t="s">
        <v>34</v>
      </c>
      <c r="K8" s="102"/>
      <c r="L8" s="103" t="s">
        <v>197</v>
      </c>
      <c r="M8" s="102"/>
      <c r="N8" s="103" t="s">
        <v>183</v>
      </c>
      <c r="O8" s="102"/>
      <c r="P8" s="103" t="s">
        <v>184</v>
      </c>
      <c r="Q8" s="102"/>
      <c r="R8" s="103" t="s">
        <v>34</v>
      </c>
    </row>
    <row r="9" spans="1:18" ht="33.75" customHeight="1" x14ac:dyDescent="0.25">
      <c r="A9" s="308" t="s">
        <v>73</v>
      </c>
      <c r="B9" s="308"/>
      <c r="D9" s="108">
        <v>0</v>
      </c>
      <c r="E9" s="102"/>
      <c r="F9" s="108">
        <v>0</v>
      </c>
      <c r="G9" s="102"/>
      <c r="H9" s="108">
        <v>0</v>
      </c>
      <c r="I9" s="102"/>
      <c r="J9" s="108">
        <v>0</v>
      </c>
      <c r="K9" s="102"/>
      <c r="L9" s="108">
        <v>0</v>
      </c>
      <c r="M9" s="102"/>
      <c r="N9" s="108">
        <v>-10874991737</v>
      </c>
      <c r="O9" s="102"/>
      <c r="P9" s="108">
        <v>-1449995934</v>
      </c>
      <c r="Q9" s="102"/>
      <c r="R9" s="108">
        <v>-12324987671</v>
      </c>
    </row>
    <row r="10" spans="1:18" ht="33.75" customHeight="1" x14ac:dyDescent="0.25">
      <c r="A10" s="309" t="s">
        <v>98</v>
      </c>
      <c r="B10" s="309"/>
      <c r="D10" s="105">
        <v>66624469421</v>
      </c>
      <c r="E10" s="102"/>
      <c r="F10" s="105">
        <v>0</v>
      </c>
      <c r="G10" s="102"/>
      <c r="H10" s="105">
        <v>0</v>
      </c>
      <c r="I10" s="102"/>
      <c r="J10" s="105">
        <v>66624469421</v>
      </c>
      <c r="K10" s="102"/>
      <c r="L10" s="105">
        <v>134105798583</v>
      </c>
      <c r="M10" s="102"/>
      <c r="N10" s="105">
        <v>0</v>
      </c>
      <c r="O10" s="102"/>
      <c r="P10" s="105">
        <v>0</v>
      </c>
      <c r="Q10" s="102"/>
      <c r="R10" s="105">
        <v>134105798583</v>
      </c>
    </row>
    <row r="11" spans="1:18" ht="33.75" customHeight="1" x14ac:dyDescent="0.25">
      <c r="A11" s="309" t="s">
        <v>91</v>
      </c>
      <c r="B11" s="309"/>
      <c r="D11" s="105">
        <v>88867010043</v>
      </c>
      <c r="E11" s="102"/>
      <c r="F11" s="105">
        <v>-6298858124</v>
      </c>
      <c r="G11" s="102"/>
      <c r="H11" s="105">
        <v>0</v>
      </c>
      <c r="I11" s="102"/>
      <c r="J11" s="105">
        <v>82568151919</v>
      </c>
      <c r="K11" s="102"/>
      <c r="L11" s="105">
        <v>191381878710</v>
      </c>
      <c r="M11" s="102"/>
      <c r="N11" s="105">
        <v>61238898437</v>
      </c>
      <c r="O11" s="102"/>
      <c r="P11" s="105">
        <v>0</v>
      </c>
      <c r="Q11" s="102"/>
      <c r="R11" s="105">
        <v>252620777147</v>
      </c>
    </row>
    <row r="12" spans="1:18" ht="33.75" customHeight="1" x14ac:dyDescent="0.25">
      <c r="A12" s="309" t="s">
        <v>94</v>
      </c>
      <c r="B12" s="309"/>
      <c r="D12" s="105">
        <v>2666010302</v>
      </c>
      <c r="E12" s="102"/>
      <c r="F12" s="105">
        <v>0</v>
      </c>
      <c r="G12" s="102"/>
      <c r="H12" s="105">
        <v>0</v>
      </c>
      <c r="I12" s="102"/>
      <c r="J12" s="105">
        <v>2666010302</v>
      </c>
      <c r="K12" s="102"/>
      <c r="L12" s="105">
        <v>5741456362</v>
      </c>
      <c r="M12" s="102"/>
      <c r="N12" s="105">
        <v>3453873872</v>
      </c>
      <c r="O12" s="102"/>
      <c r="P12" s="105">
        <v>0</v>
      </c>
      <c r="Q12" s="102"/>
      <c r="R12" s="105">
        <v>9195330234</v>
      </c>
    </row>
    <row r="13" spans="1:18" ht="33.75" customHeight="1" x14ac:dyDescent="0.25">
      <c r="A13" s="309" t="s">
        <v>96</v>
      </c>
      <c r="B13" s="309"/>
      <c r="D13" s="105">
        <v>54949262734</v>
      </c>
      <c r="E13" s="102"/>
      <c r="F13" s="105">
        <v>19783018477</v>
      </c>
      <c r="G13" s="102"/>
      <c r="H13" s="105">
        <v>0</v>
      </c>
      <c r="I13" s="102"/>
      <c r="J13" s="105">
        <v>74732281211</v>
      </c>
      <c r="K13" s="102"/>
      <c r="L13" s="105">
        <v>118337424980</v>
      </c>
      <c r="M13" s="102"/>
      <c r="N13" s="105">
        <v>-30910966371</v>
      </c>
      <c r="O13" s="102"/>
      <c r="P13" s="105">
        <v>0</v>
      </c>
      <c r="Q13" s="102"/>
      <c r="R13" s="105">
        <v>87426458609</v>
      </c>
    </row>
    <row r="14" spans="1:18" ht="33.75" customHeight="1" x14ac:dyDescent="0.25">
      <c r="A14" s="309" t="s">
        <v>82</v>
      </c>
      <c r="B14" s="309"/>
      <c r="D14" s="105">
        <v>39792613679</v>
      </c>
      <c r="E14" s="102"/>
      <c r="F14" s="105">
        <v>0</v>
      </c>
      <c r="G14" s="102"/>
      <c r="H14" s="105">
        <v>0</v>
      </c>
      <c r="I14" s="102"/>
      <c r="J14" s="105">
        <v>39792613679</v>
      </c>
      <c r="K14" s="102"/>
      <c r="L14" s="105">
        <v>79669037799</v>
      </c>
      <c r="M14" s="102"/>
      <c r="N14" s="105">
        <v>0</v>
      </c>
      <c r="O14" s="102"/>
      <c r="P14" s="105">
        <v>0</v>
      </c>
      <c r="Q14" s="102"/>
      <c r="R14" s="105">
        <v>79669037799</v>
      </c>
    </row>
    <row r="15" spans="1:18" ht="33.75" customHeight="1" x14ac:dyDescent="0.25">
      <c r="A15" s="309" t="s">
        <v>88</v>
      </c>
      <c r="B15" s="309"/>
      <c r="D15" s="105">
        <v>64938531196</v>
      </c>
      <c r="E15" s="102"/>
      <c r="F15" s="105">
        <v>0</v>
      </c>
      <c r="G15" s="102"/>
      <c r="H15" s="105">
        <v>0</v>
      </c>
      <c r="I15" s="102"/>
      <c r="J15" s="105">
        <v>64938531196</v>
      </c>
      <c r="K15" s="102"/>
      <c r="L15" s="105">
        <v>127434888609</v>
      </c>
      <c r="M15" s="102"/>
      <c r="N15" s="105">
        <v>0</v>
      </c>
      <c r="O15" s="102"/>
      <c r="P15" s="105">
        <v>0</v>
      </c>
      <c r="Q15" s="102"/>
      <c r="R15" s="105">
        <v>127434888609</v>
      </c>
    </row>
    <row r="16" spans="1:18" ht="33.75" customHeight="1" x14ac:dyDescent="0.25">
      <c r="A16" s="309" t="s">
        <v>85</v>
      </c>
      <c r="B16" s="309"/>
      <c r="D16" s="105">
        <v>18748207038</v>
      </c>
      <c r="E16" s="102"/>
      <c r="F16" s="105">
        <v>0</v>
      </c>
      <c r="G16" s="102"/>
      <c r="H16" s="105">
        <v>0</v>
      </c>
      <c r="I16" s="102"/>
      <c r="J16" s="105">
        <v>18748207038</v>
      </c>
      <c r="K16" s="102"/>
      <c r="L16" s="105">
        <v>33900268742</v>
      </c>
      <c r="M16" s="102"/>
      <c r="N16" s="105">
        <v>0</v>
      </c>
      <c r="O16" s="102"/>
      <c r="P16" s="105">
        <v>0</v>
      </c>
      <c r="Q16" s="102"/>
      <c r="R16" s="105">
        <v>33900268742</v>
      </c>
    </row>
    <row r="17" spans="1:18" ht="33.75" customHeight="1" x14ac:dyDescent="0.25">
      <c r="A17" s="309" t="s">
        <v>76</v>
      </c>
      <c r="B17" s="309"/>
      <c r="D17" s="105">
        <v>0</v>
      </c>
      <c r="E17" s="102"/>
      <c r="F17" s="105">
        <v>12526729119</v>
      </c>
      <c r="G17" s="102"/>
      <c r="H17" s="105">
        <v>0</v>
      </c>
      <c r="I17" s="102"/>
      <c r="J17" s="105">
        <v>12526729119</v>
      </c>
      <c r="K17" s="102"/>
      <c r="L17" s="105">
        <v>0</v>
      </c>
      <c r="M17" s="102"/>
      <c r="N17" s="105">
        <v>25922300731</v>
      </c>
      <c r="O17" s="102"/>
      <c r="P17" s="105">
        <v>0</v>
      </c>
      <c r="Q17" s="102"/>
      <c r="R17" s="105">
        <v>25922300731</v>
      </c>
    </row>
    <row r="18" spans="1:18" ht="33.75" customHeight="1" x14ac:dyDescent="0.25">
      <c r="A18" s="310" t="s">
        <v>79</v>
      </c>
      <c r="B18" s="310"/>
      <c r="D18" s="123">
        <v>0</v>
      </c>
      <c r="E18" s="102"/>
      <c r="F18" s="123">
        <v>136537828</v>
      </c>
      <c r="G18" s="102"/>
      <c r="H18" s="123">
        <v>0</v>
      </c>
      <c r="I18" s="102"/>
      <c r="J18" s="123">
        <v>136537828</v>
      </c>
      <c r="K18" s="102"/>
      <c r="L18" s="123">
        <v>0</v>
      </c>
      <c r="M18" s="102"/>
      <c r="N18" s="123">
        <v>368370521</v>
      </c>
      <c r="O18" s="102"/>
      <c r="P18" s="123">
        <v>0</v>
      </c>
      <c r="Q18" s="102"/>
      <c r="R18" s="123">
        <v>368370521</v>
      </c>
    </row>
    <row r="19" spans="1:18" s="241" customFormat="1" ht="33.75" customHeight="1" x14ac:dyDescent="0.25">
      <c r="A19" s="307" t="s">
        <v>34</v>
      </c>
      <c r="B19" s="307"/>
      <c r="D19" s="107">
        <f>SUM(D9:D18)</f>
        <v>336586104413</v>
      </c>
      <c r="E19" s="242"/>
      <c r="F19" s="107">
        <f>SUM(F9:F18)</f>
        <v>26147427300</v>
      </c>
      <c r="G19" s="242"/>
      <c r="H19" s="107">
        <v>0</v>
      </c>
      <c r="I19" s="242"/>
      <c r="J19" s="107">
        <f>SUM(J9:J18)</f>
        <v>362733531713</v>
      </c>
      <c r="K19" s="242"/>
      <c r="L19" s="107">
        <f>SUM(L9:L18)</f>
        <v>690570753785</v>
      </c>
      <c r="M19" s="242"/>
      <c r="N19" s="107">
        <f>SUM(N9:N18)</f>
        <v>49197485453</v>
      </c>
      <c r="O19" s="242"/>
      <c r="P19" s="107">
        <f>SUM(P9:P18)</f>
        <v>-1449995934</v>
      </c>
      <c r="Q19" s="242"/>
      <c r="R19" s="107">
        <f>SUM(R9:R18)</f>
        <v>738318243304</v>
      </c>
    </row>
    <row r="20" spans="1:18" x14ac:dyDescent="0.25"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</row>
  </sheetData>
  <mergeCells count="18">
    <mergeCell ref="A18:B18"/>
    <mergeCell ref="A19:B19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2"/>
  <sheetViews>
    <sheetView rightToLeft="1" zoomScale="55" zoomScaleNormal="55" workbookViewId="0">
      <selection activeCell="A6" sqref="A6"/>
    </sheetView>
  </sheetViews>
  <sheetFormatPr defaultRowHeight="26.25" x14ac:dyDescent="0.65"/>
  <cols>
    <col min="1" max="1" width="64.85546875" style="198" customWidth="1"/>
    <col min="2" max="2" width="3.140625" style="198" customWidth="1"/>
    <col min="3" max="3" width="24.7109375" style="198" customWidth="1"/>
    <col min="4" max="4" width="1.140625" style="198" customWidth="1"/>
    <col min="5" max="5" width="37.5703125" style="198" bestFit="1" customWidth="1"/>
    <col min="6" max="6" width="1.28515625" style="198" customWidth="1"/>
    <col min="7" max="7" width="16.7109375" style="198" bestFit="1" customWidth="1"/>
    <col min="8" max="8" width="1.28515625" style="198" customWidth="1"/>
    <col min="9" max="9" width="28.42578125" style="198" bestFit="1" customWidth="1"/>
    <col min="10" max="10" width="9.140625" style="198" customWidth="1"/>
    <col min="11" max="11" width="1.28515625" style="198" customWidth="1"/>
    <col min="12" max="12" width="46" style="198" customWidth="1"/>
    <col min="13" max="13" width="1.28515625" style="198" customWidth="1"/>
    <col min="14" max="14" width="20.140625" style="198" customWidth="1"/>
    <col min="15" max="15" width="1.28515625" style="198" customWidth="1"/>
    <col min="16" max="16" width="31.42578125" style="198" customWidth="1"/>
    <col min="17" max="17" width="6.42578125" style="198" customWidth="1"/>
    <col min="18" max="26" width="9.140625" style="198"/>
    <col min="27" max="27" width="30.140625" style="198" customWidth="1"/>
    <col min="28" max="16384" width="9.140625" style="198"/>
  </cols>
  <sheetData>
    <row r="1" spans="1:16" ht="29.1" customHeight="1" x14ac:dyDescent="0.65">
      <c r="A1" s="316" t="s">
        <v>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1:16" ht="21.75" customHeight="1" x14ac:dyDescent="0.65">
      <c r="A2" s="316" t="s">
        <v>160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</row>
    <row r="3" spans="1:16" ht="21.75" customHeight="1" x14ac:dyDescent="0.65">
      <c r="A3" s="316" t="s">
        <v>2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</row>
    <row r="4" spans="1:16" ht="14.45" customHeight="1" x14ac:dyDescent="0.65"/>
    <row r="5" spans="1:16" ht="57" customHeight="1" x14ac:dyDescent="0.65">
      <c r="A5" s="199" t="s">
        <v>198</v>
      </c>
      <c r="B5" s="318" t="s">
        <v>199</v>
      </c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</row>
    <row r="6" spans="1:16" ht="57" customHeight="1" x14ac:dyDescent="0.65">
      <c r="C6" s="202"/>
      <c r="D6" s="202"/>
      <c r="E6" s="202"/>
      <c r="F6" s="202"/>
      <c r="G6" s="202"/>
      <c r="H6" s="202"/>
      <c r="I6" s="202"/>
      <c r="J6" s="202"/>
      <c r="K6" s="202"/>
      <c r="L6" s="317" t="s">
        <v>200</v>
      </c>
      <c r="M6" s="202"/>
      <c r="N6" s="202"/>
      <c r="O6" s="202"/>
      <c r="P6" s="317" t="s">
        <v>201</v>
      </c>
    </row>
    <row r="7" spans="1:16" ht="57" customHeight="1" x14ac:dyDescent="0.65">
      <c r="A7" s="205" t="s">
        <v>202</v>
      </c>
      <c r="B7" s="200"/>
      <c r="C7" s="201" t="s">
        <v>203</v>
      </c>
      <c r="D7" s="202"/>
      <c r="E7" s="201" t="s">
        <v>204</v>
      </c>
      <c r="F7" s="202"/>
      <c r="G7" s="201" t="s">
        <v>46</v>
      </c>
      <c r="H7" s="202"/>
      <c r="I7" s="201" t="s">
        <v>205</v>
      </c>
      <c r="J7" s="201"/>
      <c r="K7" s="202"/>
      <c r="L7" s="317"/>
      <c r="M7" s="202"/>
      <c r="N7" s="201" t="s">
        <v>206</v>
      </c>
      <c r="O7" s="202"/>
      <c r="P7" s="317"/>
    </row>
    <row r="8" spans="1:16" ht="57" customHeight="1" x14ac:dyDescent="0.65">
      <c r="A8" s="208" t="s">
        <v>281</v>
      </c>
      <c r="B8" s="200"/>
      <c r="C8" s="202" t="s">
        <v>282</v>
      </c>
      <c r="D8" s="202"/>
      <c r="E8" s="202" t="s">
        <v>283</v>
      </c>
      <c r="F8" s="202"/>
      <c r="G8" s="206">
        <v>750000</v>
      </c>
      <c r="H8" s="202"/>
      <c r="I8" s="206">
        <v>750000000000</v>
      </c>
      <c r="J8" s="206"/>
      <c r="K8" s="202"/>
      <c r="L8" s="251">
        <v>4629974946</v>
      </c>
      <c r="M8" s="202"/>
      <c r="N8" s="211">
        <v>0.23</v>
      </c>
      <c r="O8" s="202"/>
      <c r="P8" s="248">
        <v>0.40799999999999997</v>
      </c>
    </row>
    <row r="9" spans="1:16" ht="57" customHeight="1" x14ac:dyDescent="0.65">
      <c r="A9" s="209" t="s">
        <v>284</v>
      </c>
      <c r="B9" s="200"/>
      <c r="C9" s="202" t="s">
        <v>207</v>
      </c>
      <c r="D9" s="202"/>
      <c r="E9" s="202" t="s">
        <v>285</v>
      </c>
      <c r="F9" s="202"/>
      <c r="G9" s="202">
        <v>1500000</v>
      </c>
      <c r="H9" s="202"/>
      <c r="I9" s="207">
        <v>1500000000000</v>
      </c>
      <c r="J9" s="202"/>
      <c r="K9" s="202"/>
      <c r="L9" s="251">
        <v>7133240907</v>
      </c>
      <c r="M9" s="202"/>
      <c r="N9" s="212">
        <v>0.26</v>
      </c>
      <c r="O9" s="202"/>
      <c r="P9" s="248">
        <v>0.36969999999999997</v>
      </c>
    </row>
    <row r="10" spans="1:16" ht="57" customHeight="1" x14ac:dyDescent="0.65">
      <c r="A10" s="210" t="s">
        <v>281</v>
      </c>
      <c r="B10" s="203"/>
      <c r="C10" s="202" t="s">
        <v>282</v>
      </c>
      <c r="D10" s="202"/>
      <c r="E10" s="202" t="s">
        <v>261</v>
      </c>
      <c r="F10" s="202"/>
      <c r="G10" s="202">
        <v>2998000</v>
      </c>
      <c r="H10" s="202"/>
      <c r="I10" s="207">
        <v>2998000000000</v>
      </c>
      <c r="J10" s="202"/>
      <c r="K10" s="202"/>
      <c r="L10" s="250">
        <v>66624469421</v>
      </c>
      <c r="M10" s="202"/>
      <c r="N10" s="212">
        <v>0.20499999999999999</v>
      </c>
      <c r="O10" s="202"/>
      <c r="P10" s="248">
        <v>0.373</v>
      </c>
    </row>
    <row r="11" spans="1:16" ht="51" customHeight="1" x14ac:dyDescent="0.65">
      <c r="A11" s="210" t="s">
        <v>73</v>
      </c>
      <c r="B11" s="204"/>
      <c r="C11" s="202" t="s">
        <v>282</v>
      </c>
      <c r="E11" s="202" t="s">
        <v>286</v>
      </c>
      <c r="G11" s="202">
        <v>2203677</v>
      </c>
      <c r="I11" s="207">
        <v>15001438599534</v>
      </c>
      <c r="J11" s="202"/>
      <c r="K11" s="202"/>
      <c r="L11" s="250">
        <v>252815812469</v>
      </c>
      <c r="M11" s="202"/>
      <c r="N11" s="212">
        <v>0.27</v>
      </c>
      <c r="O11" s="202"/>
      <c r="P11" s="248">
        <v>0.373</v>
      </c>
    </row>
    <row r="12" spans="1:16" ht="36" x14ac:dyDescent="0.65">
      <c r="L12" s="249"/>
    </row>
  </sheetData>
  <mergeCells count="6">
    <mergeCell ref="A1:P1"/>
    <mergeCell ref="A2:P2"/>
    <mergeCell ref="A3:P3"/>
    <mergeCell ref="L6:L7"/>
    <mergeCell ref="P6:P7"/>
    <mergeCell ref="B5:P5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DED47-CCD1-4832-89B0-5B99E8BCE3A5}">
  <sheetPr>
    <pageSetUpPr fitToPage="1"/>
  </sheetPr>
  <dimension ref="A1:Z17"/>
  <sheetViews>
    <sheetView rightToLeft="1" workbookViewId="0">
      <selection activeCell="C14" sqref="C14:G14"/>
    </sheetView>
  </sheetViews>
  <sheetFormatPr defaultRowHeight="15" x14ac:dyDescent="0.2"/>
  <cols>
    <col min="1" max="1" width="22.140625" customWidth="1"/>
    <col min="2" max="2" width="1.28515625" customWidth="1"/>
    <col min="3" max="3" width="19.42578125" style="141" customWidth="1"/>
    <col min="4" max="4" width="1.28515625" style="141" customWidth="1"/>
    <col min="5" max="5" width="20.7109375" style="141" customWidth="1"/>
    <col min="6" max="6" width="1.28515625" style="141" customWidth="1"/>
    <col min="7" max="7" width="19.42578125" style="141" customWidth="1"/>
    <col min="8" max="8" width="1.28515625" style="141" customWidth="1"/>
    <col min="9" max="9" width="19.42578125" style="141" customWidth="1"/>
    <col min="10" max="10" width="0.28515625" style="141" customWidth="1"/>
    <col min="11" max="11" width="9.140625" style="141"/>
    <col min="18" max="18" width="15.28515625" style="109" bestFit="1" customWidth="1"/>
    <col min="19" max="19" width="9.140625" style="109"/>
    <col min="20" max="20" width="27.7109375" style="109" bestFit="1" customWidth="1"/>
    <col min="21" max="21" width="9.140625" style="109"/>
    <col min="22" max="22" width="24.5703125" style="109" bestFit="1" customWidth="1"/>
    <col min="23" max="23" width="9.140625" style="109"/>
    <col min="24" max="24" width="27.7109375" style="109" bestFit="1" customWidth="1"/>
    <col min="25" max="25" width="9.140625" style="109"/>
    <col min="26" max="26" width="24.5703125" style="109" bestFit="1" customWidth="1"/>
  </cols>
  <sheetData>
    <row r="1" spans="1:26" ht="29.1" customHeight="1" x14ac:dyDescent="0.45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R1" s="319" t="s">
        <v>273</v>
      </c>
      <c r="S1" s="320"/>
      <c r="T1" s="320"/>
      <c r="U1" s="320"/>
      <c r="V1" s="320"/>
      <c r="W1" s="320"/>
      <c r="X1" s="320"/>
      <c r="Y1" s="320"/>
      <c r="Z1" s="320"/>
    </row>
    <row r="2" spans="1:26" ht="21.75" customHeight="1" x14ac:dyDescent="0.45">
      <c r="A2" s="271" t="s">
        <v>160</v>
      </c>
      <c r="B2" s="271"/>
      <c r="C2" s="271"/>
      <c r="D2" s="271"/>
      <c r="E2" s="271"/>
      <c r="F2" s="271"/>
      <c r="G2" s="271"/>
      <c r="H2" s="271"/>
      <c r="I2" s="271"/>
      <c r="R2" s="171"/>
      <c r="S2" s="170"/>
      <c r="T2" s="321" t="s">
        <v>274</v>
      </c>
      <c r="U2" s="322"/>
      <c r="V2" s="322"/>
      <c r="W2" s="170"/>
      <c r="X2" s="323" t="s">
        <v>275</v>
      </c>
      <c r="Y2" s="322"/>
      <c r="Z2" s="322"/>
    </row>
    <row r="3" spans="1:26" ht="21.75" customHeight="1" x14ac:dyDescent="0.45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R3" s="172" t="s">
        <v>276</v>
      </c>
      <c r="S3" s="170"/>
      <c r="T3" s="172" t="s">
        <v>277</v>
      </c>
      <c r="U3" s="170"/>
      <c r="V3" s="172" t="s">
        <v>278</v>
      </c>
      <c r="W3" s="170"/>
      <c r="X3" s="172" t="s">
        <v>277</v>
      </c>
      <c r="Y3" s="170"/>
      <c r="Z3" s="172" t="s">
        <v>278</v>
      </c>
    </row>
    <row r="4" spans="1:26" ht="14.45" customHeight="1" x14ac:dyDescent="0.45">
      <c r="R4" s="173" t="s">
        <v>253</v>
      </c>
      <c r="S4" s="170"/>
      <c r="T4" s="173">
        <v>1873097866224</v>
      </c>
      <c r="U4" s="170"/>
      <c r="V4" s="174">
        <f ca="1">T4/T6</f>
        <v>0.90119298467921816</v>
      </c>
      <c r="W4" s="170"/>
      <c r="X4" s="173">
        <v>9908724265216</v>
      </c>
      <c r="Y4" s="170"/>
      <c r="Z4" s="174">
        <f ca="1">X4/X6</f>
        <v>0.85147271987911177</v>
      </c>
    </row>
    <row r="5" spans="1:26" ht="14.45" customHeight="1" x14ac:dyDescent="0.45">
      <c r="A5" s="159" t="s">
        <v>208</v>
      </c>
      <c r="B5" s="292"/>
      <c r="C5" s="292"/>
      <c r="D5" s="292"/>
      <c r="E5" s="292"/>
      <c r="F5" s="292"/>
      <c r="G5" s="292"/>
      <c r="H5" s="292"/>
      <c r="I5" s="292"/>
      <c r="R5" s="173" t="s">
        <v>279</v>
      </c>
      <c r="S5" s="170"/>
      <c r="T5" s="173">
        <v>205366900000</v>
      </c>
      <c r="U5" s="170"/>
      <c r="V5" s="174">
        <f ca="1">T5/T6</f>
        <v>9.880701532078183E-2</v>
      </c>
      <c r="W5" s="170"/>
      <c r="X5" s="173">
        <v>1728435721099</v>
      </c>
      <c r="Y5" s="170"/>
      <c r="Z5" s="174">
        <f ca="1">X5/X6</f>
        <v>0.14852728012088826</v>
      </c>
    </row>
    <row r="6" spans="1:26" ht="14.45" customHeight="1" x14ac:dyDescent="0.45">
      <c r="C6" s="268" t="s">
        <v>179</v>
      </c>
      <c r="D6" s="268"/>
      <c r="E6" s="268"/>
      <c r="G6" s="268" t="s">
        <v>180</v>
      </c>
      <c r="H6" s="268"/>
      <c r="I6" s="268"/>
      <c r="R6" s="175" t="s">
        <v>280</v>
      </c>
      <c r="S6" s="170"/>
      <c r="T6" s="175">
        <f ca="1">SUM($R4:T$7)</f>
        <v>2078464766224</v>
      </c>
      <c r="U6" s="170"/>
      <c r="V6" s="176">
        <f ca="1">SUM($R4:V$7)</f>
        <v>1</v>
      </c>
      <c r="W6" s="170"/>
      <c r="X6" s="175">
        <f ca="1">SUM($R4:X$7)</f>
        <v>11637159986315</v>
      </c>
      <c r="Y6" s="170"/>
      <c r="Z6" s="176">
        <f ca="1">SUM($R4:Z$7)</f>
        <v>1</v>
      </c>
    </row>
    <row r="7" spans="1:26" ht="36.4" customHeight="1" x14ac:dyDescent="0.2">
      <c r="A7" s="158" t="s">
        <v>210</v>
      </c>
      <c r="C7" s="161" t="s">
        <v>211</v>
      </c>
      <c r="D7" s="145"/>
      <c r="E7" s="161" t="s">
        <v>212</v>
      </c>
      <c r="G7" s="161" t="s">
        <v>211</v>
      </c>
      <c r="H7" s="145"/>
      <c r="I7" s="161" t="s">
        <v>212</v>
      </c>
    </row>
    <row r="8" spans="1:26" ht="36.4" customHeight="1" x14ac:dyDescent="0.2">
      <c r="A8" s="178" t="s">
        <v>253</v>
      </c>
      <c r="C8" s="163">
        <v>454264</v>
      </c>
      <c r="D8" s="141">
        <v>0</v>
      </c>
      <c r="E8" s="181">
        <v>0</v>
      </c>
      <c r="F8" s="141">
        <v>0</v>
      </c>
      <c r="G8" s="163">
        <v>139509960</v>
      </c>
      <c r="H8" s="182"/>
      <c r="I8" s="162"/>
    </row>
    <row r="9" spans="1:26" ht="36.4" customHeight="1" x14ac:dyDescent="0.2">
      <c r="A9" s="177" t="s">
        <v>257</v>
      </c>
      <c r="C9" s="163">
        <v>121808573210</v>
      </c>
      <c r="D9" s="163">
        <v>0</v>
      </c>
      <c r="E9" s="163">
        <v>0</v>
      </c>
      <c r="F9" s="163">
        <v>0</v>
      </c>
      <c r="G9" s="163">
        <v>240837540647</v>
      </c>
      <c r="H9" s="182"/>
      <c r="I9" s="162"/>
    </row>
    <row r="10" spans="1:26" ht="36.4" customHeight="1" x14ac:dyDescent="0.2">
      <c r="A10" s="180" t="s">
        <v>262</v>
      </c>
      <c r="C10" s="164">
        <v>254434848533</v>
      </c>
      <c r="D10" s="164">
        <v>0</v>
      </c>
      <c r="E10" s="164">
        <v>0</v>
      </c>
      <c r="F10" s="164">
        <v>0</v>
      </c>
      <c r="G10" s="164">
        <v>398621380211</v>
      </c>
      <c r="H10" s="182"/>
      <c r="I10" s="162"/>
    </row>
    <row r="11" spans="1:26" ht="36.4" customHeight="1" x14ac:dyDescent="0.2">
      <c r="A11" s="180" t="s">
        <v>260</v>
      </c>
      <c r="C11" s="164">
        <v>110885794247</v>
      </c>
      <c r="D11" s="164">
        <v>0</v>
      </c>
      <c r="E11" s="164">
        <v>0</v>
      </c>
      <c r="F11" s="164">
        <v>0</v>
      </c>
      <c r="G11" s="164">
        <v>128854505475</v>
      </c>
      <c r="H11" s="182"/>
      <c r="I11" s="162"/>
    </row>
    <row r="12" spans="1:26" ht="36.4" customHeight="1" x14ac:dyDescent="0.2">
      <c r="A12" s="180" t="s">
        <v>265</v>
      </c>
      <c r="C12" s="164">
        <v>0</v>
      </c>
      <c r="D12"/>
      <c r="E12" s="7"/>
      <c r="F12"/>
      <c r="G12" s="164">
        <v>80319722138</v>
      </c>
      <c r="H12" s="182"/>
      <c r="I12" s="162"/>
    </row>
    <row r="13" spans="1:26" ht="36.4" customHeight="1" x14ac:dyDescent="0.2">
      <c r="A13" s="180" t="s">
        <v>259</v>
      </c>
      <c r="C13" s="164">
        <v>27522356163</v>
      </c>
      <c r="D13"/>
      <c r="E13" s="7"/>
      <c r="F13"/>
      <c r="G13" s="164">
        <v>54255397247</v>
      </c>
      <c r="H13" s="182"/>
      <c r="I13" s="162"/>
    </row>
    <row r="14" spans="1:26" ht="36.4" customHeight="1" x14ac:dyDescent="0.2">
      <c r="A14" s="180"/>
      <c r="C14" s="183">
        <f>SUM(C9:C13)</f>
        <v>514651572153</v>
      </c>
      <c r="D14" s="183">
        <f t="shared" ref="D14:G14" si="0">SUM(D9:D13)</f>
        <v>0</v>
      </c>
      <c r="E14" s="183">
        <f t="shared" si="0"/>
        <v>0</v>
      </c>
      <c r="F14" s="183">
        <f t="shared" si="0"/>
        <v>0</v>
      </c>
      <c r="G14" s="183">
        <f t="shared" si="0"/>
        <v>902888545718</v>
      </c>
      <c r="H14" s="182"/>
      <c r="I14" s="162"/>
    </row>
    <row r="15" spans="1:26" ht="36.4" customHeight="1" x14ac:dyDescent="0.2">
      <c r="A15" s="179" t="s">
        <v>279</v>
      </c>
      <c r="C15" s="183">
        <f>C8+C14</f>
        <v>514652026417</v>
      </c>
      <c r="D15" s="183">
        <f t="shared" ref="D15:G15" si="1">D8+D14</f>
        <v>0</v>
      </c>
      <c r="E15" s="183">
        <f t="shared" si="1"/>
        <v>0</v>
      </c>
      <c r="F15" s="183">
        <f t="shared" si="1"/>
        <v>0</v>
      </c>
      <c r="G15" s="183">
        <f t="shared" si="1"/>
        <v>903028055678</v>
      </c>
      <c r="H15" s="182"/>
      <c r="I15" s="162"/>
    </row>
    <row r="16" spans="1:26" ht="36.4" customHeight="1" thickBot="1" x14ac:dyDescent="0.25">
      <c r="A16" s="49"/>
      <c r="C16" s="9">
        <v>514652026417</v>
      </c>
      <c r="D16"/>
      <c r="E16" s="9"/>
      <c r="F16"/>
      <c r="G16" s="9">
        <v>903028055678</v>
      </c>
      <c r="H16" s="182"/>
      <c r="I16" s="162"/>
    </row>
    <row r="17" spans="3:7" ht="15.75" thickTop="1" x14ac:dyDescent="0.2">
      <c r="C17" s="157">
        <f>C15-C16</f>
        <v>0</v>
      </c>
      <c r="D17" s="157">
        <f t="shared" ref="D17:G17" si="2">D15-D16</f>
        <v>0</v>
      </c>
      <c r="E17" s="157">
        <f t="shared" si="2"/>
        <v>0</v>
      </c>
      <c r="F17" s="157">
        <f t="shared" si="2"/>
        <v>0</v>
      </c>
      <c r="G17" s="157">
        <f t="shared" si="2"/>
        <v>0</v>
      </c>
    </row>
  </sheetData>
  <mergeCells count="9">
    <mergeCell ref="B5:I5"/>
    <mergeCell ref="C6:E6"/>
    <mergeCell ref="G6:I6"/>
    <mergeCell ref="A1:I1"/>
    <mergeCell ref="R1:Z1"/>
    <mergeCell ref="A2:I2"/>
    <mergeCell ref="T2:V2"/>
    <mergeCell ref="X2:Z2"/>
    <mergeCell ref="A3:I3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12"/>
  <sheetViews>
    <sheetView rightToLeft="1" topLeftCell="A7" workbookViewId="0">
      <selection activeCell="F9" sqref="F9"/>
    </sheetView>
  </sheetViews>
  <sheetFormatPr defaultRowHeight="12.75" x14ac:dyDescent="0.2"/>
  <cols>
    <col min="1" max="1" width="6.5703125" style="185" bestFit="1" customWidth="1"/>
    <col min="2" max="2" width="18.85546875" style="185" customWidth="1"/>
    <col min="3" max="3" width="1.28515625" style="185" customWidth="1"/>
    <col min="4" max="4" width="29.85546875" style="185" customWidth="1"/>
    <col min="5" max="5" width="1.28515625" style="185" customWidth="1"/>
    <col min="6" max="6" width="24.5703125" style="185" bestFit="1" customWidth="1"/>
    <col min="7" max="7" width="0.7109375" style="185" customWidth="1"/>
    <col min="8" max="8" width="27.140625" style="185" customWidth="1"/>
    <col min="9" max="9" width="0.5703125" style="187" customWidth="1"/>
    <col min="10" max="10" width="24.5703125" style="185" bestFit="1" customWidth="1"/>
    <col min="11" max="11" width="19" style="185" bestFit="1" customWidth="1"/>
    <col min="12" max="12" width="19.28515625" style="185" bestFit="1" customWidth="1"/>
    <col min="13" max="14" width="9.140625" style="185"/>
    <col min="15" max="15" width="19" style="185" customWidth="1"/>
    <col min="16" max="16" width="19.7109375" style="185" bestFit="1" customWidth="1"/>
    <col min="17" max="17" width="9.140625" style="185"/>
    <col min="18" max="18" width="12.85546875" style="185" bestFit="1" customWidth="1"/>
    <col min="19" max="19" width="12.42578125" style="185" bestFit="1" customWidth="1"/>
    <col min="20" max="16384" width="9.140625" style="185"/>
  </cols>
  <sheetData>
    <row r="1" spans="1:22" ht="29.1" customHeight="1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195"/>
    </row>
    <row r="2" spans="1:22" ht="21.75" customHeight="1" x14ac:dyDescent="0.2">
      <c r="A2" s="271" t="s">
        <v>160</v>
      </c>
      <c r="B2" s="271"/>
      <c r="C2" s="271"/>
      <c r="D2" s="271"/>
      <c r="E2" s="271"/>
      <c r="F2" s="271"/>
      <c r="G2" s="271"/>
      <c r="H2" s="271"/>
      <c r="I2" s="195"/>
    </row>
    <row r="3" spans="1:22" ht="42" customHeight="1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195"/>
    </row>
    <row r="4" spans="1:22" ht="27" customHeight="1" x14ac:dyDescent="0.2"/>
    <row r="5" spans="1:22" ht="40.5" customHeight="1" x14ac:dyDescent="0.2">
      <c r="A5" s="159" t="s">
        <v>208</v>
      </c>
      <c r="B5" s="292" t="s">
        <v>209</v>
      </c>
      <c r="C5" s="292"/>
      <c r="D5" s="292"/>
      <c r="E5" s="292"/>
      <c r="F5" s="292"/>
      <c r="G5" s="292"/>
      <c r="H5" s="292"/>
      <c r="I5" s="196"/>
    </row>
    <row r="6" spans="1:22" ht="30.75" customHeight="1" x14ac:dyDescent="0.2">
      <c r="D6" s="268" t="s">
        <v>179</v>
      </c>
      <c r="E6" s="268"/>
      <c r="F6" s="268"/>
      <c r="H6" s="270" t="s">
        <v>180</v>
      </c>
      <c r="I6" s="270"/>
      <c r="J6" s="270"/>
    </row>
    <row r="7" spans="1:22" ht="39.75" customHeight="1" x14ac:dyDescent="0.2">
      <c r="A7" s="268" t="s">
        <v>210</v>
      </c>
      <c r="B7" s="268"/>
      <c r="D7" s="161" t="s">
        <v>211</v>
      </c>
      <c r="E7" s="186"/>
      <c r="F7" s="161" t="s">
        <v>212</v>
      </c>
      <c r="H7" s="197" t="s">
        <v>211</v>
      </c>
      <c r="I7" s="184"/>
      <c r="J7" s="225" t="s">
        <v>212</v>
      </c>
    </row>
    <row r="8" spans="1:22" ht="33.75" customHeight="1" x14ac:dyDescent="0.2">
      <c r="A8" s="325" t="s">
        <v>253</v>
      </c>
      <c r="B8" s="325"/>
      <c r="D8" s="160">
        <v>454264</v>
      </c>
      <c r="E8" s="188">
        <v>0</v>
      </c>
      <c r="F8" s="192">
        <v>1.3315634613577334E-5</v>
      </c>
      <c r="G8" s="188">
        <v>0</v>
      </c>
      <c r="H8" s="160">
        <v>139509960</v>
      </c>
      <c r="I8" s="46"/>
      <c r="J8" s="192">
        <f>H8/H10</f>
        <v>1.5449127978117458E-4</v>
      </c>
    </row>
    <row r="9" spans="1:22" ht="33.75" customHeight="1" x14ac:dyDescent="0.2">
      <c r="A9" s="326" t="s">
        <v>279</v>
      </c>
      <c r="B9" s="326"/>
      <c r="D9" s="191">
        <v>514651572153</v>
      </c>
      <c r="E9" s="190">
        <v>0</v>
      </c>
      <c r="F9" s="193">
        <v>0.99999911733758606</v>
      </c>
      <c r="G9" s="190">
        <v>0</v>
      </c>
      <c r="H9" s="191">
        <v>902888545718</v>
      </c>
      <c r="I9" s="190"/>
      <c r="J9" s="193">
        <f>H9/H10</f>
        <v>0.99984550872021882</v>
      </c>
    </row>
    <row r="10" spans="1:22" ht="33.75" customHeight="1" thickBot="1" x14ac:dyDescent="0.25">
      <c r="A10" s="324" t="s">
        <v>34</v>
      </c>
      <c r="B10" s="324"/>
      <c r="D10" s="189">
        <f>D8+D9</f>
        <v>514652026417</v>
      </c>
      <c r="E10" s="46">
        <f t="shared" ref="E10:J10" si="0">SUM(E8:E9)</f>
        <v>0</v>
      </c>
      <c r="F10" s="194">
        <f t="shared" si="0"/>
        <v>1.0000124329721995</v>
      </c>
      <c r="G10" s="46">
        <f t="shared" si="0"/>
        <v>0</v>
      </c>
      <c r="H10" s="189">
        <f t="shared" si="0"/>
        <v>903028055678</v>
      </c>
      <c r="I10" s="46"/>
      <c r="J10" s="194">
        <f t="shared" si="0"/>
        <v>1</v>
      </c>
      <c r="M10" s="190"/>
      <c r="N10" s="190"/>
      <c r="O10" s="190"/>
      <c r="P10" s="190"/>
      <c r="Q10" s="190"/>
      <c r="R10" s="190"/>
      <c r="S10" s="190"/>
      <c r="T10" s="190"/>
      <c r="U10" s="190"/>
      <c r="V10" s="190"/>
    </row>
    <row r="11" spans="1:22" ht="33.75" customHeight="1" thickTop="1" x14ac:dyDescent="0.2">
      <c r="D11" s="44"/>
      <c r="E11" s="188"/>
      <c r="F11" s="44"/>
      <c r="G11" s="188"/>
      <c r="H11" s="44"/>
      <c r="I11" s="188"/>
      <c r="M11" s="190"/>
      <c r="N11" s="190"/>
      <c r="O11" s="190"/>
      <c r="P11" s="190"/>
      <c r="Q11" s="190"/>
      <c r="R11" s="190"/>
      <c r="S11" s="190"/>
      <c r="T11" s="190"/>
      <c r="U11" s="190"/>
      <c r="V11" s="190"/>
    </row>
    <row r="12" spans="1:22" ht="21" x14ac:dyDescent="0.2">
      <c r="J12" s="190"/>
    </row>
  </sheetData>
  <mergeCells count="10">
    <mergeCell ref="A1:H1"/>
    <mergeCell ref="A2:H2"/>
    <mergeCell ref="A3:H3"/>
    <mergeCell ref="B5:H5"/>
    <mergeCell ref="D6:F6"/>
    <mergeCell ref="H6:J6"/>
    <mergeCell ref="A7:B7"/>
    <mergeCell ref="A10:B10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3"/>
  <sheetViews>
    <sheetView rightToLeft="1" workbookViewId="0">
      <selection activeCell="B6" sqref="B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71" t="s">
        <v>0</v>
      </c>
      <c r="B1" s="271"/>
      <c r="C1" s="271"/>
      <c r="D1" s="271"/>
      <c r="E1" s="271"/>
      <c r="F1" s="271"/>
    </row>
    <row r="2" spans="1:6" ht="21.75" customHeight="1" x14ac:dyDescent="0.2">
      <c r="A2" s="271" t="s">
        <v>160</v>
      </c>
      <c r="B2" s="271"/>
      <c r="C2" s="271"/>
      <c r="D2" s="271"/>
      <c r="E2" s="271"/>
      <c r="F2" s="271"/>
    </row>
    <row r="3" spans="1:6" ht="21.75" customHeight="1" x14ac:dyDescent="0.2">
      <c r="A3" s="271" t="s">
        <v>2</v>
      </c>
      <c r="B3" s="271"/>
      <c r="C3" s="271"/>
      <c r="D3" s="271"/>
      <c r="E3" s="271"/>
      <c r="F3" s="271"/>
    </row>
    <row r="4" spans="1:6" ht="21.75" customHeight="1" x14ac:dyDescent="0.2"/>
    <row r="5" spans="1:6" ht="21.75" customHeight="1" x14ac:dyDescent="0.2">
      <c r="A5" s="1" t="s">
        <v>214</v>
      </c>
      <c r="B5" s="292" t="s">
        <v>175</v>
      </c>
      <c r="C5" s="292"/>
      <c r="D5" s="292"/>
      <c r="E5" s="292"/>
      <c r="F5" s="292"/>
    </row>
    <row r="6" spans="1:6" ht="21.75" customHeight="1" x14ac:dyDescent="0.2">
      <c r="D6" s="85" t="s">
        <v>179</v>
      </c>
      <c r="E6" s="141"/>
      <c r="F6" s="85" t="s">
        <v>9</v>
      </c>
    </row>
    <row r="7" spans="1:6" ht="21.75" customHeight="1" x14ac:dyDescent="0.2">
      <c r="A7" s="268" t="s">
        <v>175</v>
      </c>
      <c r="B7" s="268"/>
      <c r="D7" s="88" t="s">
        <v>112</v>
      </c>
      <c r="E7" s="141"/>
      <c r="F7" s="88" t="s">
        <v>112</v>
      </c>
    </row>
    <row r="8" spans="1:6" ht="21.75" customHeight="1" x14ac:dyDescent="0.2">
      <c r="A8" s="327" t="s">
        <v>175</v>
      </c>
      <c r="B8" s="327"/>
      <c r="D8" s="140">
        <v>0</v>
      </c>
      <c r="E8" s="141"/>
      <c r="F8" s="169">
        <v>0</v>
      </c>
    </row>
    <row r="9" spans="1:6" ht="21.75" customHeight="1" x14ac:dyDescent="0.2">
      <c r="A9" s="328" t="s">
        <v>215</v>
      </c>
      <c r="B9" s="328"/>
      <c r="D9" s="142">
        <v>0</v>
      </c>
      <c r="E9" s="141"/>
      <c r="F9" s="168">
        <v>1236300200</v>
      </c>
    </row>
    <row r="10" spans="1:6" ht="21.75" customHeight="1" x14ac:dyDescent="0.2">
      <c r="A10" s="329" t="s">
        <v>216</v>
      </c>
      <c r="B10" s="329"/>
      <c r="D10" s="143">
        <v>166296735</v>
      </c>
      <c r="E10" s="141"/>
      <c r="F10" s="143">
        <v>179865856</v>
      </c>
    </row>
    <row r="11" spans="1:6" ht="21.75" customHeight="1" x14ac:dyDescent="0.2">
      <c r="A11" s="296" t="s">
        <v>34</v>
      </c>
      <c r="B11" s="296"/>
      <c r="D11" s="144">
        <f>SUM(D8:D10)</f>
        <v>166296735</v>
      </c>
      <c r="E11" s="141"/>
      <c r="F11" s="144">
        <f>SUM(F8:F10)</f>
        <v>1416166056</v>
      </c>
    </row>
    <row r="12" spans="1:6" ht="21.75" customHeight="1" x14ac:dyDescent="0.2"/>
    <row r="13" spans="1:6" ht="21.75" customHeight="1" x14ac:dyDescent="0.2"/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</row>
    <row r="2" spans="1:19" ht="21.75" customHeight="1" x14ac:dyDescent="0.2">
      <c r="A2" s="271" t="s">
        <v>160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</row>
    <row r="3" spans="1:19" ht="21.75" customHeight="1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</row>
    <row r="4" spans="1:19" ht="14.45" customHeight="1" x14ac:dyDescent="0.2"/>
    <row r="5" spans="1:19" ht="14.45" customHeight="1" x14ac:dyDescent="0.2">
      <c r="A5" s="292" t="s">
        <v>182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</row>
    <row r="6" spans="1:19" ht="14.45" customHeight="1" x14ac:dyDescent="0.2">
      <c r="A6" s="268" t="s">
        <v>36</v>
      </c>
      <c r="C6" s="268" t="s">
        <v>217</v>
      </c>
      <c r="D6" s="268"/>
      <c r="E6" s="268"/>
      <c r="F6" s="268"/>
      <c r="G6" s="268"/>
      <c r="I6" s="268" t="s">
        <v>179</v>
      </c>
      <c r="J6" s="268"/>
      <c r="K6" s="268"/>
      <c r="L6" s="268"/>
      <c r="M6" s="268"/>
      <c r="O6" s="268" t="s">
        <v>180</v>
      </c>
      <c r="P6" s="268"/>
      <c r="Q6" s="268"/>
      <c r="R6" s="268"/>
      <c r="S6" s="268"/>
    </row>
    <row r="7" spans="1:19" ht="29.1" customHeight="1" x14ac:dyDescent="0.2">
      <c r="A7" s="268"/>
      <c r="C7" s="12" t="s">
        <v>218</v>
      </c>
      <c r="D7" s="3"/>
      <c r="E7" s="12" t="s">
        <v>219</v>
      </c>
      <c r="F7" s="3"/>
      <c r="G7" s="12" t="s">
        <v>220</v>
      </c>
      <c r="I7" s="12" t="s">
        <v>221</v>
      </c>
      <c r="J7" s="3"/>
      <c r="K7" s="12" t="s">
        <v>222</v>
      </c>
      <c r="L7" s="3"/>
      <c r="M7" s="12" t="s">
        <v>223</v>
      </c>
      <c r="O7" s="12" t="s">
        <v>221</v>
      </c>
      <c r="P7" s="3"/>
      <c r="Q7" s="12" t="s">
        <v>222</v>
      </c>
      <c r="R7" s="3"/>
      <c r="S7" s="12" t="s">
        <v>223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21.75" customHeight="1" x14ac:dyDescent="0.2">
      <c r="A2" s="271" t="s">
        <v>160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21.75" customHeight="1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</row>
    <row r="4" spans="1:11" ht="14.45" customHeight="1" x14ac:dyDescent="0.2"/>
    <row r="5" spans="1:11" ht="14.45" customHeight="1" x14ac:dyDescent="0.2">
      <c r="A5" s="292" t="s">
        <v>188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</row>
    <row r="6" spans="1:11" ht="14.45" customHeight="1" x14ac:dyDescent="0.2">
      <c r="I6" s="2" t="s">
        <v>179</v>
      </c>
      <c r="K6" s="2" t="s">
        <v>180</v>
      </c>
    </row>
    <row r="7" spans="1:11" ht="29.1" customHeight="1" x14ac:dyDescent="0.2">
      <c r="A7" s="2" t="s">
        <v>224</v>
      </c>
      <c r="C7" s="10" t="s">
        <v>225</v>
      </c>
      <c r="E7" s="10" t="s">
        <v>226</v>
      </c>
      <c r="G7" s="10" t="s">
        <v>227</v>
      </c>
      <c r="I7" s="12" t="s">
        <v>228</v>
      </c>
      <c r="K7" s="12" t="s">
        <v>228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7"/>
  <sheetViews>
    <sheetView rightToLeft="1" zoomScale="85" zoomScaleNormal="85" workbookViewId="0">
      <selection activeCell="C6" sqref="C6"/>
    </sheetView>
  </sheetViews>
  <sheetFormatPr defaultRowHeight="18" x14ac:dyDescent="0.25"/>
  <cols>
    <col min="1" max="1" width="39" style="116" customWidth="1"/>
    <col min="2" max="2" width="1.28515625" style="116" customWidth="1"/>
    <col min="3" max="3" width="14.28515625" style="116" customWidth="1"/>
    <col min="4" max="4" width="1.28515625" style="116" customWidth="1"/>
    <col min="5" max="5" width="22.7109375" style="116" bestFit="1" customWidth="1"/>
    <col min="6" max="6" width="1.28515625" style="116" customWidth="1"/>
    <col min="7" max="7" width="10.85546875" style="116" bestFit="1" customWidth="1"/>
    <col min="8" max="8" width="1.28515625" style="116" customWidth="1"/>
    <col min="9" max="9" width="19.42578125" style="116" bestFit="1" customWidth="1"/>
    <col min="10" max="10" width="1.28515625" style="116" customWidth="1"/>
    <col min="11" max="11" width="22.7109375" style="116" bestFit="1" customWidth="1"/>
    <col min="12" max="12" width="1.28515625" style="116" customWidth="1"/>
    <col min="13" max="13" width="10.85546875" style="116" bestFit="1" customWidth="1"/>
    <col min="14" max="14" width="1.28515625" style="116" customWidth="1"/>
    <col min="15" max="15" width="20.7109375" style="116" bestFit="1" customWidth="1"/>
    <col min="16" max="16" width="0.28515625" style="116" customWidth="1"/>
    <col min="17" max="16384" width="9.140625" style="116"/>
  </cols>
  <sheetData>
    <row r="1" spans="1:17" ht="29.1" customHeight="1" x14ac:dyDescent="0.25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</row>
    <row r="2" spans="1:17" ht="21.75" customHeight="1" x14ac:dyDescent="0.25">
      <c r="A2" s="305" t="s">
        <v>160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</row>
    <row r="3" spans="1:17" ht="21.75" customHeight="1" x14ac:dyDescent="0.25">
      <c r="A3" s="305" t="s">
        <v>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</row>
    <row r="4" spans="1:17" ht="14.45" customHeight="1" x14ac:dyDescent="0.25"/>
    <row r="5" spans="1:17" ht="32.25" customHeight="1" x14ac:dyDescent="0.25">
      <c r="A5" s="292" t="s">
        <v>229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</row>
    <row r="6" spans="1:17" ht="32.25" customHeight="1" x14ac:dyDescent="0.25">
      <c r="A6" s="306" t="s">
        <v>163</v>
      </c>
      <c r="C6" s="135"/>
      <c r="D6" s="135"/>
      <c r="E6" s="306" t="s">
        <v>179</v>
      </c>
      <c r="F6" s="306"/>
      <c r="G6" s="306"/>
      <c r="H6" s="306"/>
      <c r="I6" s="306"/>
      <c r="J6" s="135"/>
      <c r="K6" s="306" t="s">
        <v>180</v>
      </c>
      <c r="L6" s="306"/>
      <c r="M6" s="306"/>
      <c r="N6" s="306"/>
      <c r="O6" s="306"/>
    </row>
    <row r="7" spans="1:17" ht="52.5" customHeight="1" x14ac:dyDescent="0.25">
      <c r="A7" s="306"/>
      <c r="C7" s="330" t="s">
        <v>72</v>
      </c>
      <c r="D7" s="330"/>
      <c r="E7" s="134" t="s">
        <v>230</v>
      </c>
      <c r="F7" s="104"/>
      <c r="G7" s="134" t="s">
        <v>222</v>
      </c>
      <c r="H7" s="104"/>
      <c r="I7" s="134" t="s">
        <v>231</v>
      </c>
      <c r="J7" s="102"/>
      <c r="K7" s="134" t="s">
        <v>230</v>
      </c>
      <c r="L7" s="104"/>
      <c r="M7" s="134" t="s">
        <v>222</v>
      </c>
      <c r="N7" s="104"/>
      <c r="O7" s="134" t="s">
        <v>231</v>
      </c>
    </row>
    <row r="8" spans="1:17" ht="32.25" customHeight="1" x14ac:dyDescent="0.25">
      <c r="A8" s="117" t="s">
        <v>98</v>
      </c>
      <c r="C8" s="120" t="s">
        <v>100</v>
      </c>
      <c r="D8" s="136"/>
      <c r="E8" s="108">
        <v>66624469421</v>
      </c>
      <c r="F8" s="102"/>
      <c r="G8" s="108">
        <v>0</v>
      </c>
      <c r="H8" s="102"/>
      <c r="I8" s="108">
        <v>66624469421</v>
      </c>
      <c r="J8" s="102"/>
      <c r="K8" s="108">
        <v>134105798583</v>
      </c>
      <c r="L8" s="102"/>
      <c r="M8" s="108">
        <v>0</v>
      </c>
      <c r="N8" s="102"/>
      <c r="O8" s="108">
        <v>134105798583</v>
      </c>
      <c r="P8" s="220"/>
      <c r="Q8" s="220"/>
    </row>
    <row r="9" spans="1:17" ht="32.25" customHeight="1" x14ac:dyDescent="0.25">
      <c r="A9" s="118" t="s">
        <v>91</v>
      </c>
      <c r="C9" s="166" t="s">
        <v>93</v>
      </c>
      <c r="D9" s="135"/>
      <c r="E9" s="105">
        <v>88867010043</v>
      </c>
      <c r="F9" s="102"/>
      <c r="G9" s="105">
        <v>0</v>
      </c>
      <c r="H9" s="102"/>
      <c r="I9" s="105">
        <v>88867010043</v>
      </c>
      <c r="J9" s="102"/>
      <c r="K9" s="105">
        <v>191381878710</v>
      </c>
      <c r="L9" s="102"/>
      <c r="M9" s="105">
        <v>0</v>
      </c>
      <c r="N9" s="102"/>
      <c r="O9" s="105">
        <v>191381878710</v>
      </c>
      <c r="P9" s="220"/>
      <c r="Q9" s="220"/>
    </row>
    <row r="10" spans="1:17" ht="32.25" customHeight="1" x14ac:dyDescent="0.25">
      <c r="A10" s="118" t="s">
        <v>94</v>
      </c>
      <c r="C10" s="166" t="s">
        <v>95</v>
      </c>
      <c r="D10" s="135"/>
      <c r="E10" s="105">
        <v>2666010302</v>
      </c>
      <c r="F10" s="102"/>
      <c r="G10" s="105">
        <v>0</v>
      </c>
      <c r="H10" s="102"/>
      <c r="I10" s="105">
        <v>2666010302</v>
      </c>
      <c r="J10" s="102"/>
      <c r="K10" s="105">
        <v>5741456362</v>
      </c>
      <c r="L10" s="102"/>
      <c r="M10" s="105">
        <v>0</v>
      </c>
      <c r="N10" s="102"/>
      <c r="O10" s="105">
        <v>5741456362</v>
      </c>
      <c r="P10" s="220"/>
      <c r="Q10" s="220"/>
    </row>
    <row r="11" spans="1:17" ht="32.25" customHeight="1" x14ac:dyDescent="0.25">
      <c r="A11" s="118" t="s">
        <v>96</v>
      </c>
      <c r="C11" s="166" t="s">
        <v>97</v>
      </c>
      <c r="D11" s="135"/>
      <c r="E11" s="105">
        <v>54949262734</v>
      </c>
      <c r="F11" s="102"/>
      <c r="G11" s="105">
        <v>0</v>
      </c>
      <c r="H11" s="102"/>
      <c r="I11" s="105">
        <v>54949262734</v>
      </c>
      <c r="J11" s="102"/>
      <c r="K11" s="105">
        <v>118337424980</v>
      </c>
      <c r="L11" s="102"/>
      <c r="M11" s="105">
        <v>0</v>
      </c>
      <c r="N11" s="102"/>
      <c r="O11" s="105">
        <v>118337424980</v>
      </c>
      <c r="P11" s="220"/>
      <c r="Q11" s="220"/>
    </row>
    <row r="12" spans="1:17" ht="32.25" customHeight="1" x14ac:dyDescent="0.25">
      <c r="A12" s="118" t="s">
        <v>82</v>
      </c>
      <c r="C12" s="166" t="s">
        <v>84</v>
      </c>
      <c r="D12" s="135"/>
      <c r="E12" s="105">
        <v>39792613679</v>
      </c>
      <c r="F12" s="102"/>
      <c r="G12" s="105">
        <v>0</v>
      </c>
      <c r="H12" s="102"/>
      <c r="I12" s="105">
        <v>39792613679</v>
      </c>
      <c r="J12" s="102"/>
      <c r="K12" s="105">
        <v>79669037799</v>
      </c>
      <c r="L12" s="102"/>
      <c r="M12" s="105">
        <v>0</v>
      </c>
      <c r="N12" s="102"/>
      <c r="O12" s="105">
        <v>79669037799</v>
      </c>
      <c r="P12" s="220"/>
      <c r="Q12" s="220"/>
    </row>
    <row r="13" spans="1:17" ht="32.25" customHeight="1" x14ac:dyDescent="0.25">
      <c r="A13" s="118" t="s">
        <v>88</v>
      </c>
      <c r="C13" s="166" t="s">
        <v>90</v>
      </c>
      <c r="D13" s="135"/>
      <c r="E13" s="105">
        <v>64938531196</v>
      </c>
      <c r="F13" s="102"/>
      <c r="G13" s="105">
        <v>0</v>
      </c>
      <c r="H13" s="102"/>
      <c r="I13" s="105">
        <v>64938531196</v>
      </c>
      <c r="J13" s="102"/>
      <c r="K13" s="105">
        <v>127434888609</v>
      </c>
      <c r="L13" s="102"/>
      <c r="M13" s="105">
        <v>0</v>
      </c>
      <c r="N13" s="102"/>
      <c r="O13" s="105">
        <v>127434888609</v>
      </c>
      <c r="P13" s="220"/>
      <c r="Q13" s="220"/>
    </row>
    <row r="14" spans="1:17" ht="32.25" customHeight="1" x14ac:dyDescent="0.25">
      <c r="A14" s="119" t="s">
        <v>85</v>
      </c>
      <c r="C14" s="219" t="s">
        <v>87</v>
      </c>
      <c r="D14" s="135"/>
      <c r="E14" s="123">
        <v>18748207038</v>
      </c>
      <c r="F14" s="102"/>
      <c r="G14" s="123">
        <v>0</v>
      </c>
      <c r="H14" s="102"/>
      <c r="I14" s="123">
        <v>18748207038</v>
      </c>
      <c r="J14" s="102"/>
      <c r="K14" s="123">
        <v>33900268742</v>
      </c>
      <c r="L14" s="102"/>
      <c r="M14" s="123">
        <v>0</v>
      </c>
      <c r="N14" s="102"/>
      <c r="O14" s="123">
        <v>33900268742</v>
      </c>
      <c r="P14" s="220"/>
      <c r="Q14" s="220"/>
    </row>
    <row r="15" spans="1:17" s="241" customFormat="1" ht="32.25" customHeight="1" thickBot="1" x14ac:dyDescent="0.3">
      <c r="A15" s="223" t="s">
        <v>34</v>
      </c>
      <c r="C15" s="138"/>
      <c r="D15" s="243"/>
      <c r="E15" s="107">
        <f>SUM(E8:E14)</f>
        <v>336586104413</v>
      </c>
      <c r="F15" s="242"/>
      <c r="G15" s="107">
        <v>0</v>
      </c>
      <c r="H15" s="242"/>
      <c r="I15" s="107">
        <f>SUM(I8:I14)</f>
        <v>336586104413</v>
      </c>
      <c r="J15" s="242"/>
      <c r="K15" s="107">
        <f>SUM(K8:K14)</f>
        <v>690570753785</v>
      </c>
      <c r="L15" s="242"/>
      <c r="M15" s="107">
        <v>0</v>
      </c>
      <c r="N15" s="242"/>
      <c r="O15" s="107">
        <f>SUM(O8:O14)</f>
        <v>690570753785</v>
      </c>
      <c r="P15" s="244"/>
      <c r="Q15" s="244"/>
    </row>
    <row r="16" spans="1:17" ht="18.75" thickTop="1" x14ac:dyDescent="0.25">
      <c r="C16" s="139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</row>
    <row r="17" spans="5:17" x14ac:dyDescent="0.25"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</row>
  </sheetData>
  <mergeCells count="8">
    <mergeCell ref="A1:O1"/>
    <mergeCell ref="A2:O2"/>
    <mergeCell ref="A3:O3"/>
    <mergeCell ref="A5:O5"/>
    <mergeCell ref="A6:A7"/>
    <mergeCell ref="E6:I6"/>
    <mergeCell ref="K6:O6"/>
    <mergeCell ref="C7:D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5"/>
  <sheetViews>
    <sheetView rightToLeft="1" topLeftCell="A4" zoomScale="85" zoomScaleNormal="85" workbookViewId="0">
      <selection activeCell="F26" sqref="F26"/>
    </sheetView>
  </sheetViews>
  <sheetFormatPr defaultRowHeight="19.5" x14ac:dyDescent="0.5"/>
  <cols>
    <col min="1" max="2" width="2.5703125" style="21" customWidth="1"/>
    <col min="3" max="3" width="23.42578125" style="21" customWidth="1"/>
    <col min="4" max="5" width="1.28515625" style="21" customWidth="1"/>
    <col min="6" max="6" width="12" style="21" bestFit="1" customWidth="1"/>
    <col min="7" max="7" width="1.28515625" style="21" customWidth="1"/>
    <col min="8" max="8" width="16.28515625" style="21" bestFit="1" customWidth="1"/>
    <col min="9" max="9" width="1.28515625" style="21" customWidth="1"/>
    <col min="10" max="10" width="15.7109375" style="21" bestFit="1" customWidth="1"/>
    <col min="11" max="11" width="1.28515625" style="21" customWidth="1"/>
    <col min="12" max="12" width="10" style="21" bestFit="1" customWidth="1"/>
    <col min="13" max="13" width="1.28515625" style="21" customWidth="1"/>
    <col min="14" max="14" width="15.28515625" style="21" bestFit="1" customWidth="1"/>
    <col min="15" max="15" width="1.28515625" style="21" customWidth="1"/>
    <col min="16" max="16" width="13.140625" style="21" bestFit="1" customWidth="1"/>
    <col min="17" max="17" width="1.28515625" style="21" customWidth="1"/>
    <col min="18" max="18" width="15.85546875" style="21" bestFit="1" customWidth="1"/>
    <col min="19" max="19" width="1.28515625" style="21" customWidth="1"/>
    <col min="20" max="20" width="11.7109375" style="21" bestFit="1" customWidth="1"/>
    <col min="21" max="21" width="1.28515625" style="21" customWidth="1"/>
    <col min="22" max="22" width="15.42578125" style="21" bestFit="1" customWidth="1"/>
    <col min="23" max="23" width="1.28515625" style="21" customWidth="1"/>
    <col min="24" max="24" width="16.28515625" style="21" bestFit="1" customWidth="1"/>
    <col min="25" max="25" width="1.28515625" style="21" customWidth="1"/>
    <col min="26" max="26" width="16.5703125" style="21" bestFit="1" customWidth="1"/>
    <col min="27" max="27" width="1.28515625" style="21" customWidth="1"/>
    <col min="28" max="28" width="17.5703125" style="21" bestFit="1" customWidth="1"/>
    <col min="29" max="29" width="0.28515625" style="21" customWidth="1"/>
    <col min="30" max="16384" width="9.140625" style="21"/>
  </cols>
  <sheetData>
    <row r="1" spans="1:28" ht="29.1" customHeight="1" x14ac:dyDescent="0.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</row>
    <row r="2" spans="1:28" ht="21.75" customHeight="1" x14ac:dyDescent="0.5">
      <c r="A2" s="254" t="s">
        <v>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</row>
    <row r="3" spans="1:28" ht="21.75" customHeight="1" x14ac:dyDescent="0.5">
      <c r="A3" s="254" t="s">
        <v>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</row>
    <row r="4" spans="1:28" ht="29.25" customHeight="1" x14ac:dyDescent="0.5">
      <c r="A4" s="30" t="s">
        <v>3</v>
      </c>
      <c r="B4" s="255" t="s">
        <v>4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</row>
    <row r="5" spans="1:28" ht="29.25" customHeight="1" x14ac:dyDescent="0.5">
      <c r="A5" s="255" t="s">
        <v>5</v>
      </c>
      <c r="B5" s="255"/>
      <c r="C5" s="255" t="s">
        <v>6</v>
      </c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</row>
    <row r="6" spans="1:28" x14ac:dyDescent="0.5">
      <c r="E6" s="31"/>
      <c r="F6" s="256" t="s">
        <v>7</v>
      </c>
      <c r="G6" s="256"/>
      <c r="H6" s="256"/>
      <c r="I6" s="256"/>
      <c r="J6" s="256"/>
      <c r="K6" s="31"/>
      <c r="L6" s="256" t="s">
        <v>8</v>
      </c>
      <c r="M6" s="256"/>
      <c r="N6" s="256"/>
      <c r="O6" s="256"/>
      <c r="P6" s="256"/>
      <c r="Q6" s="256"/>
      <c r="R6" s="256"/>
      <c r="S6" s="31"/>
      <c r="T6" s="256" t="s">
        <v>9</v>
      </c>
      <c r="U6" s="256"/>
      <c r="V6" s="256"/>
      <c r="W6" s="256"/>
      <c r="X6" s="256"/>
      <c r="Y6" s="256"/>
      <c r="Z6" s="256"/>
      <c r="AA6" s="256"/>
      <c r="AB6" s="256"/>
    </row>
    <row r="7" spans="1:28" x14ac:dyDescent="0.5">
      <c r="E7" s="31"/>
      <c r="F7" s="32"/>
      <c r="G7" s="32"/>
      <c r="H7" s="32"/>
      <c r="I7" s="32"/>
      <c r="J7" s="32"/>
      <c r="K7" s="31"/>
      <c r="L7" s="257" t="s">
        <v>10</v>
      </c>
      <c r="M7" s="257"/>
      <c r="N7" s="257"/>
      <c r="O7" s="32"/>
      <c r="P7" s="257" t="s">
        <v>11</v>
      </c>
      <c r="Q7" s="257"/>
      <c r="R7" s="257"/>
      <c r="S7" s="31"/>
      <c r="T7" s="32"/>
      <c r="U7" s="32"/>
      <c r="V7" s="32"/>
      <c r="W7" s="32"/>
      <c r="X7" s="32"/>
      <c r="Y7" s="32"/>
      <c r="Z7" s="32"/>
      <c r="AA7" s="32"/>
      <c r="AB7" s="32"/>
    </row>
    <row r="8" spans="1:28" x14ac:dyDescent="0.5">
      <c r="A8" s="258" t="s">
        <v>12</v>
      </c>
      <c r="B8" s="258"/>
      <c r="C8" s="258"/>
      <c r="E8" s="256" t="s">
        <v>13</v>
      </c>
      <c r="F8" s="256"/>
      <c r="G8" s="31"/>
      <c r="H8" s="24" t="s">
        <v>14</v>
      </c>
      <c r="I8" s="31"/>
      <c r="J8" s="24" t="s">
        <v>15</v>
      </c>
      <c r="K8" s="31"/>
      <c r="L8" s="25" t="s">
        <v>13</v>
      </c>
      <c r="M8" s="32"/>
      <c r="N8" s="25" t="s">
        <v>14</v>
      </c>
      <c r="O8" s="31"/>
      <c r="P8" s="25" t="s">
        <v>13</v>
      </c>
      <c r="Q8" s="32"/>
      <c r="R8" s="25" t="s">
        <v>16</v>
      </c>
      <c r="S8" s="31"/>
      <c r="T8" s="24" t="s">
        <v>13</v>
      </c>
      <c r="U8" s="31"/>
      <c r="V8" s="24" t="s">
        <v>17</v>
      </c>
      <c r="W8" s="31"/>
      <c r="X8" s="24" t="s">
        <v>14</v>
      </c>
      <c r="Y8" s="31"/>
      <c r="Z8" s="24" t="s">
        <v>15</v>
      </c>
      <c r="AA8" s="31"/>
      <c r="AB8" s="24" t="s">
        <v>18</v>
      </c>
    </row>
    <row r="9" spans="1:28" x14ac:dyDescent="0.5">
      <c r="A9" s="259" t="s">
        <v>19</v>
      </c>
      <c r="B9" s="259"/>
      <c r="C9" s="259"/>
      <c r="E9" s="260">
        <v>258366694</v>
      </c>
      <c r="F9" s="260"/>
      <c r="G9" s="31"/>
      <c r="H9" s="33">
        <v>104551230019</v>
      </c>
      <c r="I9" s="31"/>
      <c r="J9" s="33">
        <v>116600553125.498</v>
      </c>
      <c r="K9" s="31"/>
      <c r="L9" s="33">
        <v>0</v>
      </c>
      <c r="M9" s="31"/>
      <c r="N9" s="33">
        <v>0</v>
      </c>
      <c r="O9" s="31"/>
      <c r="P9" s="33">
        <v>-258366694</v>
      </c>
      <c r="Q9" s="31"/>
      <c r="R9" s="33">
        <v>172349568993</v>
      </c>
      <c r="S9" s="31"/>
      <c r="T9" s="33">
        <v>0</v>
      </c>
      <c r="U9" s="31"/>
      <c r="V9" s="33">
        <v>0</v>
      </c>
      <c r="W9" s="31"/>
      <c r="X9" s="33">
        <v>0</v>
      </c>
      <c r="Y9" s="31"/>
      <c r="Z9" s="33">
        <v>0</v>
      </c>
      <c r="AA9" s="31"/>
      <c r="AB9" s="38">
        <v>0</v>
      </c>
    </row>
    <row r="10" spans="1:28" x14ac:dyDescent="0.5">
      <c r="A10" s="261" t="s">
        <v>20</v>
      </c>
      <c r="B10" s="261"/>
      <c r="C10" s="261"/>
      <c r="E10" s="262">
        <v>1</v>
      </c>
      <c r="F10" s="262"/>
      <c r="G10" s="31"/>
      <c r="H10" s="34">
        <v>1570</v>
      </c>
      <c r="I10" s="31"/>
      <c r="J10" s="34">
        <v>2893.6795499999998</v>
      </c>
      <c r="K10" s="31"/>
      <c r="L10" s="34">
        <v>0</v>
      </c>
      <c r="M10" s="31"/>
      <c r="N10" s="34">
        <v>0</v>
      </c>
      <c r="O10" s="31"/>
      <c r="P10" s="34">
        <v>-1</v>
      </c>
      <c r="Q10" s="31"/>
      <c r="R10" s="34">
        <v>1</v>
      </c>
      <c r="S10" s="31"/>
      <c r="T10" s="34">
        <v>0</v>
      </c>
      <c r="U10" s="31"/>
      <c r="V10" s="34">
        <v>0</v>
      </c>
      <c r="W10" s="31"/>
      <c r="X10" s="34">
        <v>0</v>
      </c>
      <c r="Y10" s="31"/>
      <c r="Z10" s="34">
        <v>0</v>
      </c>
      <c r="AA10" s="31"/>
      <c r="AB10" s="39">
        <v>0</v>
      </c>
    </row>
    <row r="11" spans="1:28" x14ac:dyDescent="0.5">
      <c r="A11" s="261" t="s">
        <v>21</v>
      </c>
      <c r="B11" s="261"/>
      <c r="C11" s="261"/>
      <c r="E11" s="262">
        <v>52256000</v>
      </c>
      <c r="F11" s="262"/>
      <c r="G11" s="31"/>
      <c r="H11" s="34">
        <v>203137936565</v>
      </c>
      <c r="I11" s="31"/>
      <c r="J11" s="34">
        <v>193027905388.79999</v>
      </c>
      <c r="K11" s="31"/>
      <c r="L11" s="34">
        <v>0</v>
      </c>
      <c r="M11" s="31"/>
      <c r="N11" s="34">
        <v>0</v>
      </c>
      <c r="O11" s="31"/>
      <c r="P11" s="34">
        <v>-1256000</v>
      </c>
      <c r="Q11" s="31"/>
      <c r="R11" s="34">
        <v>5157664237</v>
      </c>
      <c r="S11" s="31"/>
      <c r="T11" s="34">
        <v>51000000</v>
      </c>
      <c r="U11" s="31"/>
      <c r="V11" s="34">
        <v>4250</v>
      </c>
      <c r="W11" s="31"/>
      <c r="X11" s="34">
        <v>198255411147</v>
      </c>
      <c r="Y11" s="31"/>
      <c r="Z11" s="34">
        <v>215460337500</v>
      </c>
      <c r="AA11" s="31"/>
      <c r="AB11" s="39">
        <v>3.8078275723056679E-3</v>
      </c>
    </row>
    <row r="12" spans="1:28" x14ac:dyDescent="0.5">
      <c r="A12" s="261" t="s">
        <v>22</v>
      </c>
      <c r="B12" s="261"/>
      <c r="C12" s="261"/>
      <c r="E12" s="262">
        <v>5000000</v>
      </c>
      <c r="F12" s="262"/>
      <c r="G12" s="31"/>
      <c r="H12" s="34">
        <v>52400582468</v>
      </c>
      <c r="I12" s="31"/>
      <c r="J12" s="34">
        <v>47714400000</v>
      </c>
      <c r="K12" s="31"/>
      <c r="L12" s="34">
        <v>0</v>
      </c>
      <c r="M12" s="31"/>
      <c r="N12" s="34">
        <v>0</v>
      </c>
      <c r="O12" s="31"/>
      <c r="P12" s="34">
        <v>-5000000</v>
      </c>
      <c r="Q12" s="31"/>
      <c r="R12" s="34">
        <v>54772155318</v>
      </c>
      <c r="S12" s="31"/>
      <c r="T12" s="34">
        <v>0</v>
      </c>
      <c r="U12" s="31"/>
      <c r="V12" s="34">
        <v>0</v>
      </c>
      <c r="W12" s="31"/>
      <c r="X12" s="34">
        <v>0</v>
      </c>
      <c r="Y12" s="31"/>
      <c r="Z12" s="34">
        <v>0</v>
      </c>
      <c r="AA12" s="31"/>
      <c r="AB12" s="39">
        <v>0</v>
      </c>
    </row>
    <row r="13" spans="1:28" x14ac:dyDescent="0.5">
      <c r="A13" s="261" t="s">
        <v>23</v>
      </c>
      <c r="B13" s="261"/>
      <c r="C13" s="261"/>
      <c r="E13" s="262">
        <v>83553333</v>
      </c>
      <c r="F13" s="262"/>
      <c r="G13" s="31"/>
      <c r="H13" s="34">
        <v>201946832046</v>
      </c>
      <c r="I13" s="31"/>
      <c r="J13" s="34">
        <v>204982678570.228</v>
      </c>
      <c r="K13" s="31"/>
      <c r="L13" s="34">
        <v>0</v>
      </c>
      <c r="M13" s="31"/>
      <c r="N13" s="34">
        <v>0</v>
      </c>
      <c r="O13" s="31"/>
      <c r="P13" s="34">
        <v>0</v>
      </c>
      <c r="Q13" s="31"/>
      <c r="R13" s="34">
        <v>0</v>
      </c>
      <c r="S13" s="31"/>
      <c r="T13" s="34">
        <v>83553333</v>
      </c>
      <c r="U13" s="31"/>
      <c r="V13" s="34">
        <v>2757</v>
      </c>
      <c r="W13" s="31"/>
      <c r="X13" s="34">
        <v>201946832046</v>
      </c>
      <c r="Y13" s="31"/>
      <c r="Z13" s="34">
        <v>228985917673.46799</v>
      </c>
      <c r="AA13" s="31"/>
      <c r="AB13" s="39">
        <v>4.046864964122444E-3</v>
      </c>
    </row>
    <row r="14" spans="1:28" x14ac:dyDescent="0.5">
      <c r="A14" s="261" t="s">
        <v>24</v>
      </c>
      <c r="B14" s="261"/>
      <c r="C14" s="261"/>
      <c r="E14" s="262">
        <v>50000000</v>
      </c>
      <c r="F14" s="262"/>
      <c r="G14" s="31"/>
      <c r="H14" s="34">
        <v>499656188500</v>
      </c>
      <c r="I14" s="31"/>
      <c r="J14" s="34">
        <v>618597315000</v>
      </c>
      <c r="K14" s="31"/>
      <c r="L14" s="34">
        <v>0</v>
      </c>
      <c r="M14" s="31"/>
      <c r="N14" s="34">
        <v>0</v>
      </c>
      <c r="O14" s="31"/>
      <c r="P14" s="34">
        <v>0</v>
      </c>
      <c r="Q14" s="31"/>
      <c r="R14" s="34">
        <v>0</v>
      </c>
      <c r="S14" s="31"/>
      <c r="T14" s="34">
        <v>50000000</v>
      </c>
      <c r="U14" s="31"/>
      <c r="V14" s="34">
        <v>12725</v>
      </c>
      <c r="W14" s="31"/>
      <c r="X14" s="34">
        <v>499656188500</v>
      </c>
      <c r="Y14" s="31"/>
      <c r="Z14" s="34">
        <v>632464312500</v>
      </c>
      <c r="AA14" s="31"/>
      <c r="AB14" s="39">
        <v>1.1177533069801527E-2</v>
      </c>
    </row>
    <row r="15" spans="1:28" x14ac:dyDescent="0.5">
      <c r="A15" s="261" t="s">
        <v>25</v>
      </c>
      <c r="B15" s="261"/>
      <c r="C15" s="261"/>
      <c r="E15" s="262">
        <v>8500000</v>
      </c>
      <c r="F15" s="262"/>
      <c r="G15" s="31"/>
      <c r="H15" s="34">
        <v>193384293778</v>
      </c>
      <c r="I15" s="31"/>
      <c r="J15" s="34">
        <v>168904005750</v>
      </c>
      <c r="K15" s="31"/>
      <c r="L15" s="34">
        <v>0</v>
      </c>
      <c r="M15" s="31"/>
      <c r="N15" s="34">
        <v>0</v>
      </c>
      <c r="O15" s="31"/>
      <c r="P15" s="34">
        <v>0</v>
      </c>
      <c r="Q15" s="31"/>
      <c r="R15" s="34">
        <v>0</v>
      </c>
      <c r="S15" s="31"/>
      <c r="T15" s="34">
        <v>8500000</v>
      </c>
      <c r="U15" s="31"/>
      <c r="V15" s="34">
        <v>21670</v>
      </c>
      <c r="W15" s="31"/>
      <c r="X15" s="34">
        <v>193384293778</v>
      </c>
      <c r="Y15" s="31"/>
      <c r="Z15" s="34">
        <v>183099039750</v>
      </c>
      <c r="AA15" s="31"/>
      <c r="AB15" s="39">
        <v>3.2359068036025029E-3</v>
      </c>
    </row>
    <row r="16" spans="1:28" x14ac:dyDescent="0.5">
      <c r="A16" s="261" t="s">
        <v>26</v>
      </c>
      <c r="B16" s="261"/>
      <c r="C16" s="261"/>
      <c r="E16" s="262">
        <v>15000000</v>
      </c>
      <c r="F16" s="262"/>
      <c r="G16" s="31"/>
      <c r="H16" s="34">
        <v>190226365612</v>
      </c>
      <c r="I16" s="31"/>
      <c r="J16" s="34">
        <v>215609445000</v>
      </c>
      <c r="K16" s="31"/>
      <c r="L16" s="34">
        <v>0</v>
      </c>
      <c r="M16" s="31"/>
      <c r="N16" s="34">
        <v>0</v>
      </c>
      <c r="O16" s="31"/>
      <c r="P16" s="34">
        <v>0</v>
      </c>
      <c r="Q16" s="31"/>
      <c r="R16" s="34">
        <v>0</v>
      </c>
      <c r="S16" s="31"/>
      <c r="T16" s="34">
        <v>15000000</v>
      </c>
      <c r="U16" s="31"/>
      <c r="V16" s="34">
        <v>12750</v>
      </c>
      <c r="W16" s="31"/>
      <c r="X16" s="34">
        <v>190226365612</v>
      </c>
      <c r="Y16" s="31"/>
      <c r="Z16" s="34">
        <v>190112062500</v>
      </c>
      <c r="AA16" s="31"/>
      <c r="AB16" s="39">
        <v>3.3598478579167658E-3</v>
      </c>
    </row>
    <row r="17" spans="1:28" x14ac:dyDescent="0.5">
      <c r="A17" s="261" t="s">
        <v>27</v>
      </c>
      <c r="B17" s="261"/>
      <c r="C17" s="261"/>
      <c r="E17" s="262">
        <v>16000000</v>
      </c>
      <c r="F17" s="262"/>
      <c r="G17" s="31"/>
      <c r="H17" s="34">
        <v>195381144760</v>
      </c>
      <c r="I17" s="31"/>
      <c r="J17" s="34">
        <v>172567080000</v>
      </c>
      <c r="K17" s="31"/>
      <c r="L17" s="34">
        <v>0</v>
      </c>
      <c r="M17" s="31"/>
      <c r="N17" s="34">
        <v>0</v>
      </c>
      <c r="O17" s="31"/>
      <c r="P17" s="34">
        <v>-5100000</v>
      </c>
      <c r="Q17" s="31"/>
      <c r="R17" s="34">
        <v>59568446682</v>
      </c>
      <c r="S17" s="31"/>
      <c r="T17" s="34">
        <v>10900000</v>
      </c>
      <c r="U17" s="31"/>
      <c r="V17" s="34">
        <v>10820</v>
      </c>
      <c r="W17" s="31"/>
      <c r="X17" s="34">
        <v>133103404877</v>
      </c>
      <c r="Y17" s="31"/>
      <c r="Z17" s="34">
        <v>117236268900</v>
      </c>
      <c r="AA17" s="31"/>
      <c r="AB17" s="39">
        <v>2.0719149629646405E-3</v>
      </c>
    </row>
    <row r="18" spans="1:28" x14ac:dyDescent="0.5">
      <c r="A18" s="261" t="s">
        <v>28</v>
      </c>
      <c r="B18" s="261"/>
      <c r="C18" s="261"/>
      <c r="E18" s="262">
        <v>20000000</v>
      </c>
      <c r="F18" s="262"/>
      <c r="G18" s="31"/>
      <c r="H18" s="34">
        <v>157496020364</v>
      </c>
      <c r="I18" s="31"/>
      <c r="J18" s="34">
        <v>180320670000</v>
      </c>
      <c r="K18" s="31"/>
      <c r="L18" s="34">
        <v>0</v>
      </c>
      <c r="M18" s="31"/>
      <c r="N18" s="34">
        <v>0</v>
      </c>
      <c r="O18" s="31"/>
      <c r="P18" s="34">
        <v>0</v>
      </c>
      <c r="Q18" s="31"/>
      <c r="R18" s="34">
        <v>0</v>
      </c>
      <c r="S18" s="31"/>
      <c r="T18" s="34">
        <v>20000000</v>
      </c>
      <c r="U18" s="31"/>
      <c r="V18" s="34">
        <v>8700</v>
      </c>
      <c r="W18" s="31"/>
      <c r="X18" s="34">
        <v>157496020364</v>
      </c>
      <c r="Y18" s="31"/>
      <c r="Z18" s="34">
        <v>172964700000</v>
      </c>
      <c r="AA18" s="31"/>
      <c r="AB18" s="39">
        <v>3.0568027570066262E-3</v>
      </c>
    </row>
    <row r="19" spans="1:28" x14ac:dyDescent="0.5">
      <c r="A19" s="261" t="s">
        <v>29</v>
      </c>
      <c r="B19" s="261"/>
      <c r="C19" s="261"/>
      <c r="E19" s="262">
        <v>32222222</v>
      </c>
      <c r="F19" s="262"/>
      <c r="G19" s="31"/>
      <c r="H19" s="34">
        <v>117500939025</v>
      </c>
      <c r="I19" s="31"/>
      <c r="J19" s="34">
        <v>139364704538.86401</v>
      </c>
      <c r="K19" s="31"/>
      <c r="L19" s="34">
        <v>0</v>
      </c>
      <c r="M19" s="31"/>
      <c r="N19" s="34">
        <v>0</v>
      </c>
      <c r="O19" s="31"/>
      <c r="P19" s="34">
        <v>0</v>
      </c>
      <c r="Q19" s="31"/>
      <c r="R19" s="34">
        <v>0</v>
      </c>
      <c r="S19" s="31"/>
      <c r="T19" s="34">
        <v>32222222</v>
      </c>
      <c r="U19" s="31"/>
      <c r="V19" s="34">
        <v>3769</v>
      </c>
      <c r="W19" s="31"/>
      <c r="X19" s="34">
        <v>117500939025</v>
      </c>
      <c r="Y19" s="31"/>
      <c r="Z19" s="34">
        <v>120722953667.42799</v>
      </c>
      <c r="AA19" s="31"/>
      <c r="AB19" s="39">
        <v>2.1335350947596652E-3</v>
      </c>
    </row>
    <row r="20" spans="1:28" x14ac:dyDescent="0.5">
      <c r="A20" s="261" t="s">
        <v>30</v>
      </c>
      <c r="B20" s="261"/>
      <c r="C20" s="261"/>
      <c r="E20" s="262">
        <v>3000000</v>
      </c>
      <c r="F20" s="262"/>
      <c r="G20" s="31"/>
      <c r="H20" s="34">
        <v>19037650482</v>
      </c>
      <c r="I20" s="31"/>
      <c r="J20" s="34">
        <v>19801476000</v>
      </c>
      <c r="K20" s="31"/>
      <c r="L20" s="34">
        <v>0</v>
      </c>
      <c r="M20" s="31"/>
      <c r="N20" s="34">
        <v>0</v>
      </c>
      <c r="O20" s="31"/>
      <c r="P20" s="34">
        <v>0</v>
      </c>
      <c r="Q20" s="31"/>
      <c r="R20" s="34">
        <v>0</v>
      </c>
      <c r="S20" s="31"/>
      <c r="T20" s="34">
        <v>3000000</v>
      </c>
      <c r="U20" s="31"/>
      <c r="V20" s="34">
        <v>6320</v>
      </c>
      <c r="W20" s="31"/>
      <c r="X20" s="34">
        <v>19037650482</v>
      </c>
      <c r="Y20" s="31"/>
      <c r="Z20" s="34">
        <v>18847188000</v>
      </c>
      <c r="AA20" s="31"/>
      <c r="AB20" s="39">
        <v>3.3308609352210132E-4</v>
      </c>
    </row>
    <row r="21" spans="1:28" x14ac:dyDescent="0.5">
      <c r="A21" s="261" t="s">
        <v>31</v>
      </c>
      <c r="B21" s="261"/>
      <c r="C21" s="261"/>
      <c r="E21" s="262">
        <v>128068174</v>
      </c>
      <c r="F21" s="262"/>
      <c r="G21" s="31"/>
      <c r="H21" s="34">
        <v>76791195955</v>
      </c>
      <c r="I21" s="31"/>
      <c r="J21" s="34">
        <v>67599575401.655701</v>
      </c>
      <c r="K21" s="31"/>
      <c r="L21" s="34">
        <v>3</v>
      </c>
      <c r="M21" s="31"/>
      <c r="N21" s="34">
        <v>3</v>
      </c>
      <c r="O21" s="31"/>
      <c r="P21" s="34">
        <v>-128068177</v>
      </c>
      <c r="Q21" s="31"/>
      <c r="R21" s="34">
        <v>83385544289</v>
      </c>
      <c r="S21" s="31"/>
      <c r="T21" s="34">
        <v>0</v>
      </c>
      <c r="U21" s="31"/>
      <c r="V21" s="34">
        <v>0</v>
      </c>
      <c r="W21" s="31"/>
      <c r="X21" s="34">
        <v>0</v>
      </c>
      <c r="Y21" s="31"/>
      <c r="Z21" s="34">
        <v>0</v>
      </c>
      <c r="AA21" s="31"/>
      <c r="AB21" s="39">
        <v>0</v>
      </c>
    </row>
    <row r="22" spans="1:28" x14ac:dyDescent="0.5">
      <c r="A22" s="261" t="s">
        <v>32</v>
      </c>
      <c r="B22" s="261"/>
      <c r="C22" s="261"/>
      <c r="E22" s="262">
        <v>4400000</v>
      </c>
      <c r="F22" s="262"/>
      <c r="G22" s="31"/>
      <c r="H22" s="34">
        <v>52525698367</v>
      </c>
      <c r="I22" s="31"/>
      <c r="J22" s="34">
        <v>45575204400</v>
      </c>
      <c r="K22" s="31"/>
      <c r="L22" s="34">
        <v>5000000</v>
      </c>
      <c r="M22" s="31"/>
      <c r="N22" s="34">
        <v>54100158145</v>
      </c>
      <c r="O22" s="31"/>
      <c r="P22" s="34">
        <v>-400000</v>
      </c>
      <c r="Q22" s="31"/>
      <c r="R22" s="34">
        <v>4055724026</v>
      </c>
      <c r="S22" s="31"/>
      <c r="T22" s="34">
        <v>9000000</v>
      </c>
      <c r="U22" s="31"/>
      <c r="V22" s="34">
        <v>10300</v>
      </c>
      <c r="W22" s="31"/>
      <c r="X22" s="34">
        <v>101850793023</v>
      </c>
      <c r="Y22" s="31"/>
      <c r="Z22" s="34">
        <v>92148435000</v>
      </c>
      <c r="AA22" s="31"/>
      <c r="AB22" s="39">
        <v>1.6285380205431853E-3</v>
      </c>
    </row>
    <row r="23" spans="1:28" x14ac:dyDescent="0.5">
      <c r="A23" s="263" t="s">
        <v>33</v>
      </c>
      <c r="B23" s="263"/>
      <c r="C23" s="263"/>
      <c r="D23" s="26"/>
      <c r="E23" s="262">
        <v>0</v>
      </c>
      <c r="F23" s="264"/>
      <c r="G23" s="31"/>
      <c r="H23" s="35">
        <v>0</v>
      </c>
      <c r="I23" s="31"/>
      <c r="J23" s="35">
        <v>0</v>
      </c>
      <c r="K23" s="31"/>
      <c r="L23" s="35">
        <v>236000000</v>
      </c>
      <c r="M23" s="31"/>
      <c r="N23" s="35">
        <v>648612947216</v>
      </c>
      <c r="O23" s="31"/>
      <c r="P23" s="35">
        <v>0</v>
      </c>
      <c r="Q23" s="31"/>
      <c r="R23" s="35">
        <v>0</v>
      </c>
      <c r="S23" s="31"/>
      <c r="T23" s="35">
        <v>236000000</v>
      </c>
      <c r="U23" s="31"/>
      <c r="V23" s="37">
        <v>3154</v>
      </c>
      <c r="W23" s="31"/>
      <c r="X23" s="35">
        <v>648612947216</v>
      </c>
      <c r="Y23" s="31"/>
      <c r="Z23" s="35">
        <v>739915153200</v>
      </c>
      <c r="AA23" s="31"/>
      <c r="AB23" s="40">
        <v>1.3076510295180116E-2</v>
      </c>
    </row>
    <row r="24" spans="1:28" ht="20.25" thickBot="1" x14ac:dyDescent="0.55000000000000004">
      <c r="A24" s="265" t="s">
        <v>34</v>
      </c>
      <c r="B24" s="265"/>
      <c r="C24" s="265"/>
      <c r="D24" s="265"/>
      <c r="E24" s="31"/>
      <c r="F24" s="36">
        <f>SUM(E9:F23)</f>
        <v>676366424</v>
      </c>
      <c r="G24" s="31"/>
      <c r="H24" s="36">
        <f>SUM(H9:H23)</f>
        <v>2064036079511</v>
      </c>
      <c r="I24" s="31"/>
      <c r="J24" s="36">
        <f>SUM(J9:J23)</f>
        <v>2190665016068.7253</v>
      </c>
      <c r="K24" s="31"/>
      <c r="L24" s="36">
        <f>SUM(L9:L23)</f>
        <v>241000003</v>
      </c>
      <c r="M24" s="31"/>
      <c r="N24" s="36">
        <f>SUM(N9:N23)</f>
        <v>702713105364</v>
      </c>
      <c r="O24" s="31"/>
      <c r="P24" s="36">
        <f>SUM(P9:P23)</f>
        <v>-398190872</v>
      </c>
      <c r="Q24" s="31"/>
      <c r="R24" s="36">
        <f>SUM(R9:R23)</f>
        <v>379289103546</v>
      </c>
      <c r="S24" s="31"/>
      <c r="T24" s="36">
        <f>SUM(T9:T23)</f>
        <v>519175555</v>
      </c>
      <c r="U24" s="31"/>
      <c r="V24" s="37"/>
      <c r="W24" s="31"/>
      <c r="X24" s="36">
        <f>SUM(X9:X23)</f>
        <v>2461070846070</v>
      </c>
      <c r="Y24" s="31"/>
      <c r="Z24" s="36">
        <f>SUM(Z9:Z23)</f>
        <v>2711956368690.896</v>
      </c>
      <c r="AA24" s="31"/>
      <c r="AB24" s="41">
        <f>SUM(AB9:AB23)</f>
        <v>4.7928367491725243E-2</v>
      </c>
    </row>
    <row r="25" spans="1:28" ht="20.25" thickTop="1" x14ac:dyDescent="0.5"/>
  </sheetData>
  <mergeCells count="44">
    <mergeCell ref="A23:C23"/>
    <mergeCell ref="E23:F23"/>
    <mergeCell ref="A24:D24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7C39-77E0-436D-8598-63F39AD50022}">
  <sheetPr>
    <pageSetUpPr fitToPage="1"/>
  </sheetPr>
  <dimension ref="A1:AA63"/>
  <sheetViews>
    <sheetView rightToLeft="1" topLeftCell="A46" workbookViewId="0">
      <selection activeCell="E61" sqref="E61"/>
    </sheetView>
  </sheetViews>
  <sheetFormatPr defaultRowHeight="12.75" x14ac:dyDescent="0.2"/>
  <cols>
    <col min="1" max="1" width="39" customWidth="1"/>
    <col min="2" max="2" width="1.28515625" customWidth="1"/>
    <col min="3" max="3" width="15.85546875" style="141" bestFit="1" customWidth="1"/>
    <col min="4" max="4" width="1.28515625" style="141" customWidth="1"/>
    <col min="5" max="5" width="13.140625" style="141" bestFit="1" customWidth="1"/>
    <col min="6" max="6" width="1.28515625" style="141" customWidth="1"/>
    <col min="7" max="7" width="16" style="141" bestFit="1" customWidth="1"/>
    <col min="8" max="8" width="1.28515625" style="141" customWidth="1"/>
    <col min="9" max="9" width="16" style="141" bestFit="1" customWidth="1"/>
    <col min="10" max="10" width="1.28515625" style="141" customWidth="1"/>
    <col min="11" max="11" width="13.7109375" style="141" bestFit="1" customWidth="1"/>
    <col min="12" max="12" width="1.28515625" style="141" customWidth="1"/>
    <col min="13" max="13" width="16" style="141" bestFit="1" customWidth="1"/>
    <col min="14" max="14" width="0.28515625" customWidth="1"/>
    <col min="17" max="17" width="16.140625" bestFit="1" customWidth="1"/>
    <col min="18" max="18" width="9.28515625" customWidth="1"/>
    <col min="19" max="19" width="12.140625" bestFit="1" customWidth="1"/>
    <col min="20" max="20" width="9.28515625" customWidth="1"/>
    <col min="21" max="21" width="16.140625" bestFit="1" customWidth="1"/>
    <col min="22" max="22" width="9.28515625" customWidth="1"/>
    <col min="23" max="23" width="15.85546875" bestFit="1" customWidth="1"/>
    <col min="24" max="24" width="9.28515625" customWidth="1"/>
    <col min="25" max="25" width="13.85546875" bestFit="1" customWidth="1"/>
    <col min="26" max="26" width="9.28515625" customWidth="1"/>
    <col min="27" max="27" width="16" bestFit="1" customWidth="1"/>
  </cols>
  <sheetData>
    <row r="1" spans="1:27" ht="29.1" customHeight="1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Q1" s="268" t="s">
        <v>179</v>
      </c>
      <c r="R1" s="268"/>
      <c r="S1" s="268"/>
      <c r="T1" s="268"/>
      <c r="U1" s="268"/>
      <c r="V1" s="141"/>
      <c r="W1" s="268" t="s">
        <v>180</v>
      </c>
      <c r="X1" s="268"/>
      <c r="Y1" s="268"/>
      <c r="Z1" s="268"/>
      <c r="AA1" s="268"/>
    </row>
    <row r="2" spans="1:27" ht="25.5" x14ac:dyDescent="0.2">
      <c r="A2" s="271" t="s">
        <v>160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Q2" s="89" t="s">
        <v>230</v>
      </c>
      <c r="R2" s="145"/>
      <c r="S2" s="89" t="s">
        <v>222</v>
      </c>
      <c r="T2" s="145"/>
      <c r="U2" s="89" t="s">
        <v>231</v>
      </c>
      <c r="V2" s="141"/>
      <c r="W2" s="89" t="s">
        <v>230</v>
      </c>
      <c r="X2" s="145"/>
      <c r="Y2" s="89" t="s">
        <v>222</v>
      </c>
      <c r="Z2" s="145"/>
      <c r="AA2" s="89" t="s">
        <v>231</v>
      </c>
    </row>
    <row r="3" spans="1:27" ht="21.75" customHeight="1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P3" s="133" t="s">
        <v>257</v>
      </c>
      <c r="Q3" s="142">
        <v>121808573210</v>
      </c>
      <c r="R3" s="142">
        <v>0</v>
      </c>
      <c r="S3" s="142">
        <v>305352131</v>
      </c>
      <c r="T3" s="142">
        <v>0</v>
      </c>
      <c r="U3" s="142">
        <v>121503221079</v>
      </c>
      <c r="V3" s="142">
        <v>0</v>
      </c>
      <c r="W3" s="142">
        <v>240975623648</v>
      </c>
      <c r="X3" s="142">
        <v>0</v>
      </c>
      <c r="Y3" s="142">
        <v>861901041</v>
      </c>
      <c r="Z3" s="142">
        <v>0</v>
      </c>
      <c r="AA3" s="142">
        <v>240113722607</v>
      </c>
    </row>
    <row r="4" spans="1:27" ht="14.45" customHeight="1" x14ac:dyDescent="0.2">
      <c r="P4" s="133" t="s">
        <v>262</v>
      </c>
      <c r="Q4" s="142">
        <v>254434924628</v>
      </c>
      <c r="R4" s="142">
        <v>0</v>
      </c>
      <c r="S4" s="142">
        <v>736513746</v>
      </c>
      <c r="T4" s="142">
        <v>0</v>
      </c>
      <c r="U4" s="142">
        <v>253698410882</v>
      </c>
      <c r="V4" s="142">
        <v>0</v>
      </c>
      <c r="W4" s="142">
        <v>398621558011</v>
      </c>
      <c r="X4" s="142">
        <v>0</v>
      </c>
      <c r="Y4" s="142">
        <v>1471253732</v>
      </c>
      <c r="Z4" s="142">
        <v>0</v>
      </c>
      <c r="AA4" s="142">
        <v>397150304279</v>
      </c>
    </row>
    <row r="5" spans="1:27" ht="14.45" customHeight="1" x14ac:dyDescent="0.2">
      <c r="A5" s="292" t="s">
        <v>232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P5" s="133" t="s">
        <v>260</v>
      </c>
      <c r="Q5" s="142">
        <v>110886117306</v>
      </c>
      <c r="R5" s="142">
        <v>0</v>
      </c>
      <c r="S5" s="142">
        <v>-93023418</v>
      </c>
      <c r="T5" s="142">
        <v>0</v>
      </c>
      <c r="U5" s="142">
        <v>110979140724</v>
      </c>
      <c r="V5" s="142">
        <v>0</v>
      </c>
      <c r="W5" s="142">
        <v>128854857402</v>
      </c>
      <c r="X5" s="142">
        <v>0</v>
      </c>
      <c r="Y5" s="142">
        <v>281535422</v>
      </c>
      <c r="Z5" s="142">
        <v>0</v>
      </c>
      <c r="AA5" s="142">
        <v>128573321980</v>
      </c>
    </row>
    <row r="6" spans="1:27" ht="14.45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P6" s="133" t="s">
        <v>263</v>
      </c>
      <c r="Q6" s="142">
        <v>0</v>
      </c>
      <c r="R6" s="141"/>
      <c r="S6" s="142">
        <v>0</v>
      </c>
      <c r="T6" s="141"/>
      <c r="U6" s="142">
        <v>0</v>
      </c>
      <c r="V6" s="141"/>
      <c r="W6" s="142">
        <v>336711</v>
      </c>
      <c r="X6" s="141"/>
      <c r="Y6" s="142">
        <v>0</v>
      </c>
      <c r="Z6" s="141"/>
      <c r="AA6" s="142">
        <v>336711</v>
      </c>
    </row>
    <row r="7" spans="1:27" ht="14.45" customHeight="1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P7" s="133" t="s">
        <v>264</v>
      </c>
      <c r="Q7" s="142">
        <v>9042</v>
      </c>
      <c r="R7" s="141"/>
      <c r="S7" s="142">
        <v>0</v>
      </c>
      <c r="T7" s="141"/>
      <c r="U7" s="142">
        <v>9042</v>
      </c>
      <c r="V7" s="141"/>
      <c r="W7" s="142">
        <v>19819</v>
      </c>
      <c r="X7" s="141"/>
      <c r="Y7" s="142">
        <v>0</v>
      </c>
      <c r="Z7" s="141"/>
      <c r="AA7" s="142">
        <v>19819</v>
      </c>
    </row>
    <row r="8" spans="1:27" ht="14.45" customHeight="1" x14ac:dyDescent="0.2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P8" s="133" t="s">
        <v>259</v>
      </c>
      <c r="Q8" s="142">
        <v>27522359109</v>
      </c>
      <c r="R8" s="142">
        <v>0</v>
      </c>
      <c r="S8" s="142">
        <v>11193373</v>
      </c>
      <c r="T8" s="142">
        <v>0</v>
      </c>
      <c r="U8" s="142">
        <v>27511165736</v>
      </c>
      <c r="V8" s="142">
        <v>0</v>
      </c>
      <c r="W8" s="142">
        <v>54255404254</v>
      </c>
      <c r="X8" s="142">
        <v>0</v>
      </c>
      <c r="Y8" s="142">
        <v>167900605</v>
      </c>
      <c r="Z8" s="142">
        <v>0</v>
      </c>
      <c r="AA8" s="142">
        <v>54087503649</v>
      </c>
    </row>
    <row r="9" spans="1:27" ht="14.45" customHeight="1" x14ac:dyDescent="0.2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P9" s="133" t="s">
        <v>265</v>
      </c>
      <c r="Q9" s="142">
        <v>43122</v>
      </c>
      <c r="R9" s="142">
        <v>0</v>
      </c>
      <c r="S9" s="142">
        <v>0</v>
      </c>
      <c r="T9" s="142">
        <v>0</v>
      </c>
      <c r="U9" s="142">
        <v>43122</v>
      </c>
      <c r="V9" s="142">
        <v>0</v>
      </c>
      <c r="W9" s="142">
        <v>80320255833</v>
      </c>
      <c r="X9" s="142">
        <v>0</v>
      </c>
      <c r="Y9" s="142">
        <v>14207609</v>
      </c>
      <c r="Z9" s="142">
        <v>0</v>
      </c>
      <c r="AA9" s="142">
        <v>80306048224</v>
      </c>
    </row>
    <row r="10" spans="1:27" ht="14.45" customHeight="1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P10" s="133"/>
      <c r="Q10" s="142">
        <f>SUM(Q3:Q9)</f>
        <v>514652026417</v>
      </c>
      <c r="R10" s="142">
        <f t="shared" ref="R10:AA10" si="0">SUM(R3:R9)</f>
        <v>0</v>
      </c>
      <c r="S10" s="142">
        <f t="shared" si="0"/>
        <v>960035832</v>
      </c>
      <c r="T10" s="142">
        <f t="shared" si="0"/>
        <v>0</v>
      </c>
      <c r="U10" s="142">
        <f t="shared" si="0"/>
        <v>513691990585</v>
      </c>
      <c r="V10" s="142">
        <f t="shared" si="0"/>
        <v>0</v>
      </c>
      <c r="W10" s="142">
        <f t="shared" si="0"/>
        <v>903028055678</v>
      </c>
      <c r="X10" s="142">
        <f t="shared" si="0"/>
        <v>0</v>
      </c>
      <c r="Y10" s="142">
        <f t="shared" si="0"/>
        <v>2796798409</v>
      </c>
      <c r="Z10" s="142">
        <f t="shared" si="0"/>
        <v>0</v>
      </c>
      <c r="AA10" s="142">
        <f t="shared" si="0"/>
        <v>900231257269</v>
      </c>
    </row>
    <row r="11" spans="1:27" ht="14.45" customHeight="1" thickBot="1" x14ac:dyDescent="0.25">
      <c r="A11" s="268" t="s">
        <v>163</v>
      </c>
      <c r="C11" s="268" t="s">
        <v>179</v>
      </c>
      <c r="D11" s="268"/>
      <c r="E11" s="268"/>
      <c r="F11" s="268"/>
      <c r="G11" s="268"/>
      <c r="I11" s="268" t="s">
        <v>180</v>
      </c>
      <c r="J11" s="268"/>
      <c r="K11" s="268"/>
      <c r="L11" s="268"/>
      <c r="M11" s="268"/>
      <c r="Q11" s="144">
        <v>514652026417</v>
      </c>
      <c r="R11" s="141"/>
      <c r="S11" s="144">
        <v>960035832</v>
      </c>
      <c r="T11" s="141"/>
      <c r="U11" s="144">
        <v>513691990585</v>
      </c>
      <c r="V11" s="141"/>
      <c r="W11" s="144">
        <v>903028055678</v>
      </c>
      <c r="X11" s="141"/>
      <c r="Y11" s="144">
        <v>2796798409</v>
      </c>
      <c r="Z11" s="141"/>
      <c r="AA11" s="144">
        <v>900231257269</v>
      </c>
    </row>
    <row r="12" spans="1:27" ht="29.1" customHeight="1" thickTop="1" x14ac:dyDescent="0.2">
      <c r="A12" s="268"/>
      <c r="C12" s="89" t="s">
        <v>230</v>
      </c>
      <c r="D12" s="145"/>
      <c r="E12" s="89" t="s">
        <v>222</v>
      </c>
      <c r="F12" s="145"/>
      <c r="G12" s="89" t="s">
        <v>231</v>
      </c>
      <c r="I12" s="89" t="s">
        <v>230</v>
      </c>
      <c r="J12" s="145"/>
      <c r="K12" s="89" t="s">
        <v>222</v>
      </c>
      <c r="L12" s="145"/>
      <c r="M12" s="89" t="s">
        <v>231</v>
      </c>
      <c r="Q12" s="149">
        <f>Q10-Q11</f>
        <v>0</v>
      </c>
      <c r="R12" s="149">
        <f t="shared" ref="R12:AA12" si="1">R10-R11</f>
        <v>0</v>
      </c>
      <c r="S12" s="149">
        <f t="shared" si="1"/>
        <v>0</v>
      </c>
      <c r="T12" s="149">
        <f t="shared" si="1"/>
        <v>0</v>
      </c>
      <c r="U12" s="149">
        <f t="shared" si="1"/>
        <v>0</v>
      </c>
      <c r="V12" s="149">
        <f t="shared" si="1"/>
        <v>0</v>
      </c>
      <c r="W12" s="149">
        <f t="shared" si="1"/>
        <v>0</v>
      </c>
      <c r="X12" s="149">
        <f t="shared" si="1"/>
        <v>0</v>
      </c>
      <c r="Y12" s="149">
        <f t="shared" si="1"/>
        <v>0</v>
      </c>
      <c r="Z12" s="149">
        <f t="shared" si="1"/>
        <v>0</v>
      </c>
      <c r="AA12" s="149">
        <f t="shared" si="1"/>
        <v>0</v>
      </c>
    </row>
    <row r="13" spans="1:27" ht="21.75" customHeight="1" x14ac:dyDescent="0.2">
      <c r="A13" s="146" t="s">
        <v>115</v>
      </c>
      <c r="C13" s="140">
        <v>0</v>
      </c>
      <c r="E13" s="140">
        <v>0</v>
      </c>
      <c r="G13" s="140">
        <v>0</v>
      </c>
      <c r="I13" s="140">
        <v>138083001</v>
      </c>
      <c r="K13" s="140">
        <v>0</v>
      </c>
      <c r="M13" s="140">
        <v>138083001</v>
      </c>
    </row>
    <row r="14" spans="1:27" ht="21.75" customHeight="1" x14ac:dyDescent="0.2">
      <c r="A14" s="147" t="s">
        <v>117</v>
      </c>
      <c r="C14" s="142">
        <v>0</v>
      </c>
      <c r="E14" s="142">
        <v>0</v>
      </c>
      <c r="G14" s="142">
        <v>0</v>
      </c>
      <c r="I14" s="142">
        <v>28065</v>
      </c>
      <c r="K14" s="142">
        <v>0</v>
      </c>
      <c r="M14" s="142">
        <v>28065</v>
      </c>
    </row>
    <row r="15" spans="1:27" ht="21.75" customHeight="1" x14ac:dyDescent="0.2">
      <c r="A15" s="147" t="s">
        <v>118</v>
      </c>
      <c r="C15" s="142">
        <v>42415</v>
      </c>
      <c r="E15" s="142">
        <v>0</v>
      </c>
      <c r="G15" s="142">
        <v>42415</v>
      </c>
      <c r="I15" s="142">
        <v>83462</v>
      </c>
      <c r="K15" s="142">
        <v>0</v>
      </c>
      <c r="M15" s="142">
        <v>83462</v>
      </c>
    </row>
    <row r="16" spans="1:27" ht="21.75" customHeight="1" x14ac:dyDescent="0.2">
      <c r="A16" s="147" t="s">
        <v>119</v>
      </c>
      <c r="C16" s="142">
        <v>15730</v>
      </c>
      <c r="E16" s="142">
        <v>0</v>
      </c>
      <c r="G16" s="142">
        <v>15730</v>
      </c>
      <c r="I16" s="142">
        <v>30852</v>
      </c>
      <c r="K16" s="142">
        <v>0</v>
      </c>
      <c r="M16" s="142">
        <v>30852</v>
      </c>
    </row>
    <row r="17" spans="1:13" ht="21.75" customHeight="1" x14ac:dyDescent="0.2">
      <c r="A17" s="147" t="s">
        <v>120</v>
      </c>
      <c r="C17" s="142">
        <v>0</v>
      </c>
      <c r="E17" s="142">
        <v>0</v>
      </c>
      <c r="G17" s="142">
        <v>0</v>
      </c>
      <c r="I17" s="142">
        <v>336711</v>
      </c>
      <c r="K17" s="142">
        <v>0</v>
      </c>
      <c r="M17" s="142">
        <v>336711</v>
      </c>
    </row>
    <row r="18" spans="1:13" ht="21.75" customHeight="1" x14ac:dyDescent="0.2">
      <c r="A18" s="147" t="s">
        <v>126</v>
      </c>
      <c r="C18" s="142">
        <v>0</v>
      </c>
      <c r="E18" s="142">
        <v>0</v>
      </c>
      <c r="G18" s="142">
        <v>0</v>
      </c>
      <c r="I18" s="142">
        <v>13746</v>
      </c>
      <c r="K18" s="142">
        <v>0</v>
      </c>
      <c r="M18" s="142">
        <v>13746</v>
      </c>
    </row>
    <row r="19" spans="1:13" ht="21.75" customHeight="1" x14ac:dyDescent="0.2">
      <c r="A19" s="147" t="s">
        <v>127</v>
      </c>
      <c r="C19" s="142">
        <v>9042</v>
      </c>
      <c r="E19" s="142">
        <v>0</v>
      </c>
      <c r="G19" s="142">
        <v>9042</v>
      </c>
      <c r="I19" s="142">
        <v>19819</v>
      </c>
      <c r="K19" s="142">
        <v>0</v>
      </c>
      <c r="M19" s="142">
        <v>19819</v>
      </c>
    </row>
    <row r="20" spans="1:13" ht="21.75" customHeight="1" x14ac:dyDescent="0.2">
      <c r="A20" s="147" t="s">
        <v>128</v>
      </c>
      <c r="C20" s="142">
        <v>33680</v>
      </c>
      <c r="E20" s="142">
        <v>0</v>
      </c>
      <c r="G20" s="142">
        <v>33680</v>
      </c>
      <c r="I20" s="142">
        <v>66273</v>
      </c>
      <c r="K20" s="142">
        <v>0</v>
      </c>
      <c r="M20" s="142">
        <v>66273</v>
      </c>
    </row>
    <row r="21" spans="1:13" ht="21.75" customHeight="1" x14ac:dyDescent="0.2">
      <c r="A21" s="147" t="s">
        <v>129</v>
      </c>
      <c r="C21" s="142">
        <v>2946</v>
      </c>
      <c r="E21" s="142">
        <v>0</v>
      </c>
      <c r="G21" s="142">
        <v>2946</v>
      </c>
      <c r="I21" s="142">
        <v>7007</v>
      </c>
      <c r="K21" s="142">
        <v>0</v>
      </c>
      <c r="M21" s="142">
        <v>7007</v>
      </c>
    </row>
    <row r="22" spans="1:13" ht="21.75" customHeight="1" x14ac:dyDescent="0.2">
      <c r="A22" s="147" t="s">
        <v>130</v>
      </c>
      <c r="C22" s="142">
        <v>27522356163</v>
      </c>
      <c r="E22" s="142">
        <v>11193373</v>
      </c>
      <c r="G22" s="142">
        <v>27511162790</v>
      </c>
      <c r="I22" s="142">
        <v>54255397247</v>
      </c>
      <c r="K22" s="142">
        <v>167900605</v>
      </c>
      <c r="M22" s="142">
        <v>54087496642</v>
      </c>
    </row>
    <row r="23" spans="1:13" ht="21.75" customHeight="1" x14ac:dyDescent="0.2">
      <c r="A23" s="147" t="s">
        <v>137</v>
      </c>
      <c r="C23" s="142">
        <v>0</v>
      </c>
      <c r="E23" s="142">
        <v>0</v>
      </c>
      <c r="G23" s="142">
        <v>0</v>
      </c>
      <c r="I23" s="142">
        <v>3528124991</v>
      </c>
      <c r="K23" s="142">
        <v>0</v>
      </c>
      <c r="M23" s="142">
        <v>3528124991</v>
      </c>
    </row>
    <row r="24" spans="1:13" ht="21.75" customHeight="1" x14ac:dyDescent="0.2">
      <c r="A24" s="147" t="s">
        <v>137</v>
      </c>
      <c r="C24" s="142">
        <v>317795653</v>
      </c>
      <c r="E24" s="142">
        <v>-1976456</v>
      </c>
      <c r="G24" s="142">
        <v>319772109</v>
      </c>
      <c r="I24" s="142">
        <v>7262755337</v>
      </c>
      <c r="K24" s="142">
        <v>0</v>
      </c>
      <c r="M24" s="142">
        <v>7262755337</v>
      </c>
    </row>
    <row r="25" spans="1:13" ht="21.75" customHeight="1" x14ac:dyDescent="0.2">
      <c r="A25" s="147" t="s">
        <v>133</v>
      </c>
      <c r="C25" s="142">
        <v>4230</v>
      </c>
      <c r="E25" s="142">
        <v>0</v>
      </c>
      <c r="G25" s="142">
        <v>4230</v>
      </c>
      <c r="I25" s="142">
        <v>8459</v>
      </c>
      <c r="K25" s="142">
        <v>0</v>
      </c>
      <c r="M25" s="142">
        <v>8459</v>
      </c>
    </row>
    <row r="26" spans="1:13" ht="21.75" customHeight="1" x14ac:dyDescent="0.2">
      <c r="A26" s="147" t="s">
        <v>137</v>
      </c>
      <c r="C26" s="142">
        <v>232602758</v>
      </c>
      <c r="E26" s="142">
        <v>-5707265</v>
      </c>
      <c r="G26" s="142">
        <v>238310023</v>
      </c>
      <c r="I26" s="142">
        <v>6106902322</v>
      </c>
      <c r="K26" s="142">
        <v>0</v>
      </c>
      <c r="M26" s="142">
        <v>6106902322</v>
      </c>
    </row>
    <row r="27" spans="1:13" ht="21.75" customHeight="1" x14ac:dyDescent="0.2">
      <c r="A27" s="147" t="s">
        <v>140</v>
      </c>
      <c r="C27" s="142">
        <v>0</v>
      </c>
      <c r="E27" s="142">
        <v>0</v>
      </c>
      <c r="G27" s="142">
        <v>0</v>
      </c>
      <c r="I27" s="142">
        <v>8995652811</v>
      </c>
      <c r="K27" s="142">
        <v>0</v>
      </c>
      <c r="M27" s="142">
        <v>8995652811</v>
      </c>
    </row>
    <row r="28" spans="1:13" ht="21.75" customHeight="1" x14ac:dyDescent="0.2">
      <c r="A28" s="147" t="s">
        <v>135</v>
      </c>
      <c r="C28" s="142">
        <v>13585000542</v>
      </c>
      <c r="E28" s="142">
        <v>-25764056</v>
      </c>
      <c r="G28" s="142">
        <v>13610764598</v>
      </c>
      <c r="I28" s="142">
        <v>27334680437</v>
      </c>
      <c r="K28" s="142">
        <v>46938894</v>
      </c>
      <c r="M28" s="142">
        <v>27287741543</v>
      </c>
    </row>
    <row r="29" spans="1:13" ht="21.75" customHeight="1" x14ac:dyDescent="0.2">
      <c r="A29" s="147" t="s">
        <v>137</v>
      </c>
      <c r="C29" s="142">
        <v>981390379</v>
      </c>
      <c r="E29" s="142">
        <v>-56024907</v>
      </c>
      <c r="G29" s="142">
        <v>1037415286</v>
      </c>
      <c r="I29" s="142">
        <v>39667628143</v>
      </c>
      <c r="K29" s="142">
        <v>0</v>
      </c>
      <c r="M29" s="142">
        <v>39667628143</v>
      </c>
    </row>
    <row r="30" spans="1:13" ht="21.75" customHeight="1" x14ac:dyDescent="0.2">
      <c r="A30" s="147" t="s">
        <v>135</v>
      </c>
      <c r="C30" s="142">
        <v>100051472</v>
      </c>
      <c r="E30" s="142">
        <v>-4803706</v>
      </c>
      <c r="G30" s="142">
        <v>104855178</v>
      </c>
      <c r="I30" s="142">
        <v>4596763820</v>
      </c>
      <c r="K30" s="142">
        <v>0</v>
      </c>
      <c r="M30" s="142">
        <v>4596763820</v>
      </c>
    </row>
    <row r="31" spans="1:13" ht="21.75" customHeight="1" x14ac:dyDescent="0.2">
      <c r="A31" s="147" t="s">
        <v>137</v>
      </c>
      <c r="C31" s="142">
        <v>4457160007</v>
      </c>
      <c r="E31" s="142">
        <v>-157324243</v>
      </c>
      <c r="G31" s="142">
        <v>4614484250</v>
      </c>
      <c r="I31" s="142">
        <v>37892566266</v>
      </c>
      <c r="K31" s="142">
        <v>0</v>
      </c>
      <c r="M31" s="142">
        <v>37892566266</v>
      </c>
    </row>
    <row r="32" spans="1:13" ht="21.75" customHeight="1" x14ac:dyDescent="0.2">
      <c r="A32" s="147" t="s">
        <v>138</v>
      </c>
      <c r="C32" s="142">
        <v>38892</v>
      </c>
      <c r="E32" s="142">
        <v>0</v>
      </c>
      <c r="G32" s="142">
        <v>38892</v>
      </c>
      <c r="I32" s="142">
        <v>525236</v>
      </c>
      <c r="K32" s="142">
        <v>0</v>
      </c>
      <c r="M32" s="142">
        <v>525236</v>
      </c>
    </row>
    <row r="33" spans="1:13" ht="21.75" customHeight="1" x14ac:dyDescent="0.2">
      <c r="A33" s="147" t="s">
        <v>213</v>
      </c>
      <c r="C33" s="142">
        <v>0</v>
      </c>
      <c r="E33" s="142">
        <v>0</v>
      </c>
      <c r="G33" s="142">
        <v>0</v>
      </c>
      <c r="I33" s="142">
        <v>80319722138</v>
      </c>
      <c r="K33" s="142">
        <v>14207609</v>
      </c>
      <c r="M33" s="142">
        <v>80305514529</v>
      </c>
    </row>
    <row r="34" spans="1:13" ht="21.75" customHeight="1" x14ac:dyDescent="0.2">
      <c r="A34" s="147" t="s">
        <v>135</v>
      </c>
      <c r="C34" s="142">
        <v>0</v>
      </c>
      <c r="E34" s="142">
        <v>0</v>
      </c>
      <c r="G34" s="142">
        <v>0</v>
      </c>
      <c r="I34" s="142">
        <v>10411509923</v>
      </c>
      <c r="K34" s="142">
        <v>1297329</v>
      </c>
      <c r="M34" s="142">
        <v>10410212594</v>
      </c>
    </row>
    <row r="35" spans="1:13" ht="21.75" customHeight="1" x14ac:dyDescent="0.2">
      <c r="A35" s="147" t="s">
        <v>137</v>
      </c>
      <c r="C35" s="142">
        <v>14120541360</v>
      </c>
      <c r="E35" s="142">
        <v>-53269954</v>
      </c>
      <c r="G35" s="142">
        <v>14173811314</v>
      </c>
      <c r="I35" s="142">
        <v>43328962173</v>
      </c>
      <c r="K35" s="142">
        <v>53030034</v>
      </c>
      <c r="M35" s="142">
        <v>43275932139</v>
      </c>
    </row>
    <row r="36" spans="1:13" ht="21.75" customHeight="1" x14ac:dyDescent="0.2">
      <c r="A36" s="147" t="s">
        <v>140</v>
      </c>
      <c r="C36" s="142">
        <v>0</v>
      </c>
      <c r="E36" s="142">
        <v>0</v>
      </c>
      <c r="G36" s="142">
        <v>0</v>
      </c>
      <c r="I36" s="142">
        <v>20180103129</v>
      </c>
      <c r="K36" s="142">
        <v>0</v>
      </c>
      <c r="M36" s="142">
        <v>20180103129</v>
      </c>
    </row>
    <row r="37" spans="1:13" ht="21.75" customHeight="1" x14ac:dyDescent="0.2">
      <c r="A37" s="147" t="s">
        <v>135</v>
      </c>
      <c r="C37" s="142">
        <v>0</v>
      </c>
      <c r="E37" s="142">
        <v>0</v>
      </c>
      <c r="G37" s="142">
        <v>0</v>
      </c>
      <c r="I37" s="142">
        <v>8386938569</v>
      </c>
      <c r="K37" s="142">
        <v>0</v>
      </c>
      <c r="M37" s="142">
        <v>8386938569</v>
      </c>
    </row>
    <row r="38" spans="1:13" ht="21.75" customHeight="1" x14ac:dyDescent="0.2">
      <c r="A38" s="147" t="s">
        <v>137</v>
      </c>
      <c r="C38" s="142">
        <v>6123198215</v>
      </c>
      <c r="E38" s="142">
        <v>-20008341</v>
      </c>
      <c r="G38" s="142">
        <v>6143206556</v>
      </c>
      <c r="I38" s="142">
        <v>14169564113</v>
      </c>
      <c r="K38" s="142">
        <v>24982234</v>
      </c>
      <c r="M38" s="142">
        <v>14144581879</v>
      </c>
    </row>
    <row r="39" spans="1:13" ht="21.75" customHeight="1" x14ac:dyDescent="0.2">
      <c r="A39" s="147" t="s">
        <v>140</v>
      </c>
      <c r="C39" s="142">
        <v>0</v>
      </c>
      <c r="E39" s="142">
        <v>0</v>
      </c>
      <c r="G39" s="142">
        <v>0</v>
      </c>
      <c r="I39" s="142">
        <v>3293780389</v>
      </c>
      <c r="K39" s="142">
        <v>22497986</v>
      </c>
      <c r="M39" s="142">
        <v>3271282403</v>
      </c>
    </row>
    <row r="40" spans="1:13" ht="21.75" customHeight="1" x14ac:dyDescent="0.2">
      <c r="A40" s="147" t="s">
        <v>140</v>
      </c>
      <c r="C40" s="142">
        <v>11798396090</v>
      </c>
      <c r="E40" s="142">
        <v>-5008530</v>
      </c>
      <c r="G40" s="142">
        <v>11803404620</v>
      </c>
      <c r="I40" s="142">
        <v>35854037981</v>
      </c>
      <c r="K40" s="142">
        <v>38503393</v>
      </c>
      <c r="M40" s="142">
        <v>35815534588</v>
      </c>
    </row>
    <row r="41" spans="1:13" ht="21.75" customHeight="1" x14ac:dyDescent="0.2">
      <c r="A41" s="147" t="s">
        <v>135</v>
      </c>
      <c r="C41" s="142">
        <v>49849680748</v>
      </c>
      <c r="E41" s="142">
        <v>13292471</v>
      </c>
      <c r="G41" s="142">
        <v>49836388277</v>
      </c>
      <c r="I41" s="142">
        <v>58890776636</v>
      </c>
      <c r="K41" s="142">
        <v>159509655</v>
      </c>
      <c r="M41" s="142">
        <v>58731266981</v>
      </c>
    </row>
    <row r="42" spans="1:13" ht="21.75" customHeight="1" x14ac:dyDescent="0.2">
      <c r="A42" s="147" t="s">
        <v>140</v>
      </c>
      <c r="C42" s="142">
        <v>46268493674</v>
      </c>
      <c r="E42" s="142">
        <v>322817994</v>
      </c>
      <c r="G42" s="142">
        <v>45945675680</v>
      </c>
      <c r="I42" s="142">
        <v>62686346268</v>
      </c>
      <c r="K42" s="142">
        <v>588335826</v>
      </c>
      <c r="M42" s="142">
        <v>62098010442</v>
      </c>
    </row>
    <row r="43" spans="1:13" ht="21.75" customHeight="1" x14ac:dyDescent="0.2">
      <c r="A43" s="147" t="s">
        <v>137</v>
      </c>
      <c r="C43" s="142">
        <v>29857909041</v>
      </c>
      <c r="E43" s="142">
        <v>-137668909</v>
      </c>
      <c r="G43" s="142">
        <v>29995577950</v>
      </c>
      <c r="I43" s="142">
        <v>38747772049</v>
      </c>
      <c r="K43" s="142">
        <v>27268049</v>
      </c>
      <c r="M43" s="142">
        <v>38720504000</v>
      </c>
    </row>
    <row r="44" spans="1:13" ht="21.75" customHeight="1" x14ac:dyDescent="0.2">
      <c r="A44" s="147" t="s">
        <v>137</v>
      </c>
      <c r="C44" s="142">
        <v>41836734240</v>
      </c>
      <c r="E44" s="142">
        <v>63176276</v>
      </c>
      <c r="G44" s="142">
        <v>41773557964</v>
      </c>
      <c r="I44" s="142">
        <v>50204081088</v>
      </c>
      <c r="K44" s="142">
        <v>231646347</v>
      </c>
      <c r="M44" s="142">
        <v>49972434741</v>
      </c>
    </row>
    <row r="45" spans="1:13" ht="21.75" customHeight="1" x14ac:dyDescent="0.2">
      <c r="A45" s="147" t="s">
        <v>144</v>
      </c>
      <c r="C45" s="142">
        <v>51013698630</v>
      </c>
      <c r="E45" s="142">
        <v>-33097361</v>
      </c>
      <c r="G45" s="142">
        <v>51046795991</v>
      </c>
      <c r="I45" s="142">
        <v>60876712326</v>
      </c>
      <c r="K45" s="142">
        <v>165486807</v>
      </c>
      <c r="M45" s="142">
        <v>60711225519</v>
      </c>
    </row>
    <row r="46" spans="1:13" ht="21.75" customHeight="1" x14ac:dyDescent="0.2">
      <c r="A46" s="147" t="s">
        <v>146</v>
      </c>
      <c r="C46" s="142">
        <v>54713458358</v>
      </c>
      <c r="E46" s="142">
        <v>-175974672</v>
      </c>
      <c r="G46" s="142">
        <v>54889433030</v>
      </c>
      <c r="I46" s="142">
        <v>62819155890</v>
      </c>
      <c r="K46" s="142">
        <v>0</v>
      </c>
      <c r="M46" s="142">
        <v>62819155890</v>
      </c>
    </row>
    <row r="47" spans="1:13" ht="21.75" customHeight="1" x14ac:dyDescent="0.2">
      <c r="A47" s="147" t="s">
        <v>137</v>
      </c>
      <c r="C47" s="142">
        <v>37370712319</v>
      </c>
      <c r="E47" s="142">
        <v>203066662</v>
      </c>
      <c r="G47" s="142">
        <v>37167645657</v>
      </c>
      <c r="I47" s="142">
        <v>38576219168</v>
      </c>
      <c r="K47" s="142">
        <v>232076185</v>
      </c>
      <c r="M47" s="142">
        <v>38344142983</v>
      </c>
    </row>
    <row r="48" spans="1:13" ht="21.75" customHeight="1" x14ac:dyDescent="0.2">
      <c r="A48" s="147" t="s">
        <v>137</v>
      </c>
      <c r="C48" s="142">
        <v>32797808216</v>
      </c>
      <c r="E48" s="142">
        <v>53825725</v>
      </c>
      <c r="G48" s="142">
        <v>32743982491</v>
      </c>
      <c r="I48" s="142">
        <v>32797808216</v>
      </c>
      <c r="K48" s="142">
        <v>53825725</v>
      </c>
      <c r="M48" s="142">
        <v>32743982491</v>
      </c>
    </row>
    <row r="49" spans="1:14" ht="21.75" customHeight="1" x14ac:dyDescent="0.2">
      <c r="A49" s="147" t="s">
        <v>137</v>
      </c>
      <c r="C49" s="142">
        <v>9320547936</v>
      </c>
      <c r="E49" s="142">
        <v>22925644</v>
      </c>
      <c r="G49" s="142">
        <v>9297622292</v>
      </c>
      <c r="I49" s="142">
        <v>9320547936</v>
      </c>
      <c r="K49" s="142">
        <v>22925644</v>
      </c>
      <c r="M49" s="142">
        <v>9297622292</v>
      </c>
    </row>
    <row r="50" spans="1:14" ht="21.75" customHeight="1" x14ac:dyDescent="0.2">
      <c r="A50" s="147" t="s">
        <v>137</v>
      </c>
      <c r="C50" s="142">
        <v>4793424648</v>
      </c>
      <c r="E50" s="142">
        <v>27420844</v>
      </c>
      <c r="G50" s="142">
        <v>4766003804</v>
      </c>
      <c r="I50" s="142">
        <v>4793424648</v>
      </c>
      <c r="K50" s="142">
        <v>27420844</v>
      </c>
      <c r="M50" s="142">
        <v>4766003804</v>
      </c>
    </row>
    <row r="51" spans="1:14" ht="21.75" customHeight="1" x14ac:dyDescent="0.2">
      <c r="A51" s="147" t="s">
        <v>137</v>
      </c>
      <c r="C51" s="142">
        <v>3811938074</v>
      </c>
      <c r="E51" s="142">
        <v>24901065</v>
      </c>
      <c r="G51" s="142">
        <v>3787037009</v>
      </c>
      <c r="I51" s="142">
        <v>3811938074</v>
      </c>
      <c r="K51" s="142">
        <v>24901065</v>
      </c>
      <c r="M51" s="142">
        <v>3787037009</v>
      </c>
    </row>
    <row r="52" spans="1:14" ht="21.75" customHeight="1" x14ac:dyDescent="0.2">
      <c r="A52" s="147" t="s">
        <v>137</v>
      </c>
      <c r="C52" s="142">
        <v>10486785188</v>
      </c>
      <c r="E52" s="142">
        <v>77003862</v>
      </c>
      <c r="G52" s="142">
        <v>10409781326</v>
      </c>
      <c r="I52" s="142">
        <v>10486785188</v>
      </c>
      <c r="K52" s="142">
        <v>77003862</v>
      </c>
      <c r="M52" s="142">
        <v>10409781326</v>
      </c>
    </row>
    <row r="53" spans="1:14" ht="21.75" customHeight="1" x14ac:dyDescent="0.2">
      <c r="A53" s="147" t="s">
        <v>137</v>
      </c>
      <c r="C53" s="142">
        <v>14652004920</v>
      </c>
      <c r="E53" s="142">
        <v>119445692</v>
      </c>
      <c r="G53" s="142">
        <v>14532559228</v>
      </c>
      <c r="I53" s="142">
        <v>14652004920</v>
      </c>
      <c r="K53" s="142">
        <v>119445692</v>
      </c>
      <c r="M53" s="142">
        <v>14532559228</v>
      </c>
    </row>
    <row r="54" spans="1:14" ht="21.75" customHeight="1" x14ac:dyDescent="0.2">
      <c r="A54" s="147" t="s">
        <v>137</v>
      </c>
      <c r="C54" s="142">
        <v>13468916700</v>
      </c>
      <c r="E54" s="142">
        <v>142392993</v>
      </c>
      <c r="G54" s="142">
        <v>13326523707</v>
      </c>
      <c r="I54" s="142">
        <v>13468916700</v>
      </c>
      <c r="K54" s="142">
        <v>142392993</v>
      </c>
      <c r="M54" s="142">
        <v>13326523707</v>
      </c>
    </row>
    <row r="55" spans="1:14" ht="21.75" customHeight="1" x14ac:dyDescent="0.2">
      <c r="A55" s="147" t="s">
        <v>137</v>
      </c>
      <c r="C55" s="142">
        <v>14668815602</v>
      </c>
      <c r="E55" s="142">
        <v>166871683</v>
      </c>
      <c r="G55" s="142">
        <v>14501943919</v>
      </c>
      <c r="I55" s="142">
        <v>14668815602</v>
      </c>
      <c r="K55" s="142">
        <v>166871683</v>
      </c>
      <c r="M55" s="142">
        <v>14501943919</v>
      </c>
    </row>
    <row r="56" spans="1:14" ht="21.75" customHeight="1" x14ac:dyDescent="0.2">
      <c r="A56" s="147" t="s">
        <v>155</v>
      </c>
      <c r="C56" s="142">
        <v>307329</v>
      </c>
      <c r="E56" s="142">
        <v>0</v>
      </c>
      <c r="G56" s="142">
        <v>307329</v>
      </c>
      <c r="I56" s="142">
        <v>307329</v>
      </c>
      <c r="K56" s="142">
        <v>0</v>
      </c>
      <c r="M56" s="142">
        <v>307329</v>
      </c>
    </row>
    <row r="57" spans="1:14" ht="21.75" customHeight="1" x14ac:dyDescent="0.2">
      <c r="A57" s="147" t="s">
        <v>137</v>
      </c>
      <c r="C57" s="142">
        <v>11043156157</v>
      </c>
      <c r="E57" s="142">
        <v>178595517</v>
      </c>
      <c r="G57" s="142">
        <v>10864560640</v>
      </c>
      <c r="I57" s="142">
        <v>11043156157</v>
      </c>
      <c r="K57" s="142">
        <v>178595517</v>
      </c>
      <c r="M57" s="142">
        <v>10864560640</v>
      </c>
    </row>
    <row r="58" spans="1:14" ht="21.75" customHeight="1" x14ac:dyDescent="0.2">
      <c r="A58" s="147" t="s">
        <v>137</v>
      </c>
      <c r="C58" s="142">
        <v>4093407120</v>
      </c>
      <c r="E58" s="142">
        <v>88867858</v>
      </c>
      <c r="G58" s="142">
        <v>4004539262</v>
      </c>
      <c r="I58" s="142">
        <v>4093407120</v>
      </c>
      <c r="K58" s="142">
        <v>88867858</v>
      </c>
      <c r="M58" s="142">
        <v>4004539262</v>
      </c>
    </row>
    <row r="59" spans="1:14" ht="21.75" customHeight="1" x14ac:dyDescent="0.2">
      <c r="A59" s="147" t="s">
        <v>144</v>
      </c>
      <c r="C59" s="142">
        <v>5158637259</v>
      </c>
      <c r="E59" s="142">
        <v>116048615</v>
      </c>
      <c r="G59" s="142">
        <v>5042588644</v>
      </c>
      <c r="I59" s="142">
        <v>5158637259</v>
      </c>
      <c r="K59" s="142">
        <v>116048615</v>
      </c>
      <c r="M59" s="142">
        <v>5042588644</v>
      </c>
    </row>
    <row r="60" spans="1:14" ht="21.75" customHeight="1" x14ac:dyDescent="0.2">
      <c r="A60" s="148" t="s">
        <v>140</v>
      </c>
      <c r="C60" s="143">
        <v>206950684</v>
      </c>
      <c r="E60" s="143">
        <v>4817958</v>
      </c>
      <c r="G60" s="143">
        <v>202132726</v>
      </c>
      <c r="I60" s="143">
        <v>206950684</v>
      </c>
      <c r="K60" s="143">
        <v>4817958</v>
      </c>
      <c r="M60" s="143">
        <v>202132726</v>
      </c>
    </row>
    <row r="61" spans="1:14" ht="21.75" customHeight="1" thickBot="1" x14ac:dyDescent="0.25">
      <c r="A61" s="87" t="s">
        <v>34</v>
      </c>
      <c r="C61" s="144">
        <v>514652026417</v>
      </c>
      <c r="E61" s="144">
        <v>960035832</v>
      </c>
      <c r="G61" s="144">
        <v>513691990585</v>
      </c>
      <c r="I61" s="144">
        <v>903028055678</v>
      </c>
      <c r="K61" s="144">
        <v>2796798409</v>
      </c>
      <c r="M61" s="144">
        <v>900231257269</v>
      </c>
    </row>
    <row r="62" spans="1:14" ht="19.5" thickTop="1" x14ac:dyDescent="0.2"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1">
        <f t="shared" ref="N62" si="2">SUBTOTAL(9,N13:N61)</f>
        <v>0</v>
      </c>
    </row>
    <row r="63" spans="1:14" ht="18.75" x14ac:dyDescent="0.2"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</row>
  </sheetData>
  <autoFilter ref="A12:M62" xr:uid="{53427C39-77E0-436D-8598-63F39AD50022}"/>
  <mergeCells count="9">
    <mergeCell ref="A11:A12"/>
    <mergeCell ref="C11:G11"/>
    <mergeCell ref="I11:M11"/>
    <mergeCell ref="Q1:U1"/>
    <mergeCell ref="W1:AA1"/>
    <mergeCell ref="A1:M1"/>
    <mergeCell ref="A2:M2"/>
    <mergeCell ref="A3:M3"/>
    <mergeCell ref="A5:M5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zoomScale="85" zoomScaleNormal="85" workbookViewId="0">
      <selection activeCell="A4" sqref="A4"/>
    </sheetView>
  </sheetViews>
  <sheetFormatPr defaultRowHeight="18" x14ac:dyDescent="0.25"/>
  <cols>
    <col min="1" max="1" width="53" style="150" customWidth="1"/>
    <col min="2" max="2" width="1.28515625" style="150" customWidth="1"/>
    <col min="3" max="3" width="22.28515625" style="151" bestFit="1" customWidth="1"/>
    <col min="4" max="4" width="1.28515625" style="151" customWidth="1"/>
    <col min="5" max="5" width="23.42578125" style="151" bestFit="1" customWidth="1"/>
    <col min="6" max="6" width="1.28515625" style="151" customWidth="1"/>
    <col min="7" max="7" width="21.7109375" style="151" bestFit="1" customWidth="1"/>
    <col min="8" max="8" width="1.28515625" style="151" customWidth="1"/>
    <col min="9" max="9" width="22" style="151" bestFit="1" customWidth="1"/>
    <col min="10" max="10" width="1.28515625" style="151" customWidth="1"/>
    <col min="11" max="11" width="18.7109375" style="151" bestFit="1" customWidth="1"/>
    <col min="12" max="12" width="1.28515625" style="151" customWidth="1"/>
    <col min="13" max="13" width="21.28515625" style="151" bestFit="1" customWidth="1"/>
    <col min="14" max="14" width="0.28515625" style="150" customWidth="1"/>
    <col min="15" max="16384" width="9.140625" style="150"/>
  </cols>
  <sheetData>
    <row r="1" spans="1:13" ht="29.1" customHeight="1" x14ac:dyDescent="0.25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3" ht="21.75" customHeight="1" x14ac:dyDescent="0.25">
      <c r="A2" s="305" t="s">
        <v>160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3" ht="21.75" customHeight="1" x14ac:dyDescent="0.25">
      <c r="A3" s="305" t="s">
        <v>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ht="14.45" customHeight="1" x14ac:dyDescent="0.25"/>
    <row r="5" spans="1:13" ht="30" customHeight="1" x14ac:dyDescent="0.25">
      <c r="A5" s="292" t="s">
        <v>232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</row>
    <row r="6" spans="1:13" ht="35.25" customHeight="1" x14ac:dyDescent="0.25">
      <c r="A6" s="306" t="s">
        <v>163</v>
      </c>
      <c r="C6" s="306" t="s">
        <v>179</v>
      </c>
      <c r="D6" s="306"/>
      <c r="E6" s="306"/>
      <c r="F6" s="306"/>
      <c r="G6" s="306"/>
      <c r="I6" s="306" t="s">
        <v>180</v>
      </c>
      <c r="J6" s="306"/>
      <c r="K6" s="306"/>
      <c r="L6" s="306"/>
      <c r="M6" s="306"/>
    </row>
    <row r="7" spans="1:13" ht="38.25" customHeight="1" x14ac:dyDescent="0.25">
      <c r="A7" s="306"/>
      <c r="B7" s="221"/>
      <c r="C7" s="134" t="s">
        <v>230</v>
      </c>
      <c r="D7" s="152"/>
      <c r="E7" s="134" t="s">
        <v>222</v>
      </c>
      <c r="F7" s="152"/>
      <c r="G7" s="134" t="s">
        <v>231</v>
      </c>
      <c r="I7" s="134" t="s">
        <v>230</v>
      </c>
      <c r="J7" s="152"/>
      <c r="K7" s="134" t="s">
        <v>222</v>
      </c>
      <c r="L7" s="152"/>
      <c r="M7" s="134" t="s">
        <v>231</v>
      </c>
    </row>
    <row r="8" spans="1:13" ht="27.75" customHeight="1" x14ac:dyDescent="0.25">
      <c r="A8" s="153" t="s">
        <v>266</v>
      </c>
      <c r="C8" s="137">
        <v>121808573210</v>
      </c>
      <c r="D8" s="137">
        <v>0</v>
      </c>
      <c r="E8" s="137">
        <v>305352131</v>
      </c>
      <c r="F8" s="137">
        <v>0</v>
      </c>
      <c r="G8" s="137">
        <v>121503221079</v>
      </c>
      <c r="H8" s="137">
        <v>0</v>
      </c>
      <c r="I8" s="137">
        <v>240975623648</v>
      </c>
      <c r="J8" s="137">
        <v>0</v>
      </c>
      <c r="K8" s="137">
        <v>861901041</v>
      </c>
      <c r="L8" s="137">
        <v>0</v>
      </c>
      <c r="M8" s="137">
        <v>240113722607</v>
      </c>
    </row>
    <row r="9" spans="1:13" ht="27.75" customHeight="1" x14ac:dyDescent="0.25">
      <c r="A9" s="154" t="s">
        <v>267</v>
      </c>
      <c r="C9" s="137">
        <v>254434924628</v>
      </c>
      <c r="D9" s="137">
        <v>0</v>
      </c>
      <c r="E9" s="137">
        <v>736513746</v>
      </c>
      <c r="F9" s="137">
        <v>0</v>
      </c>
      <c r="G9" s="137">
        <v>253698410882</v>
      </c>
      <c r="H9" s="137">
        <v>0</v>
      </c>
      <c r="I9" s="137">
        <v>398621558011</v>
      </c>
      <c r="J9" s="137">
        <v>0</v>
      </c>
      <c r="K9" s="137">
        <v>1471253732</v>
      </c>
      <c r="L9" s="137">
        <v>0</v>
      </c>
      <c r="M9" s="137">
        <v>397150304279</v>
      </c>
    </row>
    <row r="10" spans="1:13" ht="27.75" customHeight="1" x14ac:dyDescent="0.25">
      <c r="A10" s="154" t="s">
        <v>268</v>
      </c>
      <c r="C10" s="137">
        <v>110886117306</v>
      </c>
      <c r="D10" s="137">
        <v>0</v>
      </c>
      <c r="E10" s="137">
        <v>-93023418</v>
      </c>
      <c r="F10" s="137">
        <v>0</v>
      </c>
      <c r="G10" s="137">
        <v>110979140724</v>
      </c>
      <c r="H10" s="137">
        <v>0</v>
      </c>
      <c r="I10" s="137">
        <v>128854857402</v>
      </c>
      <c r="J10" s="137">
        <v>0</v>
      </c>
      <c r="K10" s="137">
        <v>281535422</v>
      </c>
      <c r="L10" s="137">
        <v>0</v>
      </c>
      <c r="M10" s="137">
        <v>128573321980</v>
      </c>
    </row>
    <row r="11" spans="1:13" ht="27.75" customHeight="1" x14ac:dyDescent="0.25">
      <c r="A11" s="154" t="s">
        <v>269</v>
      </c>
      <c r="C11" s="137">
        <v>27522359109</v>
      </c>
      <c r="D11" s="137">
        <v>0</v>
      </c>
      <c r="E11" s="137">
        <v>11193373</v>
      </c>
      <c r="F11" s="137">
        <v>0</v>
      </c>
      <c r="G11" s="137">
        <v>27511165736</v>
      </c>
      <c r="H11" s="137">
        <v>0</v>
      </c>
      <c r="I11" s="137">
        <v>54255404254</v>
      </c>
      <c r="J11" s="137">
        <v>0</v>
      </c>
      <c r="K11" s="137">
        <v>167900605</v>
      </c>
      <c r="L11" s="137">
        <v>0</v>
      </c>
      <c r="M11" s="137">
        <v>54087503649</v>
      </c>
    </row>
    <row r="12" spans="1:13" ht="27.75" customHeight="1" x14ac:dyDescent="0.25">
      <c r="A12" s="154" t="s">
        <v>270</v>
      </c>
      <c r="C12" s="137">
        <v>43122</v>
      </c>
      <c r="D12" s="137">
        <v>0</v>
      </c>
      <c r="E12" s="137">
        <v>0</v>
      </c>
      <c r="F12" s="137">
        <v>0</v>
      </c>
      <c r="G12" s="137">
        <v>43122</v>
      </c>
      <c r="H12" s="137">
        <v>0</v>
      </c>
      <c r="I12" s="137">
        <v>80320255833</v>
      </c>
      <c r="J12" s="137">
        <v>0</v>
      </c>
      <c r="K12" s="137">
        <v>14207609</v>
      </c>
      <c r="L12" s="137">
        <v>0</v>
      </c>
      <c r="M12" s="137">
        <v>80306048224</v>
      </c>
    </row>
    <row r="13" spans="1:13" ht="27.75" customHeight="1" x14ac:dyDescent="0.25">
      <c r="A13" s="154" t="s">
        <v>271</v>
      </c>
      <c r="C13" s="137">
        <v>9042</v>
      </c>
      <c r="D13" s="137"/>
      <c r="E13" s="137">
        <v>0</v>
      </c>
      <c r="F13" s="137"/>
      <c r="G13" s="137">
        <v>9042</v>
      </c>
      <c r="H13" s="137"/>
      <c r="I13" s="137">
        <v>19819</v>
      </c>
      <c r="J13" s="137"/>
      <c r="K13" s="137">
        <v>0</v>
      </c>
      <c r="L13" s="137"/>
      <c r="M13" s="137">
        <v>19819</v>
      </c>
    </row>
    <row r="14" spans="1:13" ht="27.75" customHeight="1" x14ac:dyDescent="0.25">
      <c r="A14" s="155" t="s">
        <v>272</v>
      </c>
      <c r="C14" s="137">
        <v>0</v>
      </c>
      <c r="D14" s="137"/>
      <c r="E14" s="137">
        <v>0</v>
      </c>
      <c r="F14" s="137"/>
      <c r="G14" s="137">
        <v>0</v>
      </c>
      <c r="H14" s="137"/>
      <c r="I14" s="137">
        <v>336711</v>
      </c>
      <c r="J14" s="137"/>
      <c r="K14" s="137">
        <v>0</v>
      </c>
      <c r="L14" s="137"/>
      <c r="M14" s="137">
        <v>336711</v>
      </c>
    </row>
    <row r="15" spans="1:13" ht="27.75" customHeight="1" thickBot="1" x14ac:dyDescent="0.3">
      <c r="A15" s="106" t="s">
        <v>34</v>
      </c>
      <c r="C15" s="156">
        <f>SUM(C8:C14)</f>
        <v>514652026417</v>
      </c>
      <c r="D15" s="137"/>
      <c r="E15" s="156">
        <f>SUM(E8:E14)</f>
        <v>960035832</v>
      </c>
      <c r="F15" s="137"/>
      <c r="G15" s="156">
        <f>SUM(G8:G14)</f>
        <v>513691990585</v>
      </c>
      <c r="H15" s="137"/>
      <c r="I15" s="156">
        <f>SUM(I8:I14)</f>
        <v>903028055678</v>
      </c>
      <c r="J15" s="137"/>
      <c r="K15" s="156">
        <f>SUM(K8:K14)</f>
        <v>2796798409</v>
      </c>
      <c r="L15" s="137"/>
      <c r="M15" s="156">
        <f>SUM(M8:M14)</f>
        <v>900231257269</v>
      </c>
    </row>
    <row r="16" spans="1:13" ht="24.75" thickTop="1" x14ac:dyDescent="0.25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24"/>
  <sheetViews>
    <sheetView rightToLeft="1" zoomScaleNormal="100" workbookViewId="0">
      <selection activeCell="A4" sqref="A4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23.85546875" customWidth="1"/>
    <col min="18" max="18" width="1.28515625" customWidth="1"/>
    <col min="19" max="19" width="0.28515625" customWidth="1"/>
  </cols>
  <sheetData>
    <row r="1" spans="1:20" ht="29.1" customHeight="1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</row>
    <row r="2" spans="1:20" ht="21.75" customHeight="1" x14ac:dyDescent="0.2">
      <c r="A2" s="271" t="s">
        <v>160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</row>
    <row r="3" spans="1:20" ht="21.75" customHeight="1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</row>
    <row r="4" spans="1:20" ht="14.45" customHeight="1" x14ac:dyDescent="0.2"/>
    <row r="5" spans="1:20" ht="29.25" customHeight="1" x14ac:dyDescent="0.2">
      <c r="A5" s="292" t="s">
        <v>233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</row>
    <row r="6" spans="1:20" ht="41.25" customHeight="1" x14ac:dyDescent="0.2">
      <c r="A6" s="268" t="s">
        <v>163</v>
      </c>
      <c r="C6" s="268" t="s">
        <v>179</v>
      </c>
      <c r="D6" s="268"/>
      <c r="E6" s="268"/>
      <c r="F6" s="268"/>
      <c r="G6" s="268"/>
      <c r="H6" s="268"/>
      <c r="I6" s="268"/>
      <c r="K6" s="268" t="s">
        <v>180</v>
      </c>
      <c r="L6" s="268"/>
      <c r="M6" s="268"/>
      <c r="N6" s="268"/>
      <c r="O6" s="268"/>
      <c r="P6" s="268"/>
      <c r="Q6" s="268"/>
      <c r="R6" s="268"/>
    </row>
    <row r="7" spans="1:20" ht="29.1" customHeight="1" x14ac:dyDescent="0.2">
      <c r="A7" s="268"/>
      <c r="C7" s="12" t="s">
        <v>13</v>
      </c>
      <c r="D7" s="3"/>
      <c r="E7" s="12" t="s">
        <v>234</v>
      </c>
      <c r="F7" s="3"/>
      <c r="G7" s="12" t="s">
        <v>235</v>
      </c>
      <c r="H7" s="3"/>
      <c r="I7" s="12" t="s">
        <v>236</v>
      </c>
      <c r="K7" s="12" t="s">
        <v>13</v>
      </c>
      <c r="L7" s="3"/>
      <c r="M7" s="12" t="s">
        <v>234</v>
      </c>
      <c r="N7" s="3"/>
      <c r="O7" s="12" t="s">
        <v>235</v>
      </c>
      <c r="P7" s="3"/>
      <c r="Q7" s="331" t="s">
        <v>236</v>
      </c>
      <c r="R7" s="331"/>
    </row>
    <row r="8" spans="1:20" ht="21.75" customHeight="1" x14ac:dyDescent="0.2">
      <c r="A8" s="5" t="s">
        <v>31</v>
      </c>
      <c r="C8" s="140">
        <v>128068177</v>
      </c>
      <c r="D8" s="141"/>
      <c r="E8" s="140">
        <v>83385544289</v>
      </c>
      <c r="F8" s="141"/>
      <c r="G8" s="140">
        <v>67599575404</v>
      </c>
      <c r="H8" s="141"/>
      <c r="I8" s="140">
        <v>15785968885</v>
      </c>
      <c r="J8" s="141"/>
      <c r="K8" s="140">
        <v>128068177</v>
      </c>
      <c r="L8" s="141"/>
      <c r="M8" s="140">
        <v>83385544289</v>
      </c>
      <c r="N8" s="141"/>
      <c r="O8" s="140">
        <v>67599575404</v>
      </c>
      <c r="P8" s="141"/>
      <c r="Q8" s="332">
        <v>15785968885</v>
      </c>
      <c r="R8" s="332"/>
      <c r="S8" s="141"/>
      <c r="T8" s="141"/>
    </row>
    <row r="9" spans="1:20" ht="21.75" customHeight="1" x14ac:dyDescent="0.2">
      <c r="A9" s="6" t="s">
        <v>21</v>
      </c>
      <c r="C9" s="142">
        <v>1256000</v>
      </c>
      <c r="D9" s="141"/>
      <c r="E9" s="142">
        <v>5157664237</v>
      </c>
      <c r="F9" s="141"/>
      <c r="G9" s="142">
        <v>4326145362</v>
      </c>
      <c r="H9" s="141"/>
      <c r="I9" s="142">
        <v>831518875</v>
      </c>
      <c r="J9" s="141"/>
      <c r="K9" s="142">
        <v>1256000</v>
      </c>
      <c r="L9" s="141"/>
      <c r="M9" s="142">
        <v>5157664237</v>
      </c>
      <c r="N9" s="141"/>
      <c r="O9" s="142">
        <v>4326145362</v>
      </c>
      <c r="P9" s="141"/>
      <c r="Q9" s="333">
        <v>831518875</v>
      </c>
      <c r="R9" s="333"/>
      <c r="S9" s="141"/>
      <c r="T9" s="141"/>
    </row>
    <row r="10" spans="1:20" ht="21.75" customHeight="1" x14ac:dyDescent="0.2">
      <c r="A10" s="6" t="s">
        <v>27</v>
      </c>
      <c r="C10" s="142">
        <v>5100000</v>
      </c>
      <c r="D10" s="141"/>
      <c r="E10" s="142">
        <v>59568446682</v>
      </c>
      <c r="F10" s="141"/>
      <c r="G10" s="142">
        <v>47198488182</v>
      </c>
      <c r="H10" s="141"/>
      <c r="I10" s="142">
        <v>12369958500</v>
      </c>
      <c r="J10" s="141"/>
      <c r="K10" s="142">
        <v>5100000</v>
      </c>
      <c r="L10" s="141"/>
      <c r="M10" s="142">
        <v>59568446682</v>
      </c>
      <c r="N10" s="141"/>
      <c r="O10" s="142">
        <v>47198488182</v>
      </c>
      <c r="P10" s="141"/>
      <c r="Q10" s="333">
        <v>12369958500</v>
      </c>
      <c r="R10" s="333"/>
      <c r="S10" s="141"/>
      <c r="T10" s="141"/>
    </row>
    <row r="11" spans="1:20" ht="21.75" customHeight="1" x14ac:dyDescent="0.2">
      <c r="A11" s="6" t="s">
        <v>20</v>
      </c>
      <c r="C11" s="142">
        <v>1</v>
      </c>
      <c r="D11" s="141"/>
      <c r="E11" s="142">
        <v>1</v>
      </c>
      <c r="F11" s="141"/>
      <c r="G11" s="142">
        <v>2186</v>
      </c>
      <c r="H11" s="141"/>
      <c r="I11" s="142">
        <v>-2185</v>
      </c>
      <c r="J11" s="141"/>
      <c r="K11" s="142">
        <v>21126761</v>
      </c>
      <c r="L11" s="141"/>
      <c r="M11" s="142">
        <v>47772596084</v>
      </c>
      <c r="N11" s="141"/>
      <c r="O11" s="142">
        <v>45425285797</v>
      </c>
      <c r="P11" s="141"/>
      <c r="Q11" s="333">
        <v>2347310287</v>
      </c>
      <c r="R11" s="333"/>
      <c r="S11" s="141"/>
      <c r="T11" s="141"/>
    </row>
    <row r="12" spans="1:20" ht="21.75" customHeight="1" x14ac:dyDescent="0.2">
      <c r="A12" s="6" t="s">
        <v>19</v>
      </c>
      <c r="C12" s="142">
        <v>258366694</v>
      </c>
      <c r="D12" s="141"/>
      <c r="E12" s="142">
        <v>172349568993</v>
      </c>
      <c r="F12" s="141"/>
      <c r="G12" s="142">
        <v>116706241440</v>
      </c>
      <c r="H12" s="141"/>
      <c r="I12" s="142">
        <v>55643327553</v>
      </c>
      <c r="J12" s="141"/>
      <c r="K12" s="142">
        <v>258366694</v>
      </c>
      <c r="L12" s="141"/>
      <c r="M12" s="142">
        <v>172349568993</v>
      </c>
      <c r="N12" s="141"/>
      <c r="O12" s="142">
        <v>116706241440</v>
      </c>
      <c r="P12" s="141"/>
      <c r="Q12" s="333">
        <v>55643327553</v>
      </c>
      <c r="R12" s="333"/>
      <c r="S12" s="141"/>
      <c r="T12" s="141"/>
    </row>
    <row r="13" spans="1:20" ht="21.75" customHeight="1" x14ac:dyDescent="0.2">
      <c r="A13" s="6" t="s">
        <v>32</v>
      </c>
      <c r="C13" s="142">
        <v>400000</v>
      </c>
      <c r="D13" s="141"/>
      <c r="E13" s="142">
        <v>4055724026</v>
      </c>
      <c r="F13" s="141"/>
      <c r="G13" s="142">
        <v>3646175413</v>
      </c>
      <c r="H13" s="141"/>
      <c r="I13" s="142">
        <v>409548613</v>
      </c>
      <c r="J13" s="141"/>
      <c r="K13" s="142">
        <v>400000</v>
      </c>
      <c r="L13" s="141"/>
      <c r="M13" s="142">
        <v>4055724026</v>
      </c>
      <c r="N13" s="141"/>
      <c r="O13" s="142">
        <v>3646175413</v>
      </c>
      <c r="P13" s="141"/>
      <c r="Q13" s="333">
        <v>409548613</v>
      </c>
      <c r="R13" s="333"/>
      <c r="S13" s="141"/>
      <c r="T13" s="141"/>
    </row>
    <row r="14" spans="1:20" ht="21.75" customHeight="1" x14ac:dyDescent="0.2">
      <c r="A14" s="6" t="s">
        <v>64</v>
      </c>
      <c r="C14" s="142">
        <v>3860329</v>
      </c>
      <c r="D14" s="141"/>
      <c r="E14" s="142">
        <v>72237379956</v>
      </c>
      <c r="F14" s="141"/>
      <c r="G14" s="142">
        <v>62038934787</v>
      </c>
      <c r="H14" s="141"/>
      <c r="I14" s="142">
        <v>10198445169</v>
      </c>
      <c r="J14" s="141"/>
      <c r="K14" s="142">
        <v>5141705</v>
      </c>
      <c r="L14" s="141"/>
      <c r="M14" s="142">
        <v>94816015211</v>
      </c>
      <c r="N14" s="141"/>
      <c r="O14" s="142">
        <v>82631791535</v>
      </c>
      <c r="P14" s="141"/>
      <c r="Q14" s="333">
        <v>12184223676</v>
      </c>
      <c r="R14" s="333"/>
      <c r="S14" s="141"/>
      <c r="T14" s="141"/>
    </row>
    <row r="15" spans="1:20" ht="21.75" customHeight="1" x14ac:dyDescent="0.2">
      <c r="A15" s="6" t="s">
        <v>22</v>
      </c>
      <c r="C15" s="142">
        <v>5000000</v>
      </c>
      <c r="D15" s="141"/>
      <c r="E15" s="142">
        <v>54772155318</v>
      </c>
      <c r="F15" s="141"/>
      <c r="G15" s="142">
        <v>46123920000</v>
      </c>
      <c r="H15" s="141"/>
      <c r="I15" s="142">
        <v>8648235318</v>
      </c>
      <c r="J15" s="141"/>
      <c r="K15" s="142">
        <v>5000000</v>
      </c>
      <c r="L15" s="141"/>
      <c r="M15" s="142">
        <v>54772155318</v>
      </c>
      <c r="N15" s="141"/>
      <c r="O15" s="142">
        <v>46123920000</v>
      </c>
      <c r="P15" s="141"/>
      <c r="Q15" s="333">
        <v>8648235318</v>
      </c>
      <c r="R15" s="333"/>
      <c r="S15" s="141"/>
      <c r="T15" s="141"/>
    </row>
    <row r="16" spans="1:20" ht="21.75" customHeight="1" x14ac:dyDescent="0.2">
      <c r="A16" s="6" t="s">
        <v>189</v>
      </c>
      <c r="C16" s="142">
        <v>0</v>
      </c>
      <c r="D16" s="141"/>
      <c r="E16" s="142">
        <v>0</v>
      </c>
      <c r="F16" s="141"/>
      <c r="G16" s="142">
        <v>0</v>
      </c>
      <c r="H16" s="141"/>
      <c r="I16" s="142">
        <v>0</v>
      </c>
      <c r="J16" s="141"/>
      <c r="K16" s="142">
        <v>38305370</v>
      </c>
      <c r="L16" s="141"/>
      <c r="M16" s="142">
        <v>634757903216</v>
      </c>
      <c r="N16" s="141"/>
      <c r="O16" s="142">
        <v>624840642923</v>
      </c>
      <c r="P16" s="141"/>
      <c r="Q16" s="333">
        <v>9917260293</v>
      </c>
      <c r="R16" s="333"/>
      <c r="S16" s="141"/>
      <c r="T16" s="141"/>
    </row>
    <row r="17" spans="1:20" ht="21.75" customHeight="1" x14ac:dyDescent="0.2">
      <c r="A17" s="6" t="s">
        <v>61</v>
      </c>
      <c r="C17" s="142">
        <v>0</v>
      </c>
      <c r="D17" s="141"/>
      <c r="E17" s="142">
        <v>0</v>
      </c>
      <c r="F17" s="141"/>
      <c r="G17" s="142">
        <v>0</v>
      </c>
      <c r="H17" s="141"/>
      <c r="I17" s="142">
        <v>0</v>
      </c>
      <c r="J17" s="141"/>
      <c r="K17" s="142">
        <v>79000000</v>
      </c>
      <c r="L17" s="141"/>
      <c r="M17" s="142">
        <v>1003149900000</v>
      </c>
      <c r="N17" s="141"/>
      <c r="O17" s="142">
        <v>987504740000</v>
      </c>
      <c r="P17" s="141"/>
      <c r="Q17" s="333">
        <v>15645160000</v>
      </c>
      <c r="R17" s="333"/>
      <c r="S17" s="141"/>
      <c r="T17" s="141"/>
    </row>
    <row r="18" spans="1:20" ht="21.75" customHeight="1" x14ac:dyDescent="0.2">
      <c r="A18" s="6" t="s">
        <v>190</v>
      </c>
      <c r="C18" s="142">
        <v>0</v>
      </c>
      <c r="D18" s="141"/>
      <c r="E18" s="142">
        <v>0</v>
      </c>
      <c r="F18" s="141"/>
      <c r="G18" s="142">
        <v>0</v>
      </c>
      <c r="H18" s="141"/>
      <c r="I18" s="142">
        <v>0</v>
      </c>
      <c r="J18" s="141"/>
      <c r="K18" s="142">
        <v>5945462</v>
      </c>
      <c r="L18" s="141"/>
      <c r="M18" s="142">
        <v>106861428219</v>
      </c>
      <c r="N18" s="141"/>
      <c r="O18" s="142">
        <v>96380260627</v>
      </c>
      <c r="P18" s="141"/>
      <c r="Q18" s="333">
        <v>10481167592</v>
      </c>
      <c r="R18" s="333"/>
      <c r="S18" s="141"/>
      <c r="T18" s="141"/>
    </row>
    <row r="19" spans="1:20" ht="21.75" customHeight="1" x14ac:dyDescent="0.2">
      <c r="A19" s="6" t="s">
        <v>63</v>
      </c>
      <c r="C19" s="142">
        <v>0</v>
      </c>
      <c r="D19" s="141"/>
      <c r="E19" s="142">
        <v>0</v>
      </c>
      <c r="F19" s="141"/>
      <c r="G19" s="142">
        <v>0</v>
      </c>
      <c r="H19" s="141"/>
      <c r="I19" s="142">
        <v>0</v>
      </c>
      <c r="J19" s="141"/>
      <c r="K19" s="142">
        <v>1500000</v>
      </c>
      <c r="L19" s="141"/>
      <c r="M19" s="142">
        <v>19219858491</v>
      </c>
      <c r="N19" s="141"/>
      <c r="O19" s="142">
        <v>18863685751</v>
      </c>
      <c r="P19" s="141"/>
      <c r="Q19" s="333">
        <v>356172740</v>
      </c>
      <c r="R19" s="333"/>
      <c r="S19" s="141"/>
      <c r="T19" s="141"/>
    </row>
    <row r="20" spans="1:20" ht="21.75" customHeight="1" x14ac:dyDescent="0.2">
      <c r="A20" s="6" t="s">
        <v>191</v>
      </c>
      <c r="C20" s="142">
        <v>0</v>
      </c>
      <c r="D20" s="141"/>
      <c r="E20" s="142">
        <v>0</v>
      </c>
      <c r="F20" s="141"/>
      <c r="G20" s="142">
        <v>0</v>
      </c>
      <c r="H20" s="141"/>
      <c r="I20" s="142">
        <v>0</v>
      </c>
      <c r="J20" s="141"/>
      <c r="K20" s="142">
        <v>66757635</v>
      </c>
      <c r="L20" s="141"/>
      <c r="M20" s="142">
        <v>1087788291694</v>
      </c>
      <c r="N20" s="141"/>
      <c r="O20" s="142">
        <v>1071411308676</v>
      </c>
      <c r="P20" s="141"/>
      <c r="Q20" s="333">
        <v>16376983018</v>
      </c>
      <c r="R20" s="333"/>
      <c r="S20" s="141"/>
      <c r="T20" s="141"/>
    </row>
    <row r="21" spans="1:20" ht="21.75" customHeight="1" x14ac:dyDescent="0.2">
      <c r="A21" s="6" t="s">
        <v>192</v>
      </c>
      <c r="C21" s="142">
        <v>0</v>
      </c>
      <c r="D21" s="141"/>
      <c r="E21" s="142">
        <v>0</v>
      </c>
      <c r="F21" s="141"/>
      <c r="G21" s="142">
        <v>0</v>
      </c>
      <c r="H21" s="141"/>
      <c r="I21" s="142">
        <v>0</v>
      </c>
      <c r="J21" s="141"/>
      <c r="K21" s="142">
        <v>4000000</v>
      </c>
      <c r="L21" s="141"/>
      <c r="M21" s="142">
        <v>44607465736</v>
      </c>
      <c r="N21" s="141"/>
      <c r="O21" s="142">
        <v>38506219500</v>
      </c>
      <c r="P21" s="141"/>
      <c r="Q21" s="333">
        <v>6101246236</v>
      </c>
      <c r="R21" s="333"/>
      <c r="S21" s="141"/>
      <c r="T21" s="141"/>
    </row>
    <row r="22" spans="1:20" ht="21.75" customHeight="1" x14ac:dyDescent="0.2">
      <c r="A22" s="6" t="s">
        <v>185</v>
      </c>
      <c r="C22" s="142">
        <v>0</v>
      </c>
      <c r="D22" s="141"/>
      <c r="E22" s="142">
        <v>0</v>
      </c>
      <c r="F22" s="141"/>
      <c r="G22" s="142">
        <v>0</v>
      </c>
      <c r="H22" s="141"/>
      <c r="I22" s="142">
        <v>0</v>
      </c>
      <c r="J22" s="141"/>
      <c r="K22" s="142">
        <v>62400000</v>
      </c>
      <c r="L22" s="141"/>
      <c r="M22" s="142">
        <v>189931941771</v>
      </c>
      <c r="N22" s="141"/>
      <c r="O22" s="142">
        <v>175851421200</v>
      </c>
      <c r="P22" s="141"/>
      <c r="Q22" s="333">
        <v>14080520571</v>
      </c>
      <c r="R22" s="333"/>
      <c r="S22" s="141"/>
      <c r="T22" s="141"/>
    </row>
    <row r="23" spans="1:20" ht="21.75" customHeight="1" x14ac:dyDescent="0.2">
      <c r="A23" s="8" t="s">
        <v>73</v>
      </c>
      <c r="C23" s="143">
        <v>0</v>
      </c>
      <c r="D23" s="141"/>
      <c r="E23" s="143">
        <v>0</v>
      </c>
      <c r="F23" s="141"/>
      <c r="G23" s="143">
        <v>0</v>
      </c>
      <c r="H23" s="141"/>
      <c r="I23" s="143">
        <v>0</v>
      </c>
      <c r="J23" s="141"/>
      <c r="K23" s="245">
        <v>293823</v>
      </c>
      <c r="L23" s="141"/>
      <c r="M23" s="143">
        <v>1998544400466</v>
      </c>
      <c r="N23" s="141"/>
      <c r="O23" s="143">
        <v>1999994396400</v>
      </c>
      <c r="P23" s="141"/>
      <c r="Q23" s="334">
        <v>-1449995934</v>
      </c>
      <c r="R23" s="334"/>
      <c r="S23" s="141"/>
      <c r="T23" s="141"/>
    </row>
    <row r="24" spans="1:20" s="246" customFormat="1" ht="21.75" customHeight="1" x14ac:dyDescent="0.2">
      <c r="A24" s="222" t="s">
        <v>34</v>
      </c>
      <c r="C24" s="144"/>
      <c r="D24" s="247"/>
      <c r="E24" s="144">
        <f>SUM(E8:E23)</f>
        <v>451526483502</v>
      </c>
      <c r="F24" s="247"/>
      <c r="G24" s="144">
        <f>SUM(G8:G23)</f>
        <v>347639482774</v>
      </c>
      <c r="H24" s="247"/>
      <c r="I24" s="144">
        <f>SUM(I8:I23)</f>
        <v>103887000728</v>
      </c>
      <c r="J24" s="247"/>
      <c r="K24" s="245"/>
      <c r="L24" s="247"/>
      <c r="M24" s="144">
        <f>SUM(M8:M23)</f>
        <v>5606738904433</v>
      </c>
      <c r="N24" s="247"/>
      <c r="O24" s="144">
        <f>SUM(O8:O23)</f>
        <v>5427010298210</v>
      </c>
      <c r="P24" s="247"/>
      <c r="Q24" s="335">
        <f>SUM(Q8:R23)</f>
        <v>179728606223</v>
      </c>
      <c r="R24" s="335"/>
      <c r="S24" s="247"/>
      <c r="T24" s="247"/>
    </row>
  </sheetData>
  <mergeCells count="25">
    <mergeCell ref="Q23:R23"/>
    <mergeCell ref="Q24:R24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</row>
    <row r="2" spans="1:25" ht="21.75" customHeight="1" x14ac:dyDescent="0.2">
      <c r="A2" s="271" t="s">
        <v>160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</row>
    <row r="3" spans="1:25" ht="21.75" customHeight="1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</row>
    <row r="4" spans="1:25" ht="7.35" customHeight="1" x14ac:dyDescent="0.2"/>
    <row r="5" spans="1:25" ht="14.45" customHeight="1" x14ac:dyDescent="0.2">
      <c r="A5" s="292" t="s">
        <v>237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</row>
    <row r="6" spans="1:25" ht="7.35" customHeight="1" x14ac:dyDescent="0.2"/>
    <row r="7" spans="1:25" ht="14.45" customHeight="1" x14ac:dyDescent="0.2">
      <c r="E7" s="268" t="s">
        <v>179</v>
      </c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Y7" s="2" t="s">
        <v>180</v>
      </c>
    </row>
    <row r="8" spans="1:25" ht="29.1" customHeight="1" x14ac:dyDescent="0.2">
      <c r="A8" s="2" t="s">
        <v>238</v>
      </c>
      <c r="C8" s="2" t="s">
        <v>239</v>
      </c>
      <c r="E8" s="12" t="s">
        <v>39</v>
      </c>
      <c r="F8" s="3"/>
      <c r="G8" s="12" t="s">
        <v>13</v>
      </c>
      <c r="H8" s="3"/>
      <c r="I8" s="12" t="s">
        <v>38</v>
      </c>
      <c r="J8" s="3"/>
      <c r="K8" s="12" t="s">
        <v>240</v>
      </c>
      <c r="L8" s="3"/>
      <c r="M8" s="12" t="s">
        <v>241</v>
      </c>
      <c r="N8" s="3"/>
      <c r="O8" s="12" t="s">
        <v>242</v>
      </c>
      <c r="P8" s="3"/>
      <c r="Q8" s="12" t="s">
        <v>243</v>
      </c>
      <c r="R8" s="3"/>
      <c r="S8" s="12" t="s">
        <v>244</v>
      </c>
      <c r="T8" s="3"/>
      <c r="U8" s="12" t="s">
        <v>245</v>
      </c>
      <c r="V8" s="3"/>
      <c r="W8" s="12" t="s">
        <v>246</v>
      </c>
      <c r="Y8" s="12" t="s">
        <v>246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1"/>
  <sheetViews>
    <sheetView rightToLeft="1" topLeftCell="A13" zoomScaleNormal="100" workbookViewId="0">
      <selection activeCell="A4" sqref="A4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style="141" bestFit="1" customWidth="1"/>
    <col min="4" max="4" width="1.28515625" style="141" customWidth="1"/>
    <col min="5" max="5" width="18.85546875" style="141" bestFit="1" customWidth="1"/>
    <col min="6" max="6" width="1.28515625" style="141" customWidth="1"/>
    <col min="7" max="7" width="18.85546875" style="141" bestFit="1" customWidth="1"/>
    <col min="8" max="8" width="1.28515625" style="141" customWidth="1"/>
    <col min="9" max="9" width="27.7109375" style="141" customWidth="1"/>
    <col min="10" max="10" width="1.28515625" style="141" customWidth="1"/>
    <col min="11" max="11" width="12.140625" style="141" bestFit="1" customWidth="1"/>
    <col min="12" max="12" width="1.28515625" style="141" customWidth="1"/>
    <col min="13" max="13" width="18.85546875" style="141" bestFit="1" customWidth="1"/>
    <col min="14" max="14" width="1.28515625" style="141" customWidth="1"/>
    <col min="15" max="15" width="18.85546875" style="141" bestFit="1" customWidth="1"/>
    <col min="16" max="16" width="1.28515625" style="141" customWidth="1"/>
    <col min="17" max="17" width="28.42578125" style="141" customWidth="1"/>
    <col min="18" max="18" width="1.28515625" customWidth="1"/>
    <col min="19" max="19" width="0.28515625" customWidth="1"/>
  </cols>
  <sheetData>
    <row r="1" spans="1:18" ht="29.1" customHeight="1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</row>
    <row r="2" spans="1:18" ht="21.75" customHeight="1" x14ac:dyDescent="0.2">
      <c r="A2" s="271" t="s">
        <v>160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</row>
    <row r="3" spans="1:18" ht="21.75" customHeight="1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</row>
    <row r="4" spans="1:18" ht="14.45" customHeight="1" x14ac:dyDescent="0.2"/>
    <row r="5" spans="1:18" ht="29.25" customHeight="1" x14ac:dyDescent="0.2">
      <c r="A5" s="292" t="s">
        <v>247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</row>
    <row r="6" spans="1:18" ht="30.75" customHeight="1" x14ac:dyDescent="0.2">
      <c r="A6" s="268" t="s">
        <v>163</v>
      </c>
      <c r="C6" s="268" t="s">
        <v>179</v>
      </c>
      <c r="D6" s="268"/>
      <c r="E6" s="268"/>
      <c r="F6" s="268"/>
      <c r="G6" s="268"/>
      <c r="H6" s="268"/>
      <c r="I6" s="268"/>
      <c r="K6" s="268" t="s">
        <v>180</v>
      </c>
      <c r="L6" s="268"/>
      <c r="M6" s="268"/>
      <c r="N6" s="268"/>
      <c r="O6" s="268"/>
      <c r="P6" s="268"/>
      <c r="Q6" s="268"/>
      <c r="R6" s="268"/>
    </row>
    <row r="7" spans="1:18" ht="29.1" customHeight="1" x14ac:dyDescent="0.2">
      <c r="A7" s="268"/>
      <c r="C7" s="167" t="s">
        <v>13</v>
      </c>
      <c r="D7" s="145"/>
      <c r="E7" s="167" t="s">
        <v>15</v>
      </c>
      <c r="F7" s="145"/>
      <c r="G7" s="167" t="s">
        <v>235</v>
      </c>
      <c r="H7" s="145"/>
      <c r="I7" s="167" t="s">
        <v>248</v>
      </c>
      <c r="K7" s="167" t="s">
        <v>13</v>
      </c>
      <c r="L7" s="145"/>
      <c r="M7" s="167" t="s">
        <v>15</v>
      </c>
      <c r="N7" s="145"/>
      <c r="O7" s="167" t="s">
        <v>235</v>
      </c>
      <c r="P7" s="145"/>
      <c r="Q7" s="331" t="s">
        <v>248</v>
      </c>
      <c r="R7" s="331"/>
    </row>
    <row r="8" spans="1:18" ht="18.75" x14ac:dyDescent="0.2">
      <c r="A8" s="5" t="s">
        <v>24</v>
      </c>
      <c r="C8" s="169">
        <v>50000000</v>
      </c>
      <c r="E8" s="169">
        <v>632464312500</v>
      </c>
      <c r="G8" s="169">
        <v>618597315000</v>
      </c>
      <c r="I8" s="169">
        <v>13866997500</v>
      </c>
      <c r="K8" s="169">
        <v>50000000</v>
      </c>
      <c r="M8" s="169">
        <v>632464312500</v>
      </c>
      <c r="O8" s="169">
        <v>604978830000</v>
      </c>
      <c r="Q8" s="336">
        <v>27485482500</v>
      </c>
      <c r="R8" s="336"/>
    </row>
    <row r="9" spans="1:18" ht="18.75" x14ac:dyDescent="0.2">
      <c r="A9" s="6" t="s">
        <v>66</v>
      </c>
      <c r="C9" s="168">
        <v>167000</v>
      </c>
      <c r="E9" s="168">
        <v>71764758030</v>
      </c>
      <c r="G9" s="168">
        <v>70313318944</v>
      </c>
      <c r="I9" s="168">
        <v>1451439086</v>
      </c>
      <c r="K9" s="168">
        <v>167000</v>
      </c>
      <c r="M9" s="168">
        <v>71764758030</v>
      </c>
      <c r="O9" s="168">
        <v>70313318944</v>
      </c>
      <c r="Q9" s="337">
        <v>1451439086</v>
      </c>
      <c r="R9" s="337"/>
    </row>
    <row r="10" spans="1:18" ht="18.75" x14ac:dyDescent="0.2">
      <c r="A10" s="6" t="s">
        <v>61</v>
      </c>
      <c r="C10" s="168">
        <v>59434563</v>
      </c>
      <c r="E10" s="168">
        <v>781629287123</v>
      </c>
      <c r="G10" s="168">
        <v>761682453435</v>
      </c>
      <c r="I10" s="168">
        <v>19946833688</v>
      </c>
      <c r="K10" s="168">
        <v>59434563</v>
      </c>
      <c r="M10" s="168">
        <v>781629287123</v>
      </c>
      <c r="O10" s="168">
        <v>742935603573</v>
      </c>
      <c r="Q10" s="337">
        <v>38693683550</v>
      </c>
      <c r="R10" s="337"/>
    </row>
    <row r="11" spans="1:18" ht="18.75" x14ac:dyDescent="0.2">
      <c r="A11" s="6" t="s">
        <v>63</v>
      </c>
      <c r="C11" s="168">
        <v>20759047</v>
      </c>
      <c r="E11" s="168">
        <v>253184536449</v>
      </c>
      <c r="G11" s="168">
        <v>234531176411</v>
      </c>
      <c r="I11" s="168">
        <v>18653360038</v>
      </c>
      <c r="K11" s="168">
        <v>20759047</v>
      </c>
      <c r="M11" s="168">
        <v>253184536449</v>
      </c>
      <c r="O11" s="168">
        <v>254538446375</v>
      </c>
      <c r="Q11" s="337">
        <v>-1353909925</v>
      </c>
      <c r="R11" s="337"/>
    </row>
    <row r="12" spans="1:18" ht="18.75" x14ac:dyDescent="0.2">
      <c r="A12" s="6" t="s">
        <v>65</v>
      </c>
      <c r="C12" s="168">
        <v>18535242</v>
      </c>
      <c r="E12" s="168">
        <v>268626987615</v>
      </c>
      <c r="G12" s="168">
        <v>280660588025</v>
      </c>
      <c r="I12" s="168">
        <v>-12033600409</v>
      </c>
      <c r="K12" s="168">
        <v>18535242</v>
      </c>
      <c r="M12" s="168">
        <v>268626987615</v>
      </c>
      <c r="O12" s="168">
        <v>236413964979</v>
      </c>
      <c r="Q12" s="337">
        <v>32213022636</v>
      </c>
      <c r="R12" s="337"/>
    </row>
    <row r="13" spans="1:18" ht="18.75" x14ac:dyDescent="0.2">
      <c r="A13" s="6" t="s">
        <v>21</v>
      </c>
      <c r="C13" s="168">
        <v>51000000</v>
      </c>
      <c r="E13" s="168">
        <v>215460337500</v>
      </c>
      <c r="G13" s="168">
        <v>188701760026</v>
      </c>
      <c r="I13" s="168">
        <v>26758577474</v>
      </c>
      <c r="K13" s="168">
        <v>51000000</v>
      </c>
      <c r="M13" s="168">
        <v>215460337500</v>
      </c>
      <c r="O13" s="168">
        <v>175663545750</v>
      </c>
      <c r="Q13" s="337">
        <v>39796791750</v>
      </c>
      <c r="R13" s="337"/>
    </row>
    <row r="14" spans="1:18" ht="18.75" x14ac:dyDescent="0.2">
      <c r="A14" s="6" t="s">
        <v>60</v>
      </c>
      <c r="C14" s="168">
        <v>9545620</v>
      </c>
      <c r="E14" s="168">
        <v>187825406152</v>
      </c>
      <c r="G14" s="168">
        <v>182295521097</v>
      </c>
      <c r="I14" s="168">
        <v>5529885055</v>
      </c>
      <c r="K14" s="168">
        <v>9545620</v>
      </c>
      <c r="M14" s="168">
        <v>187825406152</v>
      </c>
      <c r="O14" s="168">
        <v>159031866731</v>
      </c>
      <c r="Q14" s="337">
        <v>28793539421</v>
      </c>
      <c r="R14" s="337"/>
    </row>
    <row r="15" spans="1:18" ht="18.75" x14ac:dyDescent="0.2">
      <c r="A15" s="6" t="s">
        <v>27</v>
      </c>
      <c r="C15" s="168">
        <v>10900000</v>
      </c>
      <c r="E15" s="168">
        <v>117236268900</v>
      </c>
      <c r="G15" s="168">
        <v>125368591818</v>
      </c>
      <c r="I15" s="168">
        <v>-8132322918</v>
      </c>
      <c r="K15" s="168">
        <v>10900000</v>
      </c>
      <c r="M15" s="168">
        <v>117236268900</v>
      </c>
      <c r="O15" s="168">
        <v>100875199818</v>
      </c>
      <c r="Q15" s="337">
        <v>16361069082</v>
      </c>
      <c r="R15" s="337"/>
    </row>
    <row r="16" spans="1:18" ht="18.75" x14ac:dyDescent="0.2">
      <c r="A16" s="6" t="s">
        <v>193</v>
      </c>
      <c r="C16" s="168">
        <v>49333991</v>
      </c>
      <c r="E16" s="168">
        <v>650234828217</v>
      </c>
      <c r="G16" s="168">
        <v>633604339851</v>
      </c>
      <c r="I16" s="168">
        <v>16630488366</v>
      </c>
      <c r="K16" s="168">
        <v>49333991</v>
      </c>
      <c r="M16" s="168">
        <v>650234828217</v>
      </c>
      <c r="O16" s="168">
        <v>618009371956</v>
      </c>
      <c r="Q16" s="337">
        <v>32225456261</v>
      </c>
      <c r="R16" s="337"/>
    </row>
    <row r="17" spans="1:18" ht="18.75" x14ac:dyDescent="0.2">
      <c r="A17" s="6" t="s">
        <v>30</v>
      </c>
      <c r="C17" s="168">
        <v>3000000</v>
      </c>
      <c r="E17" s="168">
        <v>18847188000</v>
      </c>
      <c r="G17" s="168">
        <v>19801476000</v>
      </c>
      <c r="I17" s="168">
        <v>-954288000</v>
      </c>
      <c r="K17" s="168">
        <v>3000000</v>
      </c>
      <c r="M17" s="168">
        <v>18847188000</v>
      </c>
      <c r="O17" s="168">
        <v>19622547000</v>
      </c>
      <c r="Q17" s="337">
        <v>-775359000</v>
      </c>
      <c r="R17" s="337"/>
    </row>
    <row r="18" spans="1:18" ht="18.75" x14ac:dyDescent="0.2">
      <c r="A18" s="6" t="s">
        <v>28</v>
      </c>
      <c r="C18" s="168">
        <v>20000000</v>
      </c>
      <c r="E18" s="168">
        <v>172964700000</v>
      </c>
      <c r="G18" s="168">
        <v>180320670000</v>
      </c>
      <c r="I18" s="168">
        <v>-7355970000</v>
      </c>
      <c r="K18" s="168">
        <v>20000000</v>
      </c>
      <c r="M18" s="168">
        <v>172964700000</v>
      </c>
      <c r="O18" s="168">
        <v>143580582000</v>
      </c>
      <c r="Q18" s="337">
        <v>29384118000</v>
      </c>
      <c r="R18" s="337"/>
    </row>
    <row r="19" spans="1:18" ht="18.75" x14ac:dyDescent="0.2">
      <c r="A19" s="6" t="s">
        <v>29</v>
      </c>
      <c r="C19" s="168">
        <v>32222222</v>
      </c>
      <c r="E19" s="168">
        <v>120722953667</v>
      </c>
      <c r="G19" s="168">
        <v>139364704538</v>
      </c>
      <c r="I19" s="168">
        <v>-18641750870</v>
      </c>
      <c r="K19" s="168">
        <v>32222222</v>
      </c>
      <c r="M19" s="168">
        <v>120722953667</v>
      </c>
      <c r="O19" s="168">
        <v>126520474127</v>
      </c>
      <c r="Q19" s="337">
        <v>-5797520459</v>
      </c>
      <c r="R19" s="337"/>
    </row>
    <row r="20" spans="1:18" ht="18.75" x14ac:dyDescent="0.2">
      <c r="A20" s="6" t="s">
        <v>59</v>
      </c>
      <c r="C20" s="168">
        <v>27990000</v>
      </c>
      <c r="E20" s="168">
        <v>785998914311</v>
      </c>
      <c r="G20" s="168">
        <v>764460865769</v>
      </c>
      <c r="I20" s="168">
        <v>21538048542</v>
      </c>
      <c r="K20" s="168">
        <v>27990000</v>
      </c>
      <c r="M20" s="168">
        <v>785998914311</v>
      </c>
      <c r="O20" s="168">
        <v>745999681305</v>
      </c>
      <c r="Q20" s="337">
        <v>39999233006</v>
      </c>
      <c r="R20" s="337"/>
    </row>
    <row r="21" spans="1:18" ht="18.75" x14ac:dyDescent="0.2">
      <c r="A21" s="6" t="s">
        <v>25</v>
      </c>
      <c r="C21" s="168">
        <v>8500000</v>
      </c>
      <c r="E21" s="168">
        <v>183099039750</v>
      </c>
      <c r="G21" s="168">
        <v>168904005750</v>
      </c>
      <c r="I21" s="168">
        <v>14195034000</v>
      </c>
      <c r="K21" s="168">
        <v>8500000</v>
      </c>
      <c r="M21" s="168">
        <v>183099039750</v>
      </c>
      <c r="O21" s="168">
        <v>148456397250</v>
      </c>
      <c r="Q21" s="337">
        <v>34642642500</v>
      </c>
      <c r="R21" s="337"/>
    </row>
    <row r="22" spans="1:18" ht="18.75" x14ac:dyDescent="0.2">
      <c r="A22" s="6" t="s">
        <v>62</v>
      </c>
      <c r="C22" s="168">
        <v>2000000</v>
      </c>
      <c r="E22" s="168">
        <v>19776487500</v>
      </c>
      <c r="G22" s="168">
        <v>19976250000</v>
      </c>
      <c r="I22" s="168">
        <v>-199762500</v>
      </c>
      <c r="K22" s="168">
        <v>2000000</v>
      </c>
      <c r="M22" s="168">
        <v>19776487500</v>
      </c>
      <c r="O22" s="168">
        <v>19976250000</v>
      </c>
      <c r="Q22" s="337">
        <v>-199762500</v>
      </c>
      <c r="R22" s="337"/>
    </row>
    <row r="23" spans="1:18" ht="18.75" x14ac:dyDescent="0.2">
      <c r="A23" s="6" t="s">
        <v>33</v>
      </c>
      <c r="C23" s="168">
        <v>236000000</v>
      </c>
      <c r="E23" s="168">
        <v>739915153200</v>
      </c>
      <c r="G23" s="168">
        <v>648612947216</v>
      </c>
      <c r="I23" s="168">
        <v>91302205984</v>
      </c>
      <c r="K23" s="168">
        <v>236000000</v>
      </c>
      <c r="M23" s="168">
        <v>739915153200</v>
      </c>
      <c r="O23" s="168">
        <v>648612947216</v>
      </c>
      <c r="Q23" s="337">
        <v>91302205984</v>
      </c>
      <c r="R23" s="337"/>
    </row>
    <row r="24" spans="1:18" ht="18.75" x14ac:dyDescent="0.2">
      <c r="A24" s="6" t="s">
        <v>26</v>
      </c>
      <c r="C24" s="168">
        <v>15000000</v>
      </c>
      <c r="E24" s="168">
        <v>190112062500</v>
      </c>
      <c r="G24" s="168">
        <v>215609445000</v>
      </c>
      <c r="I24" s="168">
        <v>-25497382500</v>
      </c>
      <c r="K24" s="168">
        <v>15000000</v>
      </c>
      <c r="M24" s="168">
        <v>190112062500</v>
      </c>
      <c r="O24" s="168">
        <v>190857600000</v>
      </c>
      <c r="Q24" s="337">
        <v>-745537500</v>
      </c>
      <c r="R24" s="337"/>
    </row>
    <row r="25" spans="1:18" ht="18.75" x14ac:dyDescent="0.2">
      <c r="A25" s="6" t="s">
        <v>32</v>
      </c>
      <c r="C25" s="168">
        <v>9000000</v>
      </c>
      <c r="E25" s="168">
        <v>92148435000</v>
      </c>
      <c r="G25" s="168">
        <v>96029187132</v>
      </c>
      <c r="I25" s="168">
        <v>-3880752132</v>
      </c>
      <c r="K25" s="168">
        <v>9000000</v>
      </c>
      <c r="M25" s="168">
        <v>92148435000</v>
      </c>
      <c r="O25" s="168">
        <v>90561912132</v>
      </c>
      <c r="Q25" s="337">
        <v>1586522868</v>
      </c>
      <c r="R25" s="337"/>
    </row>
    <row r="26" spans="1:18" ht="18.75" x14ac:dyDescent="0.2">
      <c r="A26" s="6" t="s">
        <v>23</v>
      </c>
      <c r="C26" s="168">
        <v>83553333</v>
      </c>
      <c r="E26" s="168">
        <v>228985917673</v>
      </c>
      <c r="G26" s="168">
        <v>204982678570</v>
      </c>
      <c r="I26" s="168">
        <v>24003239103</v>
      </c>
      <c r="K26" s="168">
        <v>83553333</v>
      </c>
      <c r="M26" s="168">
        <v>228985917673</v>
      </c>
      <c r="O26" s="168">
        <v>198919576651</v>
      </c>
      <c r="Q26" s="337">
        <v>30066341022</v>
      </c>
      <c r="R26" s="337"/>
    </row>
    <row r="27" spans="1:18" ht="18.75" x14ac:dyDescent="0.2">
      <c r="A27" s="6" t="s">
        <v>76</v>
      </c>
      <c r="C27" s="168">
        <v>550000</v>
      </c>
      <c r="E27" s="168">
        <v>537681527556</v>
      </c>
      <c r="G27" s="168">
        <v>525154798437</v>
      </c>
      <c r="I27" s="168">
        <v>12526729119</v>
      </c>
      <c r="K27" s="168">
        <v>550000</v>
      </c>
      <c r="M27" s="168">
        <v>537681527556</v>
      </c>
      <c r="O27" s="168">
        <v>511759226825</v>
      </c>
      <c r="Q27" s="337">
        <v>25922300731</v>
      </c>
      <c r="R27" s="337"/>
    </row>
    <row r="28" spans="1:18" ht="18.75" x14ac:dyDescent="0.2">
      <c r="A28" s="6" t="s">
        <v>79</v>
      </c>
      <c r="C28" s="168">
        <v>9086</v>
      </c>
      <c r="E28" s="168">
        <v>5882572890</v>
      </c>
      <c r="G28" s="168">
        <v>5746035062</v>
      </c>
      <c r="I28" s="168">
        <v>136537828</v>
      </c>
      <c r="K28" s="168">
        <v>9086</v>
      </c>
      <c r="M28" s="168">
        <v>5882572890</v>
      </c>
      <c r="O28" s="168">
        <v>5514202369</v>
      </c>
      <c r="Q28" s="337">
        <v>368370521</v>
      </c>
      <c r="R28" s="337"/>
    </row>
    <row r="29" spans="1:18" ht="18.75" x14ac:dyDescent="0.2">
      <c r="A29" s="6" t="s">
        <v>85</v>
      </c>
      <c r="C29" s="168">
        <v>750000</v>
      </c>
      <c r="E29" s="168">
        <v>749864062500</v>
      </c>
      <c r="G29" s="168">
        <v>749864062500</v>
      </c>
      <c r="I29" s="168">
        <v>0</v>
      </c>
      <c r="K29" s="168">
        <v>750000</v>
      </c>
      <c r="M29" s="168">
        <v>749864062500</v>
      </c>
      <c r="O29" s="168">
        <v>749864062500</v>
      </c>
      <c r="Q29" s="337">
        <v>0</v>
      </c>
      <c r="R29" s="337"/>
    </row>
    <row r="30" spans="1:18" ht="18.75" x14ac:dyDescent="0.2">
      <c r="A30" s="6" t="s">
        <v>88</v>
      </c>
      <c r="C30" s="168">
        <v>3200000</v>
      </c>
      <c r="E30" s="168">
        <v>2973348982800</v>
      </c>
      <c r="G30" s="168">
        <v>2973348982800</v>
      </c>
      <c r="I30" s="168">
        <v>0</v>
      </c>
      <c r="K30" s="168">
        <v>3200000</v>
      </c>
      <c r="M30" s="168">
        <v>2973348982800</v>
      </c>
      <c r="O30" s="168">
        <v>2973348982800</v>
      </c>
      <c r="Q30" s="337">
        <v>0</v>
      </c>
      <c r="R30" s="337"/>
    </row>
    <row r="31" spans="1:18" ht="18.75" x14ac:dyDescent="0.2">
      <c r="A31" s="6" t="s">
        <v>82</v>
      </c>
      <c r="C31" s="168">
        <v>1500000</v>
      </c>
      <c r="E31" s="168">
        <v>1499728125000</v>
      </c>
      <c r="G31" s="168">
        <v>1499728125000</v>
      </c>
      <c r="I31" s="168">
        <v>0</v>
      </c>
      <c r="K31" s="168">
        <v>1500000</v>
      </c>
      <c r="M31" s="168">
        <v>1499728125000</v>
      </c>
      <c r="O31" s="168">
        <v>1499728125000</v>
      </c>
      <c r="Q31" s="337">
        <v>0</v>
      </c>
      <c r="R31" s="337"/>
    </row>
    <row r="32" spans="1:18" ht="18.75" x14ac:dyDescent="0.2">
      <c r="A32" s="6" t="s">
        <v>91</v>
      </c>
      <c r="C32" s="168">
        <v>5000000</v>
      </c>
      <c r="E32" s="168">
        <v>4754888020312</v>
      </c>
      <c r="G32" s="168">
        <v>4761186878437</v>
      </c>
      <c r="I32" s="168">
        <v>-6298858124</v>
      </c>
      <c r="K32" s="168">
        <v>5000000</v>
      </c>
      <c r="M32" s="168">
        <v>4754888020312</v>
      </c>
      <c r="O32" s="168">
        <v>4693649121875</v>
      </c>
      <c r="Q32" s="337">
        <v>61238898437</v>
      </c>
      <c r="R32" s="337"/>
    </row>
    <row r="33" spans="1:18" ht="18.75" x14ac:dyDescent="0.2">
      <c r="A33" s="6" t="s">
        <v>94</v>
      </c>
      <c r="C33" s="168">
        <v>150000</v>
      </c>
      <c r="E33" s="168">
        <v>144174863568</v>
      </c>
      <c r="G33" s="168">
        <v>144174863568</v>
      </c>
      <c r="I33" s="168">
        <v>0</v>
      </c>
      <c r="K33" s="168">
        <v>150000</v>
      </c>
      <c r="M33" s="168">
        <v>144174863568</v>
      </c>
      <c r="O33" s="168">
        <v>140720989696</v>
      </c>
      <c r="Q33" s="337">
        <v>3453873872</v>
      </c>
      <c r="R33" s="337"/>
    </row>
    <row r="34" spans="1:18" ht="18.75" x14ac:dyDescent="0.2">
      <c r="A34" s="6" t="s">
        <v>96</v>
      </c>
      <c r="C34" s="168">
        <v>3091657</v>
      </c>
      <c r="E34" s="168">
        <v>2874719872566</v>
      </c>
      <c r="G34" s="168">
        <v>2854936854089</v>
      </c>
      <c r="I34" s="168">
        <v>19783018477</v>
      </c>
      <c r="K34" s="168">
        <v>3091657</v>
      </c>
      <c r="M34" s="168">
        <v>2874719872566</v>
      </c>
      <c r="O34" s="168">
        <v>2905630838938</v>
      </c>
      <c r="Q34" s="337">
        <v>-30910966371</v>
      </c>
      <c r="R34" s="337"/>
    </row>
    <row r="35" spans="1:18" ht="18.75" x14ac:dyDescent="0.2">
      <c r="A35" s="6" t="s">
        <v>73</v>
      </c>
      <c r="C35" s="168">
        <v>2203677</v>
      </c>
      <c r="E35" s="168">
        <v>14989113611862</v>
      </c>
      <c r="G35" s="168">
        <v>14989113611862</v>
      </c>
      <c r="I35" s="168">
        <v>0</v>
      </c>
      <c r="K35" s="168">
        <v>2203677</v>
      </c>
      <c r="M35" s="168">
        <v>14989113611862</v>
      </c>
      <c r="O35" s="168">
        <v>14999988603600</v>
      </c>
      <c r="Q35" s="337">
        <v>-10874991737</v>
      </c>
      <c r="R35" s="337"/>
    </row>
    <row r="36" spans="1:18" ht="18.75" x14ac:dyDescent="0.2">
      <c r="A36" s="8" t="s">
        <v>249</v>
      </c>
      <c r="C36" s="143">
        <v>50000000</v>
      </c>
      <c r="E36" s="143">
        <v>49987125000</v>
      </c>
      <c r="G36" s="143">
        <v>49987125000</v>
      </c>
      <c r="I36" s="143">
        <v>0</v>
      </c>
      <c r="K36" s="143">
        <v>50000000</v>
      </c>
      <c r="M36" s="143">
        <v>49987125000</v>
      </c>
      <c r="O36" s="143">
        <v>49987125000</v>
      </c>
      <c r="Q36" s="338">
        <v>0</v>
      </c>
      <c r="R36" s="338"/>
    </row>
    <row r="37" spans="1:18" s="246" customFormat="1" ht="21.75" thickBot="1" x14ac:dyDescent="0.25">
      <c r="A37" s="222" t="s">
        <v>34</v>
      </c>
      <c r="C37" s="144"/>
      <c r="D37" s="247"/>
      <c r="E37" s="144">
        <f>SUM(E8:E36)</f>
        <v>34310386338141</v>
      </c>
      <c r="F37" s="247"/>
      <c r="G37" s="144">
        <f>SUM(G8:G36)</f>
        <v>34107058631337</v>
      </c>
      <c r="H37" s="247"/>
      <c r="I37" s="144">
        <f>SUM(I8:I36)</f>
        <v>203327706807</v>
      </c>
      <c r="J37" s="247"/>
      <c r="K37" s="144"/>
      <c r="L37" s="247"/>
      <c r="M37" s="144">
        <f>SUM(M8:M36)</f>
        <v>34310386338141</v>
      </c>
      <c r="N37" s="247"/>
      <c r="O37" s="144">
        <f>SUM(O8:O36)</f>
        <v>33826059394410</v>
      </c>
      <c r="P37" s="247"/>
      <c r="Q37" s="339">
        <f>SUM(Q8:R36)</f>
        <v>484326943735</v>
      </c>
      <c r="R37" s="339"/>
    </row>
    <row r="38" spans="1:18" ht="13.5" thickTop="1" x14ac:dyDescent="0.2"/>
    <row r="39" spans="1:18" x14ac:dyDescent="0.2">
      <c r="Q39" s="217"/>
    </row>
    <row r="41" spans="1:18" x14ac:dyDescent="0.2">
      <c r="Q41" s="157"/>
    </row>
  </sheetData>
  <mergeCells count="38"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26"/>
  <sheetViews>
    <sheetView rightToLeft="1" zoomScale="85" zoomScaleNormal="85" workbookViewId="0">
      <selection activeCell="A4" sqref="A4"/>
    </sheetView>
  </sheetViews>
  <sheetFormatPr defaultRowHeight="12.75" x14ac:dyDescent="0.2"/>
  <cols>
    <col min="1" max="1" width="34.140625" style="19" customWidth="1"/>
    <col min="2" max="2" width="1.28515625" style="19" customWidth="1"/>
    <col min="3" max="3" width="10.85546875" style="19" bestFit="1" customWidth="1"/>
    <col min="4" max="4" width="1.28515625" style="19" customWidth="1"/>
    <col min="5" max="5" width="12.5703125" style="19" bestFit="1" customWidth="1"/>
    <col min="6" max="6" width="1.85546875" style="19" customWidth="1"/>
    <col min="7" max="7" width="1.28515625" style="19" customWidth="1"/>
    <col min="8" max="8" width="10.5703125" style="19" customWidth="1"/>
    <col min="9" max="9" width="1.28515625" style="19" customWidth="1"/>
    <col min="10" max="10" width="2.5703125" style="19" customWidth="1"/>
    <col min="11" max="11" width="1.28515625" style="19" customWidth="1"/>
    <col min="12" max="12" width="9.140625" style="19" customWidth="1"/>
    <col min="13" max="13" width="1.28515625" style="19" customWidth="1"/>
    <col min="14" max="14" width="2.5703125" style="19" customWidth="1"/>
    <col min="15" max="17" width="1.28515625" style="19" customWidth="1"/>
    <col min="18" max="18" width="6.42578125" style="19" customWidth="1"/>
    <col min="19" max="19" width="1.28515625" style="19" customWidth="1"/>
    <col min="20" max="20" width="2.5703125" style="19" customWidth="1"/>
    <col min="21" max="23" width="1.28515625" style="19" customWidth="1"/>
    <col min="24" max="24" width="6.42578125" style="19" customWidth="1"/>
    <col min="25" max="25" width="1.28515625" style="19" customWidth="1"/>
    <col min="26" max="26" width="2.5703125" style="19" customWidth="1"/>
    <col min="27" max="29" width="1.28515625" style="19" customWidth="1"/>
    <col min="30" max="30" width="9.140625" style="19" customWidth="1"/>
    <col min="31" max="31" width="1.28515625" style="19" customWidth="1"/>
    <col min="32" max="32" width="2.5703125" style="19" customWidth="1"/>
    <col min="33" max="33" width="1.28515625" style="19" customWidth="1"/>
    <col min="34" max="34" width="9.85546875" style="19" bestFit="1" customWidth="1"/>
    <col min="35" max="35" width="1.28515625" style="19" customWidth="1"/>
    <col min="36" max="36" width="11.85546875" style="19" customWidth="1"/>
    <col min="37" max="37" width="1.28515625" style="19" customWidth="1"/>
    <col min="38" max="38" width="9.140625" style="19" customWidth="1"/>
    <col min="39" max="16384" width="9.140625" style="19"/>
  </cols>
  <sheetData>
    <row r="1" spans="1:38" ht="25.5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</row>
    <row r="2" spans="1:38" ht="25.5" x14ac:dyDescent="0.2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</row>
    <row r="3" spans="1:38" ht="25.5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</row>
    <row r="4" spans="1:38" ht="32.25" customHeight="1" x14ac:dyDescent="0.2"/>
    <row r="5" spans="1:38" ht="32.25" customHeight="1" x14ac:dyDescent="0.2">
      <c r="A5" s="52" t="s">
        <v>35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</row>
    <row r="6" spans="1:38" ht="32.25" customHeight="1" x14ac:dyDescent="0.2">
      <c r="F6" s="268" t="s">
        <v>7</v>
      </c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Z6" s="266" t="s">
        <v>9</v>
      </c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</row>
    <row r="7" spans="1:38" ht="32.25" customHeight="1" x14ac:dyDescent="0.2"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4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ht="32.25" customHeight="1" x14ac:dyDescent="0.2">
      <c r="A8" s="268" t="s">
        <v>36</v>
      </c>
      <c r="B8" s="268"/>
      <c r="C8" s="268"/>
      <c r="D8" s="268"/>
      <c r="E8" s="268"/>
      <c r="F8" s="266" t="s">
        <v>37</v>
      </c>
      <c r="G8" s="266"/>
      <c r="H8" s="266"/>
      <c r="I8" s="44"/>
      <c r="J8" s="268" t="s">
        <v>38</v>
      </c>
      <c r="K8" s="268"/>
      <c r="L8" s="268"/>
      <c r="M8" s="44"/>
      <c r="N8" s="268" t="s">
        <v>39</v>
      </c>
      <c r="O8" s="268"/>
      <c r="P8" s="268"/>
      <c r="Q8" s="268"/>
      <c r="R8" s="268"/>
      <c r="S8" s="44"/>
      <c r="T8" s="268" t="s">
        <v>40</v>
      </c>
      <c r="U8" s="268"/>
      <c r="V8" s="268"/>
      <c r="W8" s="268"/>
      <c r="X8" s="268"/>
      <c r="Y8" s="44"/>
      <c r="Z8" s="268" t="s">
        <v>37</v>
      </c>
      <c r="AA8" s="268"/>
      <c r="AB8" s="268"/>
      <c r="AC8" s="268"/>
      <c r="AD8" s="268"/>
      <c r="AE8" s="44"/>
      <c r="AF8" s="268" t="s">
        <v>38</v>
      </c>
      <c r="AG8" s="268"/>
      <c r="AH8" s="268"/>
      <c r="AI8" s="44"/>
      <c r="AJ8" s="268" t="s">
        <v>39</v>
      </c>
      <c r="AK8" s="268"/>
      <c r="AL8" s="268"/>
    </row>
    <row r="9" spans="1:38" ht="32.25" customHeight="1" x14ac:dyDescent="0.2">
      <c r="A9" s="272" t="s">
        <v>41</v>
      </c>
      <c r="B9" s="272"/>
      <c r="C9" s="272"/>
      <c r="D9" s="272"/>
      <c r="E9" s="272"/>
      <c r="F9" s="269">
        <v>50000000</v>
      </c>
      <c r="G9" s="269"/>
      <c r="H9" s="269"/>
      <c r="I9" s="44"/>
      <c r="J9" s="269">
        <v>12900</v>
      </c>
      <c r="K9" s="269"/>
      <c r="L9" s="269"/>
      <c r="M9" s="44"/>
      <c r="N9" s="267" t="s">
        <v>42</v>
      </c>
      <c r="O9" s="267"/>
      <c r="P9" s="267"/>
      <c r="Q9" s="267"/>
      <c r="R9" s="267"/>
      <c r="S9" s="44"/>
      <c r="T9" s="273">
        <v>0.29926374039477799</v>
      </c>
      <c r="U9" s="273"/>
      <c r="V9" s="273"/>
      <c r="W9" s="273"/>
      <c r="X9" s="273"/>
      <c r="Y9" s="44"/>
      <c r="Z9" s="269">
        <v>50000000</v>
      </c>
      <c r="AA9" s="269"/>
      <c r="AB9" s="269"/>
      <c r="AC9" s="269"/>
      <c r="AD9" s="269"/>
      <c r="AE9" s="44"/>
      <c r="AF9" s="269">
        <v>12900</v>
      </c>
      <c r="AG9" s="269"/>
      <c r="AH9" s="269"/>
      <c r="AI9" s="44"/>
      <c r="AJ9" s="267" t="s">
        <v>42</v>
      </c>
      <c r="AK9" s="267"/>
      <c r="AL9" s="267"/>
    </row>
    <row r="10" spans="1:38" ht="32.25" customHeight="1" x14ac:dyDescent="0.2">
      <c r="A10" s="45"/>
      <c r="B10" s="45"/>
      <c r="C10" s="45"/>
      <c r="D10" s="45"/>
      <c r="E10" s="45"/>
      <c r="F10" s="46"/>
      <c r="G10" s="46"/>
      <c r="H10" s="46"/>
      <c r="I10" s="44"/>
      <c r="J10" s="46"/>
      <c r="K10" s="46"/>
      <c r="L10" s="46"/>
      <c r="M10" s="44"/>
      <c r="N10" s="47"/>
      <c r="O10" s="47"/>
      <c r="P10" s="47"/>
      <c r="Q10" s="47"/>
      <c r="R10" s="47"/>
      <c r="S10" s="44"/>
      <c r="T10" s="48"/>
      <c r="U10" s="48"/>
      <c r="V10" s="48"/>
      <c r="W10" s="48"/>
      <c r="X10" s="48"/>
      <c r="Y10" s="44"/>
      <c r="Z10" s="46"/>
      <c r="AA10" s="46"/>
      <c r="AB10" s="46"/>
      <c r="AC10" s="46"/>
      <c r="AD10" s="46"/>
      <c r="AE10" s="44"/>
      <c r="AF10" s="46"/>
      <c r="AG10" s="46"/>
      <c r="AH10" s="46"/>
      <c r="AI10" s="44"/>
      <c r="AJ10" s="47"/>
      <c r="AK10" s="47"/>
      <c r="AL10" s="47"/>
    </row>
    <row r="11" spans="1:38" ht="32.25" customHeight="1" x14ac:dyDescent="0.2">
      <c r="A11" s="52" t="s">
        <v>43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</row>
    <row r="12" spans="1:38" ht="32.25" customHeight="1" x14ac:dyDescent="0.2">
      <c r="C12" s="270" t="s">
        <v>7</v>
      </c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V12" s="270" t="s">
        <v>9</v>
      </c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</row>
    <row r="13" spans="1:38" ht="32.25" customHeight="1" x14ac:dyDescent="0.2">
      <c r="A13" s="2" t="s">
        <v>36</v>
      </c>
      <c r="C13" s="53" t="s">
        <v>44</v>
      </c>
      <c r="D13" s="55"/>
      <c r="E13" s="53" t="s">
        <v>45</v>
      </c>
      <c r="F13" s="49"/>
      <c r="G13" s="55"/>
      <c r="H13" s="266" t="s">
        <v>46</v>
      </c>
      <c r="I13" s="266"/>
      <c r="J13" s="266"/>
      <c r="K13" s="55"/>
      <c r="L13" s="266" t="s">
        <v>38</v>
      </c>
      <c r="M13" s="266"/>
      <c r="N13" s="266"/>
      <c r="O13" s="55"/>
      <c r="P13" s="266" t="s">
        <v>39</v>
      </c>
      <c r="Q13" s="266"/>
      <c r="R13" s="266"/>
      <c r="S13" s="266"/>
      <c r="T13" s="266"/>
      <c r="V13" s="266" t="s">
        <v>44</v>
      </c>
      <c r="W13" s="266"/>
      <c r="X13" s="266"/>
      <c r="Y13" s="266"/>
      <c r="Z13" s="266"/>
      <c r="AA13" s="55"/>
      <c r="AB13" s="266" t="s">
        <v>45</v>
      </c>
      <c r="AC13" s="266"/>
      <c r="AD13" s="266"/>
      <c r="AE13" s="266"/>
      <c r="AF13" s="266"/>
      <c r="AG13" s="55"/>
      <c r="AH13" s="54" t="s">
        <v>46</v>
      </c>
      <c r="AI13" s="49"/>
      <c r="AJ13" s="54" t="s">
        <v>38</v>
      </c>
      <c r="AK13" s="55"/>
      <c r="AL13" s="53" t="s">
        <v>39</v>
      </c>
    </row>
    <row r="14" spans="1:38" ht="32.25" customHeight="1" x14ac:dyDescent="0.2">
      <c r="A14" s="42" t="s">
        <v>47</v>
      </c>
      <c r="C14" s="42" t="s">
        <v>48</v>
      </c>
      <c r="E14" s="42" t="s">
        <v>49</v>
      </c>
      <c r="F14" s="50"/>
      <c r="H14" s="269">
        <v>50000000</v>
      </c>
      <c r="I14" s="269"/>
      <c r="J14" s="269"/>
      <c r="K14" s="44"/>
      <c r="L14" s="269">
        <v>13150</v>
      </c>
      <c r="M14" s="269"/>
      <c r="N14" s="269"/>
      <c r="O14" s="44"/>
      <c r="P14" s="267" t="s">
        <v>50</v>
      </c>
      <c r="Q14" s="267"/>
      <c r="R14" s="267"/>
      <c r="S14" s="267"/>
      <c r="T14" s="267"/>
      <c r="U14" s="44"/>
      <c r="V14" s="267" t="s">
        <v>48</v>
      </c>
      <c r="W14" s="267"/>
      <c r="X14" s="267"/>
      <c r="Y14" s="267"/>
      <c r="Z14" s="267"/>
      <c r="AA14" s="44"/>
      <c r="AB14" s="267" t="s">
        <v>49</v>
      </c>
      <c r="AC14" s="267"/>
      <c r="AD14" s="267"/>
      <c r="AE14" s="267"/>
      <c r="AF14" s="267"/>
      <c r="AG14" s="44"/>
      <c r="AH14" s="51">
        <v>50000000</v>
      </c>
      <c r="AI14" s="49"/>
      <c r="AJ14" s="51">
        <v>13150</v>
      </c>
      <c r="AK14" s="44"/>
      <c r="AL14" s="11" t="s">
        <v>50</v>
      </c>
    </row>
    <row r="15" spans="1:38" ht="21.75" customHeight="1" x14ac:dyDescent="0.2"/>
    <row r="16" spans="1:38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</sheetData>
  <mergeCells count="33">
    <mergeCell ref="V12:AL12"/>
    <mergeCell ref="A1:AL1"/>
    <mergeCell ref="A2:AL2"/>
    <mergeCell ref="A3:AL3"/>
    <mergeCell ref="C12:T12"/>
    <mergeCell ref="Z8:AD8"/>
    <mergeCell ref="AF8:AH8"/>
    <mergeCell ref="AJ8:AL8"/>
    <mergeCell ref="A9:E9"/>
    <mergeCell ref="F9:H9"/>
    <mergeCell ref="J9:L9"/>
    <mergeCell ref="N9:R9"/>
    <mergeCell ref="T9:X9"/>
    <mergeCell ref="Z9:AD9"/>
    <mergeCell ref="AF9:AH9"/>
    <mergeCell ref="F6:X6"/>
    <mergeCell ref="AB14:AF14"/>
    <mergeCell ref="H14:J14"/>
    <mergeCell ref="L14:N14"/>
    <mergeCell ref="P14:T14"/>
    <mergeCell ref="V14:Z14"/>
    <mergeCell ref="H13:J13"/>
    <mergeCell ref="L13:N13"/>
    <mergeCell ref="P13:T13"/>
    <mergeCell ref="V13:Z13"/>
    <mergeCell ref="AB13:AF13"/>
    <mergeCell ref="Z6:AL6"/>
    <mergeCell ref="AJ9:AL9"/>
    <mergeCell ref="T8:X8"/>
    <mergeCell ref="A8:E8"/>
    <mergeCell ref="F8:H8"/>
    <mergeCell ref="J8:L8"/>
    <mergeCell ref="N8:R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19"/>
  <sheetViews>
    <sheetView rightToLeft="1" topLeftCell="A4" zoomScale="85" zoomScaleNormal="85" workbookViewId="0">
      <selection activeCell="B7" sqref="B7"/>
    </sheetView>
  </sheetViews>
  <sheetFormatPr defaultRowHeight="12.75" x14ac:dyDescent="0.2"/>
  <cols>
    <col min="1" max="1" width="4.140625" style="19" bestFit="1" customWidth="1"/>
    <col min="2" max="2" width="36.28515625" style="19" customWidth="1"/>
    <col min="3" max="3" width="1.28515625" style="19" customWidth="1"/>
    <col min="4" max="4" width="2.5703125" style="19" customWidth="1"/>
    <col min="5" max="5" width="10.42578125" style="19" customWidth="1"/>
    <col min="6" max="6" width="1.28515625" style="19" customWidth="1"/>
    <col min="7" max="7" width="14.28515625" style="19" customWidth="1"/>
    <col min="8" max="8" width="1.28515625" style="19" customWidth="1"/>
    <col min="9" max="9" width="15" style="19" bestFit="1" customWidth="1"/>
    <col min="10" max="10" width="1.28515625" style="19" customWidth="1"/>
    <col min="11" max="11" width="13" style="19" customWidth="1"/>
    <col min="12" max="12" width="1.28515625" style="19" customWidth="1"/>
    <col min="13" max="13" width="13" style="19" customWidth="1"/>
    <col min="14" max="14" width="1.28515625" style="19" customWidth="1"/>
    <col min="15" max="15" width="13" style="19" customWidth="1"/>
    <col min="16" max="16" width="1.28515625" style="19" customWidth="1"/>
    <col min="17" max="17" width="13" style="19" customWidth="1"/>
    <col min="18" max="18" width="1.28515625" style="19" customWidth="1"/>
    <col min="19" max="19" width="15.5703125" style="19" customWidth="1"/>
    <col min="20" max="20" width="1.28515625" style="19" customWidth="1"/>
    <col min="21" max="21" width="19.42578125" style="19" customWidth="1"/>
    <col min="22" max="22" width="1.28515625" style="19" customWidth="1"/>
    <col min="23" max="23" width="15.42578125" style="19" bestFit="1" customWidth="1"/>
    <col min="24" max="24" width="1.28515625" style="19" customWidth="1"/>
    <col min="25" max="25" width="16.85546875" style="19" customWidth="1"/>
    <col min="26" max="26" width="1.28515625" style="19" customWidth="1"/>
    <col min="27" max="27" width="15.5703125" style="19" customWidth="1"/>
    <col min="28" max="28" width="0.28515625" style="19" customWidth="1"/>
    <col min="29" max="30" width="9.140625" style="19"/>
    <col min="31" max="31" width="15" style="19" bestFit="1" customWidth="1"/>
    <col min="32" max="16384" width="9.140625" style="19"/>
  </cols>
  <sheetData>
    <row r="1" spans="1:31" ht="29.1" customHeight="1" x14ac:dyDescent="0.2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</row>
    <row r="2" spans="1:31" ht="21.75" customHeight="1" x14ac:dyDescent="0.2">
      <c r="A2" s="274" t="s">
        <v>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31" ht="21.75" customHeight="1" x14ac:dyDescent="0.2">
      <c r="A3" s="274" t="s">
        <v>2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31" ht="14.45" customHeight="1" x14ac:dyDescent="0.2"/>
    <row r="5" spans="1:31" ht="34.5" customHeight="1" x14ac:dyDescent="0.2">
      <c r="A5" s="27" t="s">
        <v>51</v>
      </c>
      <c r="B5" s="275" t="s">
        <v>52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</row>
    <row r="6" spans="1:31" ht="34.5" customHeight="1" x14ac:dyDescent="0.2">
      <c r="E6" s="276" t="s">
        <v>7</v>
      </c>
      <c r="F6" s="276"/>
      <c r="G6" s="276"/>
      <c r="H6" s="276"/>
      <c r="I6" s="276"/>
      <c r="K6" s="276" t="s">
        <v>8</v>
      </c>
      <c r="L6" s="276"/>
      <c r="M6" s="276"/>
      <c r="N6" s="276"/>
      <c r="O6" s="276"/>
      <c r="P6" s="276"/>
      <c r="Q6" s="276"/>
      <c r="S6" s="276" t="s">
        <v>9</v>
      </c>
      <c r="T6" s="276"/>
      <c r="U6" s="276"/>
      <c r="V6" s="276"/>
      <c r="W6" s="276"/>
      <c r="X6" s="276"/>
      <c r="Y6" s="276"/>
      <c r="Z6" s="276"/>
      <c r="AA6" s="276"/>
    </row>
    <row r="7" spans="1:31" ht="34.5" customHeight="1" x14ac:dyDescent="0.2">
      <c r="E7" s="20"/>
      <c r="F7" s="20"/>
      <c r="G7" s="20"/>
      <c r="H7" s="20"/>
      <c r="I7" s="20"/>
      <c r="K7" s="277" t="s">
        <v>53</v>
      </c>
      <c r="L7" s="277"/>
      <c r="M7" s="277"/>
      <c r="N7" s="20"/>
      <c r="O7" s="277" t="s">
        <v>54</v>
      </c>
      <c r="P7" s="277"/>
      <c r="Q7" s="277"/>
      <c r="S7" s="20"/>
      <c r="T7" s="20"/>
      <c r="U7" s="20"/>
      <c r="V7" s="20"/>
      <c r="W7" s="20"/>
      <c r="X7" s="20"/>
      <c r="Y7" s="20"/>
      <c r="Z7" s="20"/>
      <c r="AA7" s="20"/>
    </row>
    <row r="8" spans="1:31" ht="34.5" customHeight="1" x14ac:dyDescent="0.2">
      <c r="A8" s="276" t="s">
        <v>55</v>
      </c>
      <c r="B8" s="276"/>
      <c r="D8" s="276" t="s">
        <v>56</v>
      </c>
      <c r="E8" s="276"/>
      <c r="F8" s="44"/>
      <c r="G8" s="28" t="s">
        <v>14</v>
      </c>
      <c r="H8" s="44"/>
      <c r="I8" s="28" t="s">
        <v>15</v>
      </c>
      <c r="J8" s="44"/>
      <c r="K8" s="29" t="s">
        <v>13</v>
      </c>
      <c r="L8" s="43"/>
      <c r="M8" s="29" t="s">
        <v>14</v>
      </c>
      <c r="N8" s="44"/>
      <c r="O8" s="29" t="s">
        <v>13</v>
      </c>
      <c r="P8" s="43"/>
      <c r="Q8" s="29" t="s">
        <v>16</v>
      </c>
      <c r="R8" s="44"/>
      <c r="S8" s="28" t="s">
        <v>13</v>
      </c>
      <c r="T8" s="44"/>
      <c r="U8" s="28" t="s">
        <v>57</v>
      </c>
      <c r="V8" s="44"/>
      <c r="W8" s="28" t="s">
        <v>14</v>
      </c>
      <c r="X8" s="44"/>
      <c r="Y8" s="28" t="s">
        <v>15</v>
      </c>
      <c r="Z8" s="44"/>
      <c r="AA8" s="28" t="s">
        <v>18</v>
      </c>
    </row>
    <row r="9" spans="1:31" ht="34.5" customHeight="1" x14ac:dyDescent="0.2">
      <c r="A9" s="278" t="s">
        <v>58</v>
      </c>
      <c r="B9" s="278"/>
      <c r="D9" s="279">
        <v>49333991</v>
      </c>
      <c r="E9" s="279"/>
      <c r="F9" s="44"/>
      <c r="G9" s="56">
        <v>499999998785</v>
      </c>
      <c r="H9" s="44"/>
      <c r="I9" s="56">
        <v>633604339851.56006</v>
      </c>
      <c r="J9" s="44"/>
      <c r="K9" s="56">
        <v>0</v>
      </c>
      <c r="L9" s="44"/>
      <c r="M9" s="56">
        <v>0</v>
      </c>
      <c r="N9" s="44"/>
      <c r="O9" s="56">
        <v>0</v>
      </c>
      <c r="P9" s="44"/>
      <c r="Q9" s="56">
        <v>0</v>
      </c>
      <c r="R9" s="44"/>
      <c r="S9" s="56">
        <v>49333991</v>
      </c>
      <c r="T9" s="44"/>
      <c r="U9" s="56">
        <v>13180.26</v>
      </c>
      <c r="V9" s="44"/>
      <c r="W9" s="56">
        <v>499999998785</v>
      </c>
      <c r="X9" s="44"/>
      <c r="Y9" s="56">
        <v>650234828217.66003</v>
      </c>
      <c r="Z9" s="44"/>
      <c r="AA9" s="60">
        <v>1.1491591148930811E-2</v>
      </c>
      <c r="AE9" s="224"/>
    </row>
    <row r="10" spans="1:31" ht="34.5" customHeight="1" x14ac:dyDescent="0.2">
      <c r="A10" s="280" t="s">
        <v>59</v>
      </c>
      <c r="B10" s="280"/>
      <c r="D10" s="281">
        <v>27990000</v>
      </c>
      <c r="E10" s="281"/>
      <c r="F10" s="44"/>
      <c r="G10" s="57">
        <v>699219617860</v>
      </c>
      <c r="H10" s="44"/>
      <c r="I10" s="57">
        <v>764460865769.625</v>
      </c>
      <c r="J10" s="44"/>
      <c r="K10" s="57">
        <v>0</v>
      </c>
      <c r="L10" s="44"/>
      <c r="M10" s="57">
        <v>0</v>
      </c>
      <c r="N10" s="44"/>
      <c r="O10" s="57">
        <v>0</v>
      </c>
      <c r="P10" s="44"/>
      <c r="Q10" s="57">
        <v>0</v>
      </c>
      <c r="R10" s="44"/>
      <c r="S10" s="57">
        <v>27990000</v>
      </c>
      <c r="T10" s="44"/>
      <c r="U10" s="57">
        <v>28100</v>
      </c>
      <c r="V10" s="44"/>
      <c r="W10" s="57">
        <v>699219617860</v>
      </c>
      <c r="X10" s="44"/>
      <c r="Y10" s="57">
        <v>785998914311.25</v>
      </c>
      <c r="Z10" s="44"/>
      <c r="AA10" s="61">
        <v>1.3890947969561673E-2</v>
      </c>
    </row>
    <row r="11" spans="1:31" ht="34.5" customHeight="1" x14ac:dyDescent="0.2">
      <c r="A11" s="280" t="s">
        <v>60</v>
      </c>
      <c r="B11" s="280"/>
      <c r="D11" s="281">
        <v>9545620</v>
      </c>
      <c r="E11" s="281"/>
      <c r="F11" s="44"/>
      <c r="G11" s="57">
        <v>163283140507</v>
      </c>
      <c r="H11" s="44"/>
      <c r="I11" s="57">
        <v>182295521097.89999</v>
      </c>
      <c r="J11" s="44"/>
      <c r="K11" s="57">
        <v>0</v>
      </c>
      <c r="L11" s="44"/>
      <c r="M11" s="57">
        <v>0</v>
      </c>
      <c r="N11" s="44"/>
      <c r="O11" s="57">
        <v>0</v>
      </c>
      <c r="P11" s="44"/>
      <c r="Q11" s="57">
        <v>0</v>
      </c>
      <c r="R11" s="44"/>
      <c r="S11" s="57">
        <v>9545620</v>
      </c>
      <c r="T11" s="44"/>
      <c r="U11" s="57">
        <v>19700</v>
      </c>
      <c r="V11" s="44"/>
      <c r="W11" s="57">
        <v>163283140507</v>
      </c>
      <c r="X11" s="44"/>
      <c r="Y11" s="57">
        <v>187825406152.125</v>
      </c>
      <c r="Z11" s="44"/>
      <c r="AA11" s="61">
        <v>3.3194358118257944E-3</v>
      </c>
    </row>
    <row r="12" spans="1:31" ht="34.5" customHeight="1" x14ac:dyDescent="0.2">
      <c r="A12" s="280" t="s">
        <v>61</v>
      </c>
      <c r="B12" s="280"/>
      <c r="D12" s="281">
        <v>59434563</v>
      </c>
      <c r="E12" s="281"/>
      <c r="F12" s="44"/>
      <c r="G12" s="57">
        <v>643999889519</v>
      </c>
      <c r="H12" s="44"/>
      <c r="I12" s="57">
        <v>761682453435.23999</v>
      </c>
      <c r="J12" s="44"/>
      <c r="K12" s="57">
        <v>0</v>
      </c>
      <c r="L12" s="44"/>
      <c r="M12" s="57">
        <v>0</v>
      </c>
      <c r="N12" s="44"/>
      <c r="O12" s="57">
        <v>0</v>
      </c>
      <c r="P12" s="44"/>
      <c r="Q12" s="57">
        <v>0</v>
      </c>
      <c r="R12" s="44"/>
      <c r="S12" s="57">
        <v>59434563</v>
      </c>
      <c r="T12" s="44"/>
      <c r="U12" s="57">
        <v>13151.09</v>
      </c>
      <c r="V12" s="44"/>
      <c r="W12" s="57">
        <v>643999889519</v>
      </c>
      <c r="X12" s="44"/>
      <c r="Y12" s="57">
        <v>781629287123.67004</v>
      </c>
      <c r="Z12" s="44"/>
      <c r="AA12" s="61">
        <v>1.3813723608555725E-2</v>
      </c>
    </row>
    <row r="13" spans="1:31" ht="34.5" customHeight="1" x14ac:dyDescent="0.2">
      <c r="A13" s="280" t="s">
        <v>62</v>
      </c>
      <c r="B13" s="280"/>
      <c r="D13" s="281">
        <v>2000000</v>
      </c>
      <c r="E13" s="281"/>
      <c r="F13" s="44"/>
      <c r="G13" s="57">
        <v>20023200000</v>
      </c>
      <c r="H13" s="44"/>
      <c r="I13" s="57">
        <v>19976250000</v>
      </c>
      <c r="J13" s="44"/>
      <c r="K13" s="57">
        <v>0</v>
      </c>
      <c r="L13" s="44"/>
      <c r="M13" s="57">
        <v>0</v>
      </c>
      <c r="N13" s="44"/>
      <c r="O13" s="57">
        <v>0</v>
      </c>
      <c r="P13" s="44"/>
      <c r="Q13" s="57">
        <v>0</v>
      </c>
      <c r="R13" s="44"/>
      <c r="S13" s="57">
        <v>2000000</v>
      </c>
      <c r="T13" s="44"/>
      <c r="U13" s="57">
        <v>9900</v>
      </c>
      <c r="V13" s="44"/>
      <c r="W13" s="57">
        <v>20023200000</v>
      </c>
      <c r="X13" s="44"/>
      <c r="Y13" s="57">
        <v>19776487500</v>
      </c>
      <c r="Z13" s="44"/>
      <c r="AA13" s="61">
        <v>3.4950959076567115E-4</v>
      </c>
    </row>
    <row r="14" spans="1:31" ht="34.5" customHeight="1" x14ac:dyDescent="0.2">
      <c r="A14" s="280" t="s">
        <v>63</v>
      </c>
      <c r="B14" s="280"/>
      <c r="D14" s="281">
        <v>14991504</v>
      </c>
      <c r="E14" s="281"/>
      <c r="F14" s="44"/>
      <c r="G14" s="57">
        <v>184251409164</v>
      </c>
      <c r="H14" s="44"/>
      <c r="I14" s="57">
        <v>168452034696</v>
      </c>
      <c r="J14" s="44"/>
      <c r="K14" s="57">
        <v>5767543</v>
      </c>
      <c r="L14" s="44"/>
      <c r="M14" s="57">
        <v>66079141715</v>
      </c>
      <c r="N14" s="44"/>
      <c r="O14" s="57">
        <v>0</v>
      </c>
      <c r="P14" s="44"/>
      <c r="Q14" s="57">
        <v>0</v>
      </c>
      <c r="R14" s="44"/>
      <c r="S14" s="57">
        <v>20759047</v>
      </c>
      <c r="T14" s="44"/>
      <c r="U14" s="57">
        <v>12211</v>
      </c>
      <c r="V14" s="44"/>
      <c r="W14" s="57">
        <v>250330550879</v>
      </c>
      <c r="X14" s="44"/>
      <c r="Y14" s="57">
        <v>253184536449.5</v>
      </c>
      <c r="Z14" s="44"/>
      <c r="AA14" s="61">
        <v>4.4745268199249686E-3</v>
      </c>
    </row>
    <row r="15" spans="1:31" ht="34.5" customHeight="1" x14ac:dyDescent="0.2">
      <c r="A15" s="280" t="s">
        <v>64</v>
      </c>
      <c r="B15" s="280"/>
      <c r="D15" s="281">
        <v>3860329</v>
      </c>
      <c r="E15" s="281"/>
      <c r="F15" s="44"/>
      <c r="G15" s="57">
        <v>52174894252</v>
      </c>
      <c r="H15" s="44"/>
      <c r="I15" s="57">
        <v>70440602834.780106</v>
      </c>
      <c r="J15" s="44"/>
      <c r="K15" s="57">
        <v>0</v>
      </c>
      <c r="L15" s="44"/>
      <c r="M15" s="57">
        <v>0</v>
      </c>
      <c r="N15" s="44"/>
      <c r="O15" s="57">
        <v>-3860329</v>
      </c>
      <c r="P15" s="44"/>
      <c r="Q15" s="57">
        <v>72237379956</v>
      </c>
      <c r="R15" s="44"/>
      <c r="S15" s="57">
        <v>0</v>
      </c>
      <c r="T15" s="44"/>
      <c r="U15" s="57">
        <v>0</v>
      </c>
      <c r="V15" s="44"/>
      <c r="W15" s="57">
        <v>0</v>
      </c>
      <c r="X15" s="44"/>
      <c r="Y15" s="57">
        <v>0</v>
      </c>
      <c r="Z15" s="44"/>
      <c r="AA15" s="61">
        <v>0</v>
      </c>
    </row>
    <row r="16" spans="1:31" ht="34.5" customHeight="1" x14ac:dyDescent="0.2">
      <c r="A16" s="280" t="s">
        <v>65</v>
      </c>
      <c r="B16" s="280"/>
      <c r="D16" s="281">
        <v>18535242</v>
      </c>
      <c r="E16" s="281"/>
      <c r="F16" s="44"/>
      <c r="G16" s="57">
        <v>128538829259</v>
      </c>
      <c r="H16" s="44"/>
      <c r="I16" s="57">
        <v>280660588025.89502</v>
      </c>
      <c r="J16" s="44"/>
      <c r="K16" s="57">
        <v>0</v>
      </c>
      <c r="L16" s="44"/>
      <c r="M16" s="57">
        <v>0</v>
      </c>
      <c r="N16" s="44"/>
      <c r="O16" s="57">
        <v>0</v>
      </c>
      <c r="P16" s="44"/>
      <c r="Q16" s="57">
        <v>0</v>
      </c>
      <c r="R16" s="44"/>
      <c r="S16" s="57">
        <v>18535242</v>
      </c>
      <c r="T16" s="44"/>
      <c r="U16" s="57">
        <v>14510</v>
      </c>
      <c r="V16" s="44"/>
      <c r="W16" s="57">
        <v>128538829259</v>
      </c>
      <c r="X16" s="44"/>
      <c r="Y16" s="57">
        <v>268626987615.814</v>
      </c>
      <c r="Z16" s="44"/>
      <c r="AA16" s="61">
        <v>4.7474410463545745E-3</v>
      </c>
    </row>
    <row r="17" spans="1:27" ht="34.5" customHeight="1" x14ac:dyDescent="0.2">
      <c r="A17" s="282" t="s">
        <v>66</v>
      </c>
      <c r="B17" s="282"/>
      <c r="D17" s="283">
        <v>0</v>
      </c>
      <c r="E17" s="283"/>
      <c r="F17" s="44"/>
      <c r="G17" s="58">
        <v>0</v>
      </c>
      <c r="H17" s="44"/>
      <c r="I17" s="58">
        <v>0</v>
      </c>
      <c r="J17" s="44"/>
      <c r="K17" s="58">
        <v>167000</v>
      </c>
      <c r="L17" s="44"/>
      <c r="M17" s="58">
        <v>70313318944</v>
      </c>
      <c r="N17" s="44"/>
      <c r="O17" s="58">
        <v>0</v>
      </c>
      <c r="P17" s="44"/>
      <c r="Q17" s="58">
        <v>0</v>
      </c>
      <c r="R17" s="44"/>
      <c r="S17" s="58">
        <v>167000</v>
      </c>
      <c r="T17" s="44"/>
      <c r="U17" s="64">
        <v>430240</v>
      </c>
      <c r="V17" s="44"/>
      <c r="W17" s="58">
        <v>70313318944</v>
      </c>
      <c r="X17" s="44"/>
      <c r="Y17" s="58">
        <v>71764758030</v>
      </c>
      <c r="Z17" s="44"/>
      <c r="AA17" s="62">
        <v>1.268297578650542E-3</v>
      </c>
    </row>
    <row r="18" spans="1:27" ht="34.5" customHeight="1" thickBot="1" x14ac:dyDescent="0.25">
      <c r="A18" s="284" t="s">
        <v>34</v>
      </c>
      <c r="B18" s="284"/>
      <c r="D18" s="285">
        <f>SUM(D9:E17)</f>
        <v>185691249</v>
      </c>
      <c r="E18" s="285"/>
      <c r="F18" s="44"/>
      <c r="G18" s="59">
        <f>SUM(G9:G17)</f>
        <v>2391490979346</v>
      </c>
      <c r="H18" s="44"/>
      <c r="I18" s="59">
        <f>SUM(I9:I17)</f>
        <v>2881572655711.0005</v>
      </c>
      <c r="J18" s="44"/>
      <c r="K18" s="59">
        <f>SUM(K9:K17)</f>
        <v>5934543</v>
      </c>
      <c r="L18" s="44"/>
      <c r="M18" s="59">
        <f>SUM(M9:M17)</f>
        <v>136392460659</v>
      </c>
      <c r="N18" s="44"/>
      <c r="O18" s="59">
        <f>SUM(O9:O17)</f>
        <v>-3860329</v>
      </c>
      <c r="P18" s="44"/>
      <c r="Q18" s="59">
        <f>SUM(Q9:Q17)</f>
        <v>72237379956</v>
      </c>
      <c r="R18" s="44"/>
      <c r="S18" s="165">
        <f>SUM(S9:S17)</f>
        <v>187765463</v>
      </c>
      <c r="T18" s="44"/>
      <c r="U18" s="64"/>
      <c r="V18" s="44"/>
      <c r="W18" s="165">
        <f>SUM(W9:W17)</f>
        <v>2475708545753</v>
      </c>
      <c r="X18" s="44"/>
      <c r="Y18" s="165">
        <f>SUM(Y9:Y17)</f>
        <v>3019041205400.019</v>
      </c>
      <c r="Z18" s="44"/>
      <c r="AA18" s="63">
        <f>SUM(AA9:AA17)</f>
        <v>5.3355473574569746E-2</v>
      </c>
    </row>
    <row r="19" spans="1:27" ht="13.5" thickTop="1" x14ac:dyDescent="0.2"/>
  </sheetData>
  <mergeCells count="31"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0"/>
  <sheetViews>
    <sheetView rightToLeft="1" zoomScale="85" zoomScaleNormal="85" workbookViewId="0">
      <selection activeCell="B4" sqref="B4"/>
    </sheetView>
  </sheetViews>
  <sheetFormatPr defaultRowHeight="19.5" x14ac:dyDescent="0.5"/>
  <cols>
    <col min="1" max="1" width="5.140625" style="21" customWidth="1"/>
    <col min="2" max="2" width="36.28515625" style="21" customWidth="1"/>
    <col min="3" max="3" width="1.28515625" style="21" customWidth="1"/>
    <col min="4" max="4" width="14.7109375" style="21" bestFit="1" customWidth="1"/>
    <col min="5" max="5" width="1.5703125" style="21" customWidth="1"/>
    <col min="6" max="6" width="12" style="21" bestFit="1" customWidth="1"/>
    <col min="7" max="7" width="1.28515625" style="21" customWidth="1"/>
    <col min="8" max="8" width="13" style="21" customWidth="1"/>
    <col min="9" max="9" width="1.28515625" style="21" customWidth="1"/>
    <col min="10" max="10" width="16.85546875" style="21" bestFit="1" customWidth="1"/>
    <col min="11" max="11" width="1.28515625" style="21" customWidth="1"/>
    <col min="12" max="12" width="17.28515625" style="21" bestFit="1" customWidth="1"/>
    <col min="13" max="13" width="1.28515625" style="21" customWidth="1"/>
    <col min="14" max="14" width="5.28515625" style="21" bestFit="1" customWidth="1"/>
    <col min="15" max="15" width="1.28515625" style="21" customWidth="1"/>
    <col min="16" max="16" width="13" style="21" customWidth="1"/>
    <col min="17" max="17" width="1.28515625" style="21" customWidth="1"/>
    <col min="18" max="18" width="13" style="21" customWidth="1"/>
    <col min="19" max="19" width="1.28515625" style="21" customWidth="1"/>
    <col min="20" max="20" width="13" style="21" customWidth="1"/>
    <col min="21" max="21" width="1.28515625" style="21" customWidth="1"/>
    <col min="22" max="22" width="15.5703125" style="21" customWidth="1"/>
    <col min="23" max="23" width="1.28515625" style="21" customWidth="1"/>
    <col min="24" max="24" width="15.5703125" style="21" customWidth="1"/>
    <col min="25" max="25" width="1.28515625" style="21" customWidth="1"/>
    <col min="26" max="26" width="16.85546875" style="21" bestFit="1" customWidth="1"/>
    <col min="27" max="27" width="1.28515625" style="21" customWidth="1"/>
    <col min="28" max="28" width="17.7109375" style="21" bestFit="1" customWidth="1"/>
    <col min="29" max="29" width="1.28515625" style="21" customWidth="1"/>
    <col min="30" max="30" width="17.5703125" style="21" bestFit="1" customWidth="1"/>
    <col min="31" max="31" width="0.28515625" style="21" customWidth="1"/>
    <col min="32" max="16384" width="9.140625" style="21"/>
  </cols>
  <sheetData>
    <row r="1" spans="1:30" ht="29.1" customHeight="1" x14ac:dyDescent="0.5">
      <c r="A1" s="287" t="s">
        <v>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</row>
    <row r="2" spans="1:30" ht="21.75" customHeight="1" x14ac:dyDescent="0.5">
      <c r="A2" s="287" t="s">
        <v>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</row>
    <row r="3" spans="1:30" ht="21.75" customHeight="1" x14ac:dyDescent="0.5">
      <c r="A3" s="287" t="s">
        <v>2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</row>
    <row r="4" spans="1:30" ht="14.45" customHeight="1" x14ac:dyDescent="0.5"/>
    <row r="5" spans="1:30" ht="34.5" customHeight="1" x14ac:dyDescent="0.5">
      <c r="A5" s="22" t="s">
        <v>67</v>
      </c>
      <c r="B5" s="288" t="s">
        <v>68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</row>
    <row r="6" spans="1:30" ht="34.5" customHeight="1" x14ac:dyDescent="0.5">
      <c r="A6" s="256" t="s">
        <v>69</v>
      </c>
      <c r="B6" s="256"/>
      <c r="C6" s="256"/>
      <c r="D6" s="256"/>
      <c r="E6" s="256"/>
      <c r="F6" s="256"/>
      <c r="G6" s="256"/>
      <c r="H6" s="256" t="s">
        <v>7</v>
      </c>
      <c r="I6" s="256"/>
      <c r="J6" s="256"/>
      <c r="K6" s="256"/>
      <c r="L6" s="256"/>
      <c r="N6" s="256" t="s">
        <v>8</v>
      </c>
      <c r="O6" s="256"/>
      <c r="P6" s="256"/>
      <c r="Q6" s="256"/>
      <c r="R6" s="256"/>
      <c r="S6" s="256"/>
      <c r="T6" s="256"/>
      <c r="V6" s="256" t="s">
        <v>9</v>
      </c>
      <c r="W6" s="256"/>
      <c r="X6" s="256"/>
      <c r="Y6" s="256"/>
      <c r="Z6" s="256"/>
      <c r="AA6" s="256"/>
      <c r="AB6" s="256"/>
      <c r="AC6" s="256"/>
      <c r="AD6" s="256"/>
    </row>
    <row r="7" spans="1:30" ht="34.5" customHeight="1" x14ac:dyDescent="0.5">
      <c r="A7" s="23"/>
      <c r="B7" s="23"/>
      <c r="C7" s="23"/>
      <c r="D7" s="32"/>
      <c r="E7" s="32"/>
      <c r="F7" s="32"/>
      <c r="G7" s="32"/>
      <c r="H7" s="32"/>
      <c r="I7" s="32"/>
      <c r="J7" s="32"/>
      <c r="K7" s="32"/>
      <c r="L7" s="32"/>
      <c r="M7" s="31"/>
      <c r="N7" s="257" t="s">
        <v>10</v>
      </c>
      <c r="O7" s="257"/>
      <c r="P7" s="257"/>
      <c r="Q7" s="32"/>
      <c r="R7" s="257" t="s">
        <v>11</v>
      </c>
      <c r="S7" s="257"/>
      <c r="T7" s="257"/>
      <c r="U7" s="31"/>
      <c r="V7" s="32"/>
      <c r="W7" s="32"/>
      <c r="X7" s="32"/>
      <c r="Y7" s="32"/>
      <c r="Z7" s="32"/>
      <c r="AA7" s="32"/>
      <c r="AB7" s="32"/>
      <c r="AC7" s="32"/>
      <c r="AD7" s="32"/>
    </row>
    <row r="8" spans="1:30" ht="34.5" customHeight="1" x14ac:dyDescent="0.5">
      <c r="A8" s="256" t="s">
        <v>70</v>
      </c>
      <c r="B8" s="256"/>
      <c r="D8" s="24" t="s">
        <v>71</v>
      </c>
      <c r="E8" s="31"/>
      <c r="F8" s="24" t="s">
        <v>72</v>
      </c>
      <c r="G8" s="31"/>
      <c r="H8" s="24" t="s">
        <v>13</v>
      </c>
      <c r="I8" s="31"/>
      <c r="J8" s="24" t="s">
        <v>14</v>
      </c>
      <c r="K8" s="31"/>
      <c r="L8" s="24" t="s">
        <v>15</v>
      </c>
      <c r="M8" s="31"/>
      <c r="N8" s="25" t="s">
        <v>13</v>
      </c>
      <c r="O8" s="32"/>
      <c r="P8" s="25" t="s">
        <v>14</v>
      </c>
      <c r="Q8" s="31"/>
      <c r="R8" s="25" t="s">
        <v>13</v>
      </c>
      <c r="S8" s="32"/>
      <c r="T8" s="25" t="s">
        <v>16</v>
      </c>
      <c r="U8" s="31"/>
      <c r="V8" s="24" t="s">
        <v>13</v>
      </c>
      <c r="W8" s="31"/>
      <c r="X8" s="24" t="s">
        <v>17</v>
      </c>
      <c r="Y8" s="31"/>
      <c r="Z8" s="24" t="s">
        <v>14</v>
      </c>
      <c r="AA8" s="31"/>
      <c r="AB8" s="24" t="s">
        <v>15</v>
      </c>
      <c r="AC8" s="31"/>
      <c r="AD8" s="24" t="s">
        <v>18</v>
      </c>
    </row>
    <row r="9" spans="1:30" ht="34.5" customHeight="1" x14ac:dyDescent="0.5">
      <c r="A9" s="289" t="s">
        <v>73</v>
      </c>
      <c r="B9" s="289"/>
      <c r="D9" s="65" t="s">
        <v>74</v>
      </c>
      <c r="E9" s="31"/>
      <c r="F9" s="65" t="s">
        <v>75</v>
      </c>
      <c r="G9" s="31"/>
      <c r="H9" s="33">
        <v>2203677</v>
      </c>
      <c r="I9" s="31"/>
      <c r="J9" s="33">
        <v>14999988603600</v>
      </c>
      <c r="K9" s="31"/>
      <c r="L9" s="33">
        <v>14989113611862</v>
      </c>
      <c r="M9" s="31"/>
      <c r="N9" s="33">
        <v>0</v>
      </c>
      <c r="O9" s="31"/>
      <c r="P9" s="33">
        <v>0</v>
      </c>
      <c r="Q9" s="31"/>
      <c r="R9" s="33">
        <v>0</v>
      </c>
      <c r="S9" s="31"/>
      <c r="T9" s="33">
        <v>0</v>
      </c>
      <c r="U9" s="31"/>
      <c r="V9" s="33">
        <v>2203677</v>
      </c>
      <c r="W9" s="31"/>
      <c r="X9" s="33">
        <v>6806800</v>
      </c>
      <c r="Y9" s="31"/>
      <c r="Z9" s="33">
        <v>14999988603600</v>
      </c>
      <c r="AA9" s="31"/>
      <c r="AB9" s="33">
        <v>14989113611862</v>
      </c>
      <c r="AC9" s="31"/>
      <c r="AD9" s="38">
        <v>0.26490000000000002</v>
      </c>
    </row>
    <row r="10" spans="1:30" ht="34.5" customHeight="1" x14ac:dyDescent="0.5">
      <c r="A10" s="290" t="s">
        <v>76</v>
      </c>
      <c r="B10" s="290"/>
      <c r="D10" s="66" t="s">
        <v>77</v>
      </c>
      <c r="E10" s="31"/>
      <c r="F10" s="66" t="s">
        <v>78</v>
      </c>
      <c r="G10" s="31"/>
      <c r="H10" s="34">
        <v>550000</v>
      </c>
      <c r="I10" s="31"/>
      <c r="J10" s="34">
        <v>492820000000</v>
      </c>
      <c r="K10" s="31"/>
      <c r="L10" s="34">
        <v>525154798437</v>
      </c>
      <c r="M10" s="31"/>
      <c r="N10" s="34">
        <v>0</v>
      </c>
      <c r="O10" s="31"/>
      <c r="P10" s="34">
        <v>0</v>
      </c>
      <c r="Q10" s="31"/>
      <c r="R10" s="34">
        <v>0</v>
      </c>
      <c r="S10" s="31"/>
      <c r="T10" s="34">
        <v>0</v>
      </c>
      <c r="U10" s="31"/>
      <c r="V10" s="34">
        <v>550000</v>
      </c>
      <c r="W10" s="31"/>
      <c r="X10" s="34">
        <v>977780</v>
      </c>
      <c r="Y10" s="31"/>
      <c r="Z10" s="34">
        <v>492820000000</v>
      </c>
      <c r="AA10" s="31"/>
      <c r="AB10" s="34">
        <v>537681527556</v>
      </c>
      <c r="AC10" s="31"/>
      <c r="AD10" s="39">
        <v>9.4999999999999998E-3</v>
      </c>
    </row>
    <row r="11" spans="1:30" ht="34.5" customHeight="1" x14ac:dyDescent="0.5">
      <c r="A11" s="290" t="s">
        <v>79</v>
      </c>
      <c r="B11" s="290"/>
      <c r="D11" s="66" t="s">
        <v>80</v>
      </c>
      <c r="E11" s="31"/>
      <c r="F11" s="66" t="s">
        <v>81</v>
      </c>
      <c r="G11" s="31"/>
      <c r="H11" s="34">
        <v>9086</v>
      </c>
      <c r="I11" s="31"/>
      <c r="J11" s="34">
        <v>5082255524</v>
      </c>
      <c r="K11" s="31"/>
      <c r="L11" s="34">
        <v>5746035062</v>
      </c>
      <c r="M11" s="31"/>
      <c r="N11" s="34">
        <v>0</v>
      </c>
      <c r="O11" s="31"/>
      <c r="P11" s="34">
        <v>0</v>
      </c>
      <c r="Q11" s="31"/>
      <c r="R11" s="34">
        <v>0</v>
      </c>
      <c r="S11" s="31"/>
      <c r="T11" s="34">
        <v>0</v>
      </c>
      <c r="U11" s="31"/>
      <c r="V11" s="34">
        <v>9086</v>
      </c>
      <c r="W11" s="31"/>
      <c r="X11" s="34">
        <v>647550</v>
      </c>
      <c r="Y11" s="31"/>
      <c r="Z11" s="34">
        <v>5082255524</v>
      </c>
      <c r="AA11" s="31"/>
      <c r="AB11" s="34">
        <v>5882572890</v>
      </c>
      <c r="AC11" s="31"/>
      <c r="AD11" s="39">
        <v>1E-4</v>
      </c>
    </row>
    <row r="12" spans="1:30" ht="34.5" customHeight="1" x14ac:dyDescent="0.5">
      <c r="A12" s="290" t="s">
        <v>82</v>
      </c>
      <c r="B12" s="290"/>
      <c r="D12" s="66" t="s">
        <v>83</v>
      </c>
      <c r="E12" s="31"/>
      <c r="F12" s="66" t="s">
        <v>84</v>
      </c>
      <c r="G12" s="31"/>
      <c r="H12" s="34">
        <v>1500000</v>
      </c>
      <c r="I12" s="31"/>
      <c r="J12" s="34">
        <v>1500000000000</v>
      </c>
      <c r="K12" s="31"/>
      <c r="L12" s="34">
        <v>1499728125000</v>
      </c>
      <c r="M12" s="31"/>
      <c r="N12" s="34">
        <v>0</v>
      </c>
      <c r="O12" s="31"/>
      <c r="P12" s="34">
        <v>0</v>
      </c>
      <c r="Q12" s="31"/>
      <c r="R12" s="34">
        <v>0</v>
      </c>
      <c r="S12" s="31"/>
      <c r="T12" s="34">
        <v>0</v>
      </c>
      <c r="U12" s="31"/>
      <c r="V12" s="34">
        <v>1500000</v>
      </c>
      <c r="W12" s="31"/>
      <c r="X12" s="34">
        <v>1000000</v>
      </c>
      <c r="Y12" s="31"/>
      <c r="Z12" s="34">
        <v>1500000000000</v>
      </c>
      <c r="AA12" s="31"/>
      <c r="AB12" s="34">
        <v>1499728125000</v>
      </c>
      <c r="AC12" s="31"/>
      <c r="AD12" s="39">
        <v>2.6499999999999999E-2</v>
      </c>
    </row>
    <row r="13" spans="1:30" ht="34.5" customHeight="1" x14ac:dyDescent="0.5">
      <c r="A13" s="290" t="s">
        <v>85</v>
      </c>
      <c r="B13" s="290"/>
      <c r="D13" s="66" t="s">
        <v>86</v>
      </c>
      <c r="E13" s="31"/>
      <c r="F13" s="66" t="s">
        <v>87</v>
      </c>
      <c r="G13" s="31"/>
      <c r="H13" s="34">
        <v>750000</v>
      </c>
      <c r="I13" s="31"/>
      <c r="J13" s="34">
        <v>750000000000</v>
      </c>
      <c r="K13" s="31"/>
      <c r="L13" s="34">
        <v>749864062500</v>
      </c>
      <c r="M13" s="31"/>
      <c r="N13" s="34">
        <v>0</v>
      </c>
      <c r="O13" s="31"/>
      <c r="P13" s="34">
        <v>0</v>
      </c>
      <c r="Q13" s="31"/>
      <c r="R13" s="34">
        <v>0</v>
      </c>
      <c r="S13" s="31"/>
      <c r="T13" s="34">
        <v>0</v>
      </c>
      <c r="U13" s="31"/>
      <c r="V13" s="34">
        <v>750000</v>
      </c>
      <c r="W13" s="31"/>
      <c r="X13" s="34">
        <v>1000000</v>
      </c>
      <c r="Y13" s="31"/>
      <c r="Z13" s="34">
        <v>750000000000</v>
      </c>
      <c r="AA13" s="31"/>
      <c r="AB13" s="34">
        <v>749864062500</v>
      </c>
      <c r="AC13" s="31"/>
      <c r="AD13" s="39">
        <v>1.3299999999999999E-2</v>
      </c>
    </row>
    <row r="14" spans="1:30" ht="34.5" customHeight="1" x14ac:dyDescent="0.5">
      <c r="A14" s="290" t="s">
        <v>88</v>
      </c>
      <c r="B14" s="290"/>
      <c r="D14" s="66" t="s">
        <v>89</v>
      </c>
      <c r="E14" s="31"/>
      <c r="F14" s="66" t="s">
        <v>90</v>
      </c>
      <c r="G14" s="31"/>
      <c r="H14" s="34">
        <v>3200000</v>
      </c>
      <c r="I14" s="31"/>
      <c r="J14" s="34">
        <v>2910670184750</v>
      </c>
      <c r="K14" s="31"/>
      <c r="L14" s="34">
        <v>2973348982800</v>
      </c>
      <c r="M14" s="31"/>
      <c r="N14" s="34">
        <v>0</v>
      </c>
      <c r="O14" s="31"/>
      <c r="P14" s="34">
        <v>0</v>
      </c>
      <c r="Q14" s="31"/>
      <c r="R14" s="34">
        <v>0</v>
      </c>
      <c r="S14" s="31"/>
      <c r="T14" s="34">
        <v>0</v>
      </c>
      <c r="U14" s="31"/>
      <c r="V14" s="34">
        <v>3200000</v>
      </c>
      <c r="W14" s="31"/>
      <c r="X14" s="34">
        <v>929340</v>
      </c>
      <c r="Y14" s="31"/>
      <c r="Z14" s="34">
        <v>2910670184750</v>
      </c>
      <c r="AA14" s="31"/>
      <c r="AB14" s="34">
        <v>2973348982800</v>
      </c>
      <c r="AC14" s="31"/>
      <c r="AD14" s="39">
        <v>5.2499999999999998E-2</v>
      </c>
    </row>
    <row r="15" spans="1:30" ht="34.5" customHeight="1" x14ac:dyDescent="0.5">
      <c r="A15" s="290" t="s">
        <v>91</v>
      </c>
      <c r="B15" s="290"/>
      <c r="D15" s="66" t="s">
        <v>92</v>
      </c>
      <c r="E15" s="31"/>
      <c r="F15" s="66" t="s">
        <v>93</v>
      </c>
      <c r="G15" s="31"/>
      <c r="H15" s="34">
        <v>5000000</v>
      </c>
      <c r="I15" s="31"/>
      <c r="J15" s="34">
        <v>4882000000000</v>
      </c>
      <c r="K15" s="31"/>
      <c r="L15" s="34">
        <v>4761186878437</v>
      </c>
      <c r="M15" s="31"/>
      <c r="N15" s="34">
        <v>0</v>
      </c>
      <c r="O15" s="31"/>
      <c r="P15" s="34">
        <v>0</v>
      </c>
      <c r="Q15" s="31"/>
      <c r="R15" s="34">
        <v>0</v>
      </c>
      <c r="S15" s="31"/>
      <c r="T15" s="34">
        <v>0</v>
      </c>
      <c r="U15" s="31"/>
      <c r="V15" s="34">
        <v>5000000</v>
      </c>
      <c r="W15" s="31"/>
      <c r="X15" s="34">
        <v>951150</v>
      </c>
      <c r="Y15" s="31"/>
      <c r="Z15" s="34">
        <v>4882000000000</v>
      </c>
      <c r="AA15" s="31"/>
      <c r="AB15" s="34">
        <v>4754888020312</v>
      </c>
      <c r="AC15" s="31"/>
      <c r="AD15" s="39">
        <v>8.4000000000000005E-2</v>
      </c>
    </row>
    <row r="16" spans="1:30" ht="34.5" customHeight="1" x14ac:dyDescent="0.5">
      <c r="A16" s="290" t="s">
        <v>94</v>
      </c>
      <c r="B16" s="290"/>
      <c r="D16" s="66" t="s">
        <v>92</v>
      </c>
      <c r="E16" s="31"/>
      <c r="F16" s="66" t="s">
        <v>95</v>
      </c>
      <c r="G16" s="31"/>
      <c r="H16" s="34">
        <v>150000</v>
      </c>
      <c r="I16" s="31"/>
      <c r="J16" s="34">
        <v>146100000000</v>
      </c>
      <c r="K16" s="31"/>
      <c r="L16" s="34">
        <v>144174863568</v>
      </c>
      <c r="M16" s="31"/>
      <c r="N16" s="34">
        <v>0</v>
      </c>
      <c r="O16" s="31"/>
      <c r="P16" s="34">
        <v>0</v>
      </c>
      <c r="Q16" s="31"/>
      <c r="R16" s="34">
        <v>0</v>
      </c>
      <c r="S16" s="31"/>
      <c r="T16" s="34">
        <v>0</v>
      </c>
      <c r="U16" s="31"/>
      <c r="V16" s="34">
        <v>150000</v>
      </c>
      <c r="W16" s="31"/>
      <c r="X16" s="34">
        <v>961340</v>
      </c>
      <c r="Y16" s="31"/>
      <c r="Z16" s="34">
        <v>146100000000</v>
      </c>
      <c r="AA16" s="31"/>
      <c r="AB16" s="34">
        <v>144174863568</v>
      </c>
      <c r="AC16" s="31"/>
      <c r="AD16" s="39">
        <v>2.5000000000000001E-3</v>
      </c>
    </row>
    <row r="17" spans="1:30" ht="34.5" customHeight="1" x14ac:dyDescent="0.5">
      <c r="A17" s="290" t="s">
        <v>96</v>
      </c>
      <c r="B17" s="290"/>
      <c r="D17" s="66" t="s">
        <v>92</v>
      </c>
      <c r="E17" s="31"/>
      <c r="F17" s="66" t="s">
        <v>97</v>
      </c>
      <c r="G17" s="31"/>
      <c r="H17" s="34">
        <v>3091657</v>
      </c>
      <c r="I17" s="31"/>
      <c r="J17" s="34">
        <v>2925635019100</v>
      </c>
      <c r="K17" s="31"/>
      <c r="L17" s="34">
        <v>2854936854089</v>
      </c>
      <c r="M17" s="31"/>
      <c r="N17" s="34">
        <v>0</v>
      </c>
      <c r="O17" s="31"/>
      <c r="P17" s="34">
        <v>0</v>
      </c>
      <c r="Q17" s="31"/>
      <c r="R17" s="34">
        <v>0</v>
      </c>
      <c r="S17" s="31"/>
      <c r="T17" s="34">
        <v>0</v>
      </c>
      <c r="U17" s="31"/>
      <c r="V17" s="34">
        <v>3091657</v>
      </c>
      <c r="W17" s="31"/>
      <c r="X17" s="34">
        <v>930000</v>
      </c>
      <c r="Y17" s="31"/>
      <c r="Z17" s="34">
        <v>2925635019100</v>
      </c>
      <c r="AA17" s="31"/>
      <c r="AB17" s="34">
        <v>2874719872566</v>
      </c>
      <c r="AC17" s="31"/>
      <c r="AD17" s="39">
        <v>5.0799999999999998E-2</v>
      </c>
    </row>
    <row r="18" spans="1:30" ht="34.5" customHeight="1" x14ac:dyDescent="0.5">
      <c r="A18" s="291" t="s">
        <v>98</v>
      </c>
      <c r="B18" s="291"/>
      <c r="D18" s="92" t="s">
        <v>99</v>
      </c>
      <c r="E18" s="31"/>
      <c r="F18" s="92" t="s">
        <v>100</v>
      </c>
      <c r="G18" s="31"/>
      <c r="H18" s="37">
        <v>2998000</v>
      </c>
      <c r="I18" s="31"/>
      <c r="J18" s="35">
        <v>2998000000000</v>
      </c>
      <c r="K18" s="31"/>
      <c r="L18" s="35">
        <v>2998000000000</v>
      </c>
      <c r="M18" s="31"/>
      <c r="N18" s="35">
        <v>0</v>
      </c>
      <c r="O18" s="31"/>
      <c r="P18" s="35">
        <v>0</v>
      </c>
      <c r="Q18" s="31"/>
      <c r="R18" s="35">
        <v>0</v>
      </c>
      <c r="S18" s="31"/>
      <c r="T18" s="35">
        <v>0</v>
      </c>
      <c r="U18" s="31"/>
      <c r="V18" s="37">
        <v>2998000</v>
      </c>
      <c r="W18" s="31"/>
      <c r="X18" s="37">
        <v>1000000</v>
      </c>
      <c r="Y18" s="31"/>
      <c r="Z18" s="35">
        <v>2998000000000</v>
      </c>
      <c r="AA18" s="31"/>
      <c r="AB18" s="35">
        <v>2998000000000</v>
      </c>
      <c r="AC18" s="31"/>
      <c r="AD18" s="40">
        <v>5.2999999999999999E-2</v>
      </c>
    </row>
    <row r="19" spans="1:30" ht="34.5" customHeight="1" thickBot="1" x14ac:dyDescent="0.55000000000000004">
      <c r="A19" s="286" t="s">
        <v>34</v>
      </c>
      <c r="B19" s="286"/>
      <c r="D19" s="37"/>
      <c r="E19" s="93"/>
      <c r="F19" s="37"/>
      <c r="G19" s="31"/>
      <c r="H19" s="37"/>
      <c r="I19" s="31"/>
      <c r="J19" s="36">
        <f>SUM(J9:J18)</f>
        <v>31610296062974</v>
      </c>
      <c r="K19" s="31"/>
      <c r="L19" s="36">
        <f>SUM(L9:L18)</f>
        <v>31501254211755</v>
      </c>
      <c r="M19" s="31"/>
      <c r="N19" s="36">
        <v>0</v>
      </c>
      <c r="O19" s="31"/>
      <c r="P19" s="36">
        <v>0</v>
      </c>
      <c r="Q19" s="31"/>
      <c r="R19" s="36">
        <v>0</v>
      </c>
      <c r="S19" s="31"/>
      <c r="T19" s="36">
        <v>0</v>
      </c>
      <c r="U19" s="31"/>
      <c r="V19" s="37"/>
      <c r="W19" s="31"/>
      <c r="X19" s="37"/>
      <c r="Y19" s="31"/>
      <c r="Z19" s="36">
        <f>SUM(Z9:Z18)</f>
        <v>31610296062974</v>
      </c>
      <c r="AA19" s="31"/>
      <c r="AB19" s="36">
        <f>SUM(AB9:AB18)</f>
        <v>31527401639054</v>
      </c>
      <c r="AC19" s="31"/>
      <c r="AD19" s="41">
        <f>SUM(AD9:AD18)</f>
        <v>0.55710000000000004</v>
      </c>
    </row>
    <row r="20" spans="1:30" ht="20.25" thickTop="1" x14ac:dyDescent="0.5">
      <c r="AD20" s="213"/>
    </row>
  </sheetData>
  <mergeCells count="22">
    <mergeCell ref="A18:B18"/>
    <mergeCell ref="A11:B11"/>
    <mergeCell ref="A12:B12"/>
    <mergeCell ref="A13:B13"/>
    <mergeCell ref="A14:B14"/>
    <mergeCell ref="A15:B15"/>
    <mergeCell ref="A19:B19"/>
    <mergeCell ref="A1:AD1"/>
    <mergeCell ref="A2:AD2"/>
    <mergeCell ref="A3:AD3"/>
    <mergeCell ref="B5:AD5"/>
    <mergeCell ref="A6:G6"/>
    <mergeCell ref="H6:L6"/>
    <mergeCell ref="N6:T6"/>
    <mergeCell ref="V6:AD6"/>
    <mergeCell ref="N7:P7"/>
    <mergeCell ref="R7:T7"/>
    <mergeCell ref="A8:B8"/>
    <mergeCell ref="A9:B9"/>
    <mergeCell ref="A10:B10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 ht="21.75" customHeight="1" x14ac:dyDescent="0.2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13" ht="21.75" customHeight="1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</row>
    <row r="4" spans="1:13" ht="14.45" customHeight="1" x14ac:dyDescent="0.2">
      <c r="A4" s="292" t="s">
        <v>101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</row>
    <row r="5" spans="1:13" ht="14.45" customHeight="1" x14ac:dyDescent="0.2">
      <c r="A5" s="292" t="s">
        <v>102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</row>
    <row r="6" spans="1:13" ht="14.45" customHeight="1" x14ac:dyDescent="0.2"/>
    <row r="7" spans="1:13" ht="14.45" customHeight="1" x14ac:dyDescent="0.2">
      <c r="C7" s="268" t="s">
        <v>9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</row>
    <row r="8" spans="1:13" ht="14.45" customHeight="1" x14ac:dyDescent="0.2">
      <c r="A8" s="2" t="s">
        <v>103</v>
      </c>
      <c r="C8" s="4" t="s">
        <v>13</v>
      </c>
      <c r="D8" s="3"/>
      <c r="E8" s="4" t="s">
        <v>104</v>
      </c>
      <c r="F8" s="3"/>
      <c r="G8" s="4" t="s">
        <v>105</v>
      </c>
      <c r="H8" s="3"/>
      <c r="I8" s="4" t="s">
        <v>106</v>
      </c>
      <c r="J8" s="3"/>
      <c r="K8" s="4" t="s">
        <v>107</v>
      </c>
      <c r="L8" s="3"/>
      <c r="M8" s="4" t="s">
        <v>108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3"/>
  <sheetViews>
    <sheetView rightToLeft="1" zoomScale="85" zoomScaleNormal="85" workbookViewId="0">
      <selection activeCell="B5" sqref="B5"/>
    </sheetView>
  </sheetViews>
  <sheetFormatPr defaultRowHeight="15" x14ac:dyDescent="0.2"/>
  <cols>
    <col min="1" max="1" width="7.85546875" style="109" customWidth="1"/>
    <col min="2" max="2" width="35" style="109" customWidth="1"/>
    <col min="3" max="3" width="1.28515625" style="109" customWidth="1"/>
    <col min="4" max="4" width="22" style="109" bestFit="1" customWidth="1"/>
    <col min="5" max="5" width="1.28515625" style="109" customWidth="1"/>
    <col min="6" max="6" width="23.140625" style="109" bestFit="1" customWidth="1"/>
    <col min="7" max="7" width="1.28515625" style="109" customWidth="1"/>
    <col min="8" max="8" width="22.28515625" style="109" bestFit="1" customWidth="1"/>
    <col min="9" max="9" width="1.28515625" style="109" customWidth="1"/>
    <col min="10" max="10" width="22" style="109" bestFit="1" customWidth="1"/>
    <col min="11" max="11" width="11.140625" style="109" customWidth="1"/>
    <col min="21" max="16384" width="9.140625" style="109"/>
  </cols>
  <sheetData>
    <row r="1" spans="1:11" ht="29.1" customHeight="1" x14ac:dyDescent="0.2">
      <c r="A1" s="297" t="s">
        <v>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21.75" customHeight="1" x14ac:dyDescent="0.2">
      <c r="A2" s="297" t="s">
        <v>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</row>
    <row r="3" spans="1:11" ht="21.75" customHeight="1" x14ac:dyDescent="0.2">
      <c r="A3" s="297" t="s">
        <v>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4" spans="1:11" ht="14.45" customHeight="1" x14ac:dyDescent="0.2"/>
    <row r="5" spans="1:11" ht="40.5" customHeight="1" x14ac:dyDescent="0.2"/>
    <row r="6" spans="1:11" ht="33" customHeight="1" x14ac:dyDescent="0.2">
      <c r="A6" s="110" t="s">
        <v>109</v>
      </c>
      <c r="B6" s="298" t="s">
        <v>110</v>
      </c>
      <c r="C6" s="298"/>
      <c r="D6" s="298"/>
      <c r="E6" s="298"/>
      <c r="F6" s="298"/>
      <c r="G6" s="298"/>
      <c r="H6" s="298"/>
      <c r="I6" s="298"/>
      <c r="J6" s="298"/>
      <c r="K6" s="218"/>
    </row>
    <row r="7" spans="1:11" ht="33" customHeight="1" x14ac:dyDescent="0.2">
      <c r="A7" s="111"/>
      <c r="B7" s="111"/>
      <c r="C7" s="111"/>
      <c r="D7" s="73" t="s">
        <v>7</v>
      </c>
      <c r="E7" s="111"/>
      <c r="F7" s="268" t="s">
        <v>8</v>
      </c>
      <c r="G7" s="268"/>
      <c r="H7" s="268"/>
      <c r="I7" s="111"/>
      <c r="J7" s="73" t="s">
        <v>9</v>
      </c>
      <c r="K7" s="111"/>
    </row>
    <row r="8" spans="1:11" ht="33" customHeight="1" x14ac:dyDescent="0.2">
      <c r="A8" s="293" t="s">
        <v>111</v>
      </c>
      <c r="B8" s="293"/>
      <c r="C8" s="111"/>
      <c r="D8" s="73" t="s">
        <v>112</v>
      </c>
      <c r="E8" s="111"/>
      <c r="F8" s="73" t="s">
        <v>113</v>
      </c>
      <c r="G8" s="111"/>
      <c r="H8" s="73" t="s">
        <v>114</v>
      </c>
      <c r="I8" s="111"/>
      <c r="J8" s="73" t="s">
        <v>112</v>
      </c>
      <c r="K8" s="111"/>
    </row>
    <row r="9" spans="1:11" ht="33" customHeight="1" x14ac:dyDescent="0.2">
      <c r="A9" s="294" t="s">
        <v>253</v>
      </c>
      <c r="B9" s="294"/>
      <c r="D9" s="113">
        <v>67096134907</v>
      </c>
      <c r="E9" s="113"/>
      <c r="F9" s="113">
        <v>35047814936303</v>
      </c>
      <c r="G9" s="113"/>
      <c r="H9" s="113">
        <v>35113777037119</v>
      </c>
      <c r="I9" s="113"/>
      <c r="J9" s="113">
        <v>1134034091</v>
      </c>
    </row>
    <row r="10" spans="1:11" ht="33" customHeight="1" x14ac:dyDescent="0.2">
      <c r="A10" s="295" t="s">
        <v>254</v>
      </c>
      <c r="B10" s="295"/>
      <c r="D10" s="113">
        <v>16069230000000</v>
      </c>
      <c r="E10" s="113">
        <v>0</v>
      </c>
      <c r="F10" s="113">
        <v>10299236000000</v>
      </c>
      <c r="G10" s="113">
        <v>0</v>
      </c>
      <c r="H10" s="113">
        <v>7925545000000</v>
      </c>
      <c r="I10" s="113">
        <v>0</v>
      </c>
      <c r="J10" s="113">
        <v>18442921000000</v>
      </c>
    </row>
    <row r="11" spans="1:11" ht="33" customHeight="1" thickBot="1" x14ac:dyDescent="0.25">
      <c r="A11" s="296" t="s">
        <v>34</v>
      </c>
      <c r="B11" s="296"/>
      <c r="D11" s="114">
        <f>SUM(D9:D10)</f>
        <v>16136326134907</v>
      </c>
      <c r="E11" s="114">
        <f t="shared" ref="E11:J11" si="0">SUM(E9:E10)</f>
        <v>0</v>
      </c>
      <c r="F11" s="114">
        <f t="shared" si="0"/>
        <v>45347050936303</v>
      </c>
      <c r="G11" s="114">
        <f t="shared" si="0"/>
        <v>0</v>
      </c>
      <c r="H11" s="114">
        <f t="shared" si="0"/>
        <v>43039322037119</v>
      </c>
      <c r="I11" s="114">
        <f t="shared" si="0"/>
        <v>0</v>
      </c>
      <c r="J11" s="114">
        <f t="shared" si="0"/>
        <v>18444055034091</v>
      </c>
    </row>
    <row r="12" spans="1:11" ht="33" customHeight="1" thickTop="1" x14ac:dyDescent="0.2">
      <c r="D12" s="72"/>
      <c r="E12" s="111"/>
      <c r="F12" s="72"/>
      <c r="G12" s="111"/>
      <c r="H12" s="72"/>
      <c r="I12" s="111"/>
      <c r="J12" s="72"/>
    </row>
    <row r="13" spans="1:11" ht="33" customHeight="1" x14ac:dyDescent="0.2">
      <c r="D13" s="115"/>
      <c r="E13" s="115"/>
      <c r="F13" s="115"/>
      <c r="G13" s="115"/>
      <c r="H13" s="115"/>
      <c r="I13" s="115"/>
      <c r="J13" s="115"/>
      <c r="K13" s="115"/>
    </row>
  </sheetData>
  <mergeCells count="9">
    <mergeCell ref="A8:B8"/>
    <mergeCell ref="A9:B9"/>
    <mergeCell ref="A10:B10"/>
    <mergeCell ref="A11:B11"/>
    <mergeCell ref="A1:K1"/>
    <mergeCell ref="A2:K2"/>
    <mergeCell ref="A3:K3"/>
    <mergeCell ref="F7:H7"/>
    <mergeCell ref="B6:J6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937E4-1A23-4A47-A62C-4F12BE8A7C38}">
  <sheetPr>
    <pageSetUpPr fitToPage="1"/>
  </sheetPr>
  <dimension ref="A1:Y63"/>
  <sheetViews>
    <sheetView rightToLeft="1" topLeftCell="A49" zoomScaleNormal="100" workbookViewId="0">
      <selection activeCell="L61" sqref="L61"/>
    </sheetView>
  </sheetViews>
  <sheetFormatPr defaultRowHeight="12.75" x14ac:dyDescent="0.2"/>
  <cols>
    <col min="1" max="1" width="5.140625" style="77" customWidth="1"/>
    <col min="2" max="2" width="35" style="77" customWidth="1"/>
    <col min="3" max="3" width="1.28515625" style="77" customWidth="1"/>
    <col min="4" max="4" width="14.28515625" style="77" customWidth="1"/>
    <col min="5" max="5" width="1.28515625" style="77" customWidth="1"/>
    <col min="6" max="6" width="14.85546875" style="77" bestFit="1" customWidth="1"/>
    <col min="7" max="7" width="1.28515625" style="77" customWidth="1"/>
    <col min="8" max="8" width="14.5703125" style="77" bestFit="1" customWidth="1"/>
    <col min="9" max="9" width="1.28515625" style="77" customWidth="1"/>
    <col min="10" max="10" width="14.28515625" style="77" customWidth="1"/>
    <col min="11" max="11" width="1.28515625" style="77" customWidth="1"/>
    <col min="12" max="12" width="19.42578125" style="95" customWidth="1"/>
    <col min="13" max="13" width="0.28515625" style="77" customWidth="1"/>
    <col min="14" max="17" width="9.140625" style="77"/>
    <col min="18" max="18" width="6.140625" style="77" bestFit="1" customWidth="1"/>
    <col min="19" max="19" width="17.5703125" style="77" bestFit="1" customWidth="1"/>
    <col min="20" max="20" width="1.5703125" style="77" bestFit="1" customWidth="1"/>
    <col min="21" max="21" width="18.5703125" style="77" bestFit="1" customWidth="1"/>
    <col min="22" max="22" width="1.5703125" style="77" bestFit="1" customWidth="1"/>
    <col min="23" max="23" width="18.5703125" style="77" bestFit="1" customWidth="1"/>
    <col min="24" max="24" width="1.5703125" style="77" bestFit="1" customWidth="1"/>
    <col min="25" max="25" width="17.5703125" style="77" bestFit="1" customWidth="1"/>
    <col min="26" max="16384" width="9.140625" style="77"/>
  </cols>
  <sheetData>
    <row r="1" spans="1:25" ht="29.1" customHeight="1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R1" s="77" t="s">
        <v>255</v>
      </c>
      <c r="S1" s="82">
        <v>67071335345</v>
      </c>
      <c r="T1" s="82"/>
      <c r="U1" s="82">
        <v>35047814936303</v>
      </c>
      <c r="V1" s="82"/>
      <c r="W1" s="82">
        <v>35113776533119</v>
      </c>
      <c r="X1" s="82"/>
      <c r="Y1" s="82">
        <v>1109738529</v>
      </c>
    </row>
    <row r="2" spans="1:25" ht="21.75" customHeight="1" x14ac:dyDescent="0.2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R2" s="77" t="s">
        <v>256</v>
      </c>
      <c r="S2" s="82">
        <v>24799562</v>
      </c>
      <c r="T2" s="82">
        <v>0</v>
      </c>
      <c r="U2" s="82">
        <v>0</v>
      </c>
      <c r="V2" s="82">
        <v>0</v>
      </c>
      <c r="W2" s="82">
        <v>504000</v>
      </c>
      <c r="X2" s="82">
        <v>0</v>
      </c>
      <c r="Y2" s="82">
        <v>24295562</v>
      </c>
    </row>
    <row r="3" spans="1:25" ht="21.75" customHeight="1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S3" s="90"/>
      <c r="U3" s="90"/>
      <c r="W3" s="90"/>
      <c r="Y3" s="90"/>
    </row>
    <row r="4" spans="1:25" ht="14.45" customHeight="1" x14ac:dyDescent="0.2">
      <c r="S4" s="82">
        <v>0</v>
      </c>
      <c r="T4" s="82">
        <v>0</v>
      </c>
      <c r="U4" s="82">
        <v>0</v>
      </c>
      <c r="V4" s="82">
        <v>0</v>
      </c>
      <c r="W4" s="82">
        <v>0</v>
      </c>
      <c r="X4" s="82">
        <v>0</v>
      </c>
      <c r="Y4" s="82">
        <v>0</v>
      </c>
    </row>
    <row r="5" spans="1:25" ht="14.45" customHeight="1" x14ac:dyDescent="0.2">
      <c r="A5" s="13" t="s">
        <v>109</v>
      </c>
      <c r="B5" s="292" t="s">
        <v>110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77" t="s">
        <v>257</v>
      </c>
      <c r="S5" s="82">
        <v>3760641000000</v>
      </c>
      <c r="T5" s="82"/>
      <c r="U5" s="82">
        <v>125895000000</v>
      </c>
      <c r="V5" s="82"/>
      <c r="W5" s="82">
        <v>493815000000</v>
      </c>
      <c r="X5" s="82"/>
      <c r="Y5" s="82">
        <v>3392721000000</v>
      </c>
    </row>
    <row r="6" spans="1:25" ht="14.45" customHeight="1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96"/>
      <c r="R6" s="77" t="s">
        <v>258</v>
      </c>
      <c r="S6" s="82">
        <v>6793906000000</v>
      </c>
      <c r="T6" s="82">
        <v>0</v>
      </c>
      <c r="U6" s="82">
        <v>8081227000000</v>
      </c>
      <c r="V6" s="82">
        <v>0</v>
      </c>
      <c r="W6" s="82">
        <v>4966247000000</v>
      </c>
      <c r="X6" s="82">
        <v>0</v>
      </c>
      <c r="Y6" s="82">
        <v>9908886000000</v>
      </c>
    </row>
    <row r="7" spans="1:25" ht="14.45" customHeigh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96"/>
      <c r="S7" s="82"/>
      <c r="T7" s="82"/>
      <c r="U7" s="82"/>
      <c r="V7" s="82"/>
      <c r="W7" s="82"/>
      <c r="X7" s="82"/>
      <c r="Y7" s="82"/>
    </row>
    <row r="8" spans="1:25" ht="14.45" customHeight="1" x14ac:dyDescent="0.2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96"/>
      <c r="R8" s="77" t="s">
        <v>259</v>
      </c>
      <c r="S8" s="82">
        <v>1049200000000</v>
      </c>
      <c r="T8" s="79"/>
      <c r="U8" s="82">
        <v>0</v>
      </c>
      <c r="V8" s="79"/>
      <c r="W8" s="82">
        <v>0</v>
      </c>
      <c r="X8" s="79"/>
      <c r="Y8" s="82">
        <v>1049200000000</v>
      </c>
    </row>
    <row r="9" spans="1:25" ht="14.45" customHeight="1" x14ac:dyDescent="0.2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96"/>
      <c r="R9" s="77" t="s">
        <v>260</v>
      </c>
      <c r="S9" s="82">
        <v>4465483000000</v>
      </c>
      <c r="T9" s="82">
        <v>0</v>
      </c>
      <c r="U9" s="82">
        <v>2092114000000</v>
      </c>
      <c r="V9" s="82">
        <v>0</v>
      </c>
      <c r="W9" s="82">
        <v>2465483000000</v>
      </c>
      <c r="X9" s="82">
        <v>0</v>
      </c>
      <c r="Y9" s="82">
        <v>4092114000000</v>
      </c>
    </row>
    <row r="10" spans="1:25" ht="14.45" customHeight="1" x14ac:dyDescent="0.2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96"/>
      <c r="S10" s="82">
        <f>SUM(S5:S9)</f>
        <v>16069230000000</v>
      </c>
      <c r="T10" s="82">
        <f t="shared" ref="T10:Y10" si="0">SUM(T5:T9)</f>
        <v>0</v>
      </c>
      <c r="U10" s="82">
        <f t="shared" si="0"/>
        <v>10299236000000</v>
      </c>
      <c r="V10" s="82">
        <f t="shared" si="0"/>
        <v>0</v>
      </c>
      <c r="W10" s="82">
        <f t="shared" si="0"/>
        <v>7925545000000</v>
      </c>
      <c r="X10" s="82">
        <f t="shared" si="0"/>
        <v>0</v>
      </c>
      <c r="Y10" s="82">
        <f t="shared" si="0"/>
        <v>18442921000000</v>
      </c>
    </row>
    <row r="11" spans="1:25" ht="14.45" customHeight="1" thickBot="1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96"/>
      <c r="S11" s="84">
        <v>16136326134907</v>
      </c>
      <c r="T11" s="79"/>
      <c r="U11" s="84">
        <v>45347050936303</v>
      </c>
      <c r="V11" s="79"/>
      <c r="W11" s="84">
        <v>43039322037119</v>
      </c>
      <c r="X11" s="79"/>
      <c r="Y11" s="84">
        <v>18444055034091</v>
      </c>
    </row>
    <row r="12" spans="1:25" ht="14.45" customHeight="1" thickTop="1" x14ac:dyDescent="0.2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96"/>
      <c r="S12" s="82">
        <f>S11-S10</f>
        <v>67096134907</v>
      </c>
      <c r="T12" s="82">
        <f t="shared" ref="T12:Y12" si="1">T11-T10</f>
        <v>0</v>
      </c>
      <c r="U12" s="82">
        <f t="shared" si="1"/>
        <v>35047814936303</v>
      </c>
      <c r="V12" s="82">
        <f t="shared" si="1"/>
        <v>0</v>
      </c>
      <c r="W12" s="82">
        <f t="shared" si="1"/>
        <v>35113777037119</v>
      </c>
      <c r="X12" s="82">
        <f t="shared" si="1"/>
        <v>0</v>
      </c>
      <c r="Y12" s="82">
        <f t="shared" si="1"/>
        <v>1134034091</v>
      </c>
    </row>
    <row r="13" spans="1:25" ht="14.45" customHeight="1" x14ac:dyDescent="0.2">
      <c r="A13" s="79"/>
      <c r="B13" s="79"/>
      <c r="C13" s="79"/>
      <c r="D13" s="78" t="s">
        <v>7</v>
      </c>
      <c r="E13" s="79"/>
      <c r="F13" s="304" t="s">
        <v>8</v>
      </c>
      <c r="G13" s="304"/>
      <c r="H13" s="304"/>
      <c r="I13" s="79"/>
      <c r="J13" s="78" t="s">
        <v>9</v>
      </c>
      <c r="K13" s="79"/>
      <c r="L13" s="97"/>
    </row>
    <row r="14" spans="1:25" ht="14.45" customHeight="1" x14ac:dyDescent="0.2">
      <c r="A14" s="79"/>
      <c r="B14" s="79"/>
      <c r="C14" s="79"/>
      <c r="D14" s="91"/>
      <c r="E14" s="79"/>
      <c r="F14" s="91"/>
      <c r="G14" s="91"/>
      <c r="H14" s="91"/>
      <c r="I14" s="79"/>
      <c r="J14" s="91"/>
      <c r="K14" s="79"/>
      <c r="L14" s="97"/>
    </row>
    <row r="15" spans="1:25" ht="14.45" customHeight="1" x14ac:dyDescent="0.2">
      <c r="A15" s="79"/>
      <c r="B15" s="79"/>
      <c r="C15" s="79"/>
      <c r="D15" s="80"/>
      <c r="E15" s="79"/>
      <c r="F15" s="80"/>
      <c r="G15" s="80"/>
      <c r="H15" s="80"/>
      <c r="I15" s="79"/>
      <c r="J15" s="80"/>
      <c r="K15" s="79"/>
      <c r="L15" s="97"/>
    </row>
    <row r="16" spans="1:25" ht="14.45" customHeight="1" x14ac:dyDescent="0.2">
      <c r="A16" s="304" t="s">
        <v>111</v>
      </c>
      <c r="B16" s="304"/>
      <c r="C16" s="79"/>
      <c r="D16" s="78" t="s">
        <v>112</v>
      </c>
      <c r="E16" s="79"/>
      <c r="F16" s="78" t="s">
        <v>113</v>
      </c>
      <c r="G16" s="79"/>
      <c r="H16" s="78" t="s">
        <v>114</v>
      </c>
      <c r="I16" s="79"/>
      <c r="J16" s="78" t="s">
        <v>112</v>
      </c>
      <c r="K16" s="79"/>
      <c r="L16" s="98" t="s">
        <v>18</v>
      </c>
    </row>
    <row r="17" spans="1:12" ht="21.75" customHeight="1" x14ac:dyDescent="0.2">
      <c r="A17" s="303" t="s">
        <v>115</v>
      </c>
      <c r="B17" s="303"/>
      <c r="C17" s="79"/>
      <c r="D17" s="81">
        <v>38551797529</v>
      </c>
      <c r="E17" s="79"/>
      <c r="F17" s="81">
        <v>2773842002397</v>
      </c>
      <c r="G17" s="79"/>
      <c r="H17" s="81">
        <v>2811927710000</v>
      </c>
      <c r="I17" s="79"/>
      <c r="J17" s="81">
        <v>466089926</v>
      </c>
      <c r="K17" s="79"/>
      <c r="L17" s="99" t="s">
        <v>116</v>
      </c>
    </row>
    <row r="18" spans="1:12" ht="21.75" customHeight="1" x14ac:dyDescent="0.2">
      <c r="A18" s="302" t="s">
        <v>117</v>
      </c>
      <c r="B18" s="302"/>
      <c r="C18" s="79"/>
      <c r="D18" s="82">
        <v>28352846608</v>
      </c>
      <c r="E18" s="79"/>
      <c r="F18" s="82">
        <v>17200172886161</v>
      </c>
      <c r="G18" s="79"/>
      <c r="H18" s="82">
        <v>17228146560000</v>
      </c>
      <c r="I18" s="79"/>
      <c r="J18" s="82">
        <v>379172769</v>
      </c>
      <c r="K18" s="79"/>
      <c r="L18" s="100" t="s">
        <v>116</v>
      </c>
    </row>
    <row r="19" spans="1:12" ht="21.75" customHeight="1" x14ac:dyDescent="0.2">
      <c r="A19" s="302" t="s">
        <v>118</v>
      </c>
      <c r="B19" s="302"/>
      <c r="C19" s="79"/>
      <c r="D19" s="82">
        <v>10029283</v>
      </c>
      <c r="E19" s="79"/>
      <c r="F19" s="82">
        <v>42415</v>
      </c>
      <c r="G19" s="79"/>
      <c r="H19" s="82">
        <v>0</v>
      </c>
      <c r="I19" s="79"/>
      <c r="J19" s="82">
        <v>10071698</v>
      </c>
      <c r="K19" s="79"/>
      <c r="L19" s="100" t="s">
        <v>116</v>
      </c>
    </row>
    <row r="20" spans="1:12" ht="21.75" customHeight="1" x14ac:dyDescent="0.2">
      <c r="A20" s="302" t="s">
        <v>119</v>
      </c>
      <c r="B20" s="302"/>
      <c r="C20" s="79"/>
      <c r="D20" s="82">
        <v>3704273</v>
      </c>
      <c r="E20" s="79"/>
      <c r="F20" s="82">
        <v>15730</v>
      </c>
      <c r="G20" s="79"/>
      <c r="H20" s="82">
        <v>1000000</v>
      </c>
      <c r="I20" s="79"/>
      <c r="J20" s="82">
        <v>2720003</v>
      </c>
      <c r="K20" s="79"/>
      <c r="L20" s="100" t="s">
        <v>116</v>
      </c>
    </row>
    <row r="21" spans="1:12" ht="21.75" customHeight="1" x14ac:dyDescent="0.2">
      <c r="A21" s="302" t="s">
        <v>120</v>
      </c>
      <c r="B21" s="302"/>
      <c r="C21" s="79"/>
      <c r="D21" s="82">
        <v>79626927</v>
      </c>
      <c r="E21" s="79"/>
      <c r="F21" s="82">
        <v>12496322048483</v>
      </c>
      <c r="G21" s="79"/>
      <c r="H21" s="82">
        <v>12496236391037</v>
      </c>
      <c r="I21" s="79"/>
      <c r="J21" s="82">
        <v>165284373</v>
      </c>
      <c r="K21" s="79"/>
      <c r="L21" s="100" t="s">
        <v>116</v>
      </c>
    </row>
    <row r="22" spans="1:12" ht="21.75" customHeight="1" x14ac:dyDescent="0.2">
      <c r="A22" s="302" t="s">
        <v>121</v>
      </c>
      <c r="B22" s="302"/>
      <c r="C22" s="79"/>
      <c r="D22" s="82">
        <v>267728</v>
      </c>
      <c r="E22" s="79"/>
      <c r="F22" s="82">
        <v>0</v>
      </c>
      <c r="G22" s="79"/>
      <c r="H22" s="82">
        <v>0</v>
      </c>
      <c r="I22" s="79"/>
      <c r="J22" s="82">
        <v>267728</v>
      </c>
      <c r="K22" s="79"/>
      <c r="L22" s="100" t="s">
        <v>116</v>
      </c>
    </row>
    <row r="23" spans="1:12" ht="21.75" customHeight="1" x14ac:dyDescent="0.2">
      <c r="A23" s="302" t="s">
        <v>122</v>
      </c>
      <c r="B23" s="302"/>
      <c r="C23" s="79"/>
      <c r="D23" s="82">
        <v>984566</v>
      </c>
      <c r="E23" s="79"/>
      <c r="F23" s="82">
        <v>0</v>
      </c>
      <c r="G23" s="79"/>
      <c r="H23" s="82">
        <v>0</v>
      </c>
      <c r="I23" s="79"/>
      <c r="J23" s="82">
        <v>984566</v>
      </c>
      <c r="K23" s="79"/>
      <c r="L23" s="100" t="s">
        <v>116</v>
      </c>
    </row>
    <row r="24" spans="1:12" ht="21.75" customHeight="1" x14ac:dyDescent="0.2">
      <c r="A24" s="302" t="s">
        <v>123</v>
      </c>
      <c r="B24" s="302"/>
      <c r="C24" s="79"/>
      <c r="D24" s="82">
        <v>18396444</v>
      </c>
      <c r="E24" s="79"/>
      <c r="F24" s="82">
        <v>0</v>
      </c>
      <c r="G24" s="79"/>
      <c r="H24" s="82">
        <v>0</v>
      </c>
      <c r="I24" s="79"/>
      <c r="J24" s="82">
        <v>18396444</v>
      </c>
      <c r="K24" s="79"/>
      <c r="L24" s="100" t="s">
        <v>116</v>
      </c>
    </row>
    <row r="25" spans="1:12" ht="21.75" customHeight="1" x14ac:dyDescent="0.2">
      <c r="A25" s="302" t="s">
        <v>124</v>
      </c>
      <c r="B25" s="302"/>
      <c r="C25" s="79"/>
      <c r="D25" s="82">
        <v>156699</v>
      </c>
      <c r="E25" s="79"/>
      <c r="F25" s="82">
        <v>0</v>
      </c>
      <c r="G25" s="79"/>
      <c r="H25" s="82">
        <v>0</v>
      </c>
      <c r="I25" s="79"/>
      <c r="J25" s="82">
        <v>156699</v>
      </c>
      <c r="K25" s="79"/>
      <c r="L25" s="100" t="s">
        <v>116</v>
      </c>
    </row>
    <row r="26" spans="1:12" ht="21.75" customHeight="1" x14ac:dyDescent="0.2">
      <c r="A26" s="302" t="s">
        <v>125</v>
      </c>
      <c r="B26" s="302"/>
      <c r="C26" s="79"/>
      <c r="D26" s="82">
        <v>249830</v>
      </c>
      <c r="E26" s="79"/>
      <c r="F26" s="82">
        <v>0</v>
      </c>
      <c r="G26" s="79"/>
      <c r="H26" s="82">
        <v>0</v>
      </c>
      <c r="I26" s="79"/>
      <c r="J26" s="82">
        <v>249830</v>
      </c>
      <c r="K26" s="79"/>
      <c r="L26" s="100" t="s">
        <v>116</v>
      </c>
    </row>
    <row r="27" spans="1:12" ht="21.75" customHeight="1" x14ac:dyDescent="0.2">
      <c r="A27" s="302" t="s">
        <v>126</v>
      </c>
      <c r="B27" s="302"/>
      <c r="C27" s="79"/>
      <c r="D27" s="82">
        <v>425970</v>
      </c>
      <c r="E27" s="79"/>
      <c r="F27" s="82">
        <v>0</v>
      </c>
      <c r="G27" s="79"/>
      <c r="H27" s="82">
        <v>300000</v>
      </c>
      <c r="I27" s="79"/>
      <c r="J27" s="82">
        <v>125970</v>
      </c>
      <c r="K27" s="79"/>
      <c r="L27" s="100" t="s">
        <v>116</v>
      </c>
    </row>
    <row r="28" spans="1:12" ht="21.75" customHeight="1" x14ac:dyDescent="0.2">
      <c r="A28" s="302" t="s">
        <v>127</v>
      </c>
      <c r="B28" s="302"/>
      <c r="C28" s="79"/>
      <c r="D28" s="82">
        <v>2129376</v>
      </c>
      <c r="E28" s="79"/>
      <c r="F28" s="82">
        <v>9042</v>
      </c>
      <c r="G28" s="79"/>
      <c r="H28" s="82">
        <v>0</v>
      </c>
      <c r="I28" s="79"/>
      <c r="J28" s="82">
        <v>2138418</v>
      </c>
      <c r="K28" s="79"/>
      <c r="L28" s="100" t="s">
        <v>116</v>
      </c>
    </row>
    <row r="29" spans="1:12" ht="21.75" customHeight="1" x14ac:dyDescent="0.2">
      <c r="A29" s="302" t="s">
        <v>128</v>
      </c>
      <c r="B29" s="302"/>
      <c r="C29" s="79"/>
      <c r="D29" s="82">
        <v>7963772</v>
      </c>
      <c r="E29" s="79"/>
      <c r="F29" s="82">
        <v>33680</v>
      </c>
      <c r="G29" s="79"/>
      <c r="H29" s="82">
        <v>0</v>
      </c>
      <c r="I29" s="79"/>
      <c r="J29" s="82">
        <v>7997452</v>
      </c>
      <c r="K29" s="79"/>
      <c r="L29" s="100" t="s">
        <v>116</v>
      </c>
    </row>
    <row r="30" spans="1:12" ht="21.75" customHeight="1" x14ac:dyDescent="0.2">
      <c r="A30" s="302" t="s">
        <v>129</v>
      </c>
      <c r="B30" s="302"/>
      <c r="C30" s="79"/>
      <c r="D30" s="82">
        <v>693685</v>
      </c>
      <c r="E30" s="79"/>
      <c r="F30" s="82">
        <v>26660002945</v>
      </c>
      <c r="G30" s="79"/>
      <c r="H30" s="82">
        <v>26651440000</v>
      </c>
      <c r="I30" s="79"/>
      <c r="J30" s="82">
        <v>9256630</v>
      </c>
      <c r="K30" s="79"/>
      <c r="L30" s="100" t="s">
        <v>116</v>
      </c>
    </row>
    <row r="31" spans="1:12" ht="21.75" customHeight="1" x14ac:dyDescent="0.2">
      <c r="A31" s="299" t="s">
        <v>130</v>
      </c>
      <c r="B31" s="299"/>
      <c r="C31" s="79"/>
      <c r="D31" s="82">
        <v>1049200000000</v>
      </c>
      <c r="E31" s="79"/>
      <c r="F31" s="82">
        <v>0</v>
      </c>
      <c r="G31" s="79"/>
      <c r="H31" s="82">
        <v>0</v>
      </c>
      <c r="I31" s="79"/>
      <c r="J31" s="82">
        <v>1049200000000</v>
      </c>
      <c r="K31" s="79"/>
      <c r="L31" s="100" t="s">
        <v>131</v>
      </c>
    </row>
    <row r="32" spans="1:12" ht="21.75" customHeight="1" x14ac:dyDescent="0.2">
      <c r="A32" s="302" t="s">
        <v>132</v>
      </c>
      <c r="B32" s="302"/>
      <c r="C32" s="79"/>
      <c r="D32" s="82">
        <v>1748439</v>
      </c>
      <c r="E32" s="79"/>
      <c r="F32" s="82">
        <v>0</v>
      </c>
      <c r="G32" s="79"/>
      <c r="H32" s="82">
        <v>0</v>
      </c>
      <c r="I32" s="79"/>
      <c r="J32" s="82">
        <v>1748439</v>
      </c>
      <c r="K32" s="79"/>
      <c r="L32" s="100" t="s">
        <v>116</v>
      </c>
    </row>
    <row r="33" spans="1:12" ht="21.75" customHeight="1" x14ac:dyDescent="0.2">
      <c r="A33" s="302" t="s">
        <v>133</v>
      </c>
      <c r="B33" s="302"/>
      <c r="C33" s="79"/>
      <c r="D33" s="82">
        <v>49801983</v>
      </c>
      <c r="E33" s="79"/>
      <c r="F33" s="82">
        <v>4230</v>
      </c>
      <c r="G33" s="79"/>
      <c r="H33" s="82">
        <v>0</v>
      </c>
      <c r="I33" s="79"/>
      <c r="J33" s="82">
        <v>49806213</v>
      </c>
      <c r="K33" s="79"/>
      <c r="L33" s="100" t="s">
        <v>116</v>
      </c>
    </row>
    <row r="34" spans="1:12" ht="21.75" customHeight="1" x14ac:dyDescent="0.2">
      <c r="A34" s="302" t="s">
        <v>134</v>
      </c>
      <c r="B34" s="302"/>
      <c r="C34" s="79"/>
      <c r="D34" s="82">
        <v>6153288</v>
      </c>
      <c r="E34" s="79"/>
      <c r="F34" s="82">
        <v>0</v>
      </c>
      <c r="G34" s="79"/>
      <c r="H34" s="82">
        <v>504000</v>
      </c>
      <c r="I34" s="79"/>
      <c r="J34" s="82">
        <v>5649288</v>
      </c>
      <c r="K34" s="79"/>
      <c r="L34" s="100" t="s">
        <v>116</v>
      </c>
    </row>
    <row r="35" spans="1:12" ht="21.75" customHeight="1" x14ac:dyDescent="0.2">
      <c r="A35" s="302" t="s">
        <v>135</v>
      </c>
      <c r="B35" s="302"/>
      <c r="C35" s="79"/>
      <c r="D35" s="82">
        <v>522935000000</v>
      </c>
      <c r="E35" s="79"/>
      <c r="F35" s="82">
        <v>0</v>
      </c>
      <c r="G35" s="79"/>
      <c r="H35" s="82">
        <v>222935000000</v>
      </c>
      <c r="I35" s="79"/>
      <c r="J35" s="82">
        <v>300000000000</v>
      </c>
      <c r="K35" s="79"/>
      <c r="L35" s="100" t="s">
        <v>136</v>
      </c>
    </row>
    <row r="36" spans="1:12" ht="21.75" customHeight="1" x14ac:dyDescent="0.2">
      <c r="A36" s="299" t="s">
        <v>137</v>
      </c>
      <c r="B36" s="299"/>
      <c r="C36" s="79"/>
      <c r="D36" s="82">
        <v>841230000000</v>
      </c>
      <c r="E36" s="79"/>
      <c r="F36" s="82">
        <v>0</v>
      </c>
      <c r="G36" s="79"/>
      <c r="H36" s="82">
        <v>841230000000</v>
      </c>
      <c r="I36" s="79"/>
      <c r="J36" s="82">
        <v>0</v>
      </c>
      <c r="K36" s="79"/>
      <c r="L36" s="100" t="s">
        <v>116</v>
      </c>
    </row>
    <row r="37" spans="1:12" ht="21.75" customHeight="1" x14ac:dyDescent="0.2">
      <c r="A37" s="302" t="s">
        <v>138</v>
      </c>
      <c r="B37" s="302"/>
      <c r="C37" s="79"/>
      <c r="D37" s="82">
        <v>9158507</v>
      </c>
      <c r="E37" s="79"/>
      <c r="F37" s="82">
        <v>38892</v>
      </c>
      <c r="G37" s="79"/>
      <c r="H37" s="82">
        <v>0</v>
      </c>
      <c r="I37" s="79"/>
      <c r="J37" s="82">
        <v>9197399</v>
      </c>
      <c r="K37" s="79"/>
      <c r="L37" s="100" t="s">
        <v>116</v>
      </c>
    </row>
    <row r="38" spans="1:12" ht="21.75" customHeight="1" x14ac:dyDescent="0.2">
      <c r="A38" s="299" t="s">
        <v>137</v>
      </c>
      <c r="B38" s="299"/>
      <c r="C38" s="79"/>
      <c r="D38" s="82">
        <v>1146352000000</v>
      </c>
      <c r="E38" s="79"/>
      <c r="F38" s="82">
        <v>0</v>
      </c>
      <c r="G38" s="79"/>
      <c r="H38" s="82">
        <v>1146352000000</v>
      </c>
      <c r="I38" s="79"/>
      <c r="J38" s="82">
        <v>0</v>
      </c>
      <c r="K38" s="79"/>
      <c r="L38" s="100" t="s">
        <v>116</v>
      </c>
    </row>
    <row r="39" spans="1:12" ht="21.75" customHeight="1" x14ac:dyDescent="0.2">
      <c r="A39" s="299" t="s">
        <v>137</v>
      </c>
      <c r="B39" s="299"/>
      <c r="C39" s="79"/>
      <c r="D39" s="82">
        <v>290912000000</v>
      </c>
      <c r="E39" s="79"/>
      <c r="F39" s="82">
        <v>0</v>
      </c>
      <c r="G39" s="79"/>
      <c r="H39" s="82">
        <v>135430000000</v>
      </c>
      <c r="I39" s="79"/>
      <c r="J39" s="82">
        <v>155482000000</v>
      </c>
      <c r="K39" s="79"/>
      <c r="L39" s="100" t="s">
        <v>139</v>
      </c>
    </row>
    <row r="40" spans="1:12" ht="21.75" customHeight="1" x14ac:dyDescent="0.2">
      <c r="A40" s="302" t="s">
        <v>140</v>
      </c>
      <c r="B40" s="302"/>
      <c r="C40" s="79"/>
      <c r="D40" s="82">
        <v>421792000000</v>
      </c>
      <c r="E40" s="79"/>
      <c r="F40" s="82">
        <v>0</v>
      </c>
      <c r="G40" s="79"/>
      <c r="H40" s="82">
        <v>270880000000</v>
      </c>
      <c r="I40" s="79"/>
      <c r="J40" s="82">
        <v>150912000000</v>
      </c>
      <c r="K40" s="79"/>
      <c r="L40" s="100" t="s">
        <v>139</v>
      </c>
    </row>
    <row r="41" spans="1:12" ht="21.75" customHeight="1" x14ac:dyDescent="0.2">
      <c r="A41" s="302" t="s">
        <v>135</v>
      </c>
      <c r="B41" s="302"/>
      <c r="C41" s="79"/>
      <c r="D41" s="82">
        <v>1000000000000</v>
      </c>
      <c r="E41" s="79"/>
      <c r="F41" s="82">
        <v>0</v>
      </c>
      <c r="G41" s="79"/>
      <c r="H41" s="82">
        <v>0</v>
      </c>
      <c r="I41" s="79"/>
      <c r="J41" s="82">
        <v>1000000000000</v>
      </c>
      <c r="K41" s="79"/>
      <c r="L41" s="100" t="s">
        <v>141</v>
      </c>
    </row>
    <row r="42" spans="1:12" ht="21.75" customHeight="1" x14ac:dyDescent="0.2">
      <c r="A42" s="302" t="s">
        <v>140</v>
      </c>
      <c r="B42" s="302"/>
      <c r="C42" s="79"/>
      <c r="D42" s="82">
        <v>1815914000000</v>
      </c>
      <c r="E42" s="79"/>
      <c r="F42" s="82">
        <v>0</v>
      </c>
      <c r="G42" s="79"/>
      <c r="H42" s="82">
        <v>0</v>
      </c>
      <c r="I42" s="79"/>
      <c r="J42" s="82">
        <v>1815914000000</v>
      </c>
      <c r="K42" s="79"/>
      <c r="L42" s="100" t="s">
        <v>142</v>
      </c>
    </row>
    <row r="43" spans="1:12" ht="21.75" customHeight="1" x14ac:dyDescent="0.2">
      <c r="A43" s="299" t="s">
        <v>137</v>
      </c>
      <c r="B43" s="299"/>
      <c r="C43" s="79"/>
      <c r="D43" s="82">
        <v>1352000000000</v>
      </c>
      <c r="E43" s="79"/>
      <c r="F43" s="82">
        <v>0</v>
      </c>
      <c r="G43" s="79"/>
      <c r="H43" s="82">
        <v>1146523000000</v>
      </c>
      <c r="I43" s="79"/>
      <c r="J43" s="82">
        <v>205477000000</v>
      </c>
      <c r="K43" s="79"/>
      <c r="L43" s="100" t="s">
        <v>143</v>
      </c>
    </row>
    <row r="44" spans="1:12" ht="21.75" customHeight="1" x14ac:dyDescent="0.2">
      <c r="A44" s="299" t="s">
        <v>137</v>
      </c>
      <c r="B44" s="299"/>
      <c r="C44" s="79"/>
      <c r="D44" s="82">
        <v>1696712000000</v>
      </c>
      <c r="E44" s="79"/>
      <c r="F44" s="82">
        <v>0</v>
      </c>
      <c r="G44" s="79"/>
      <c r="H44" s="82">
        <v>1696712000000</v>
      </c>
      <c r="I44" s="79"/>
      <c r="J44" s="82">
        <v>0</v>
      </c>
      <c r="K44" s="79"/>
      <c r="L44" s="100" t="s">
        <v>116</v>
      </c>
    </row>
    <row r="45" spans="1:12" ht="21.75" customHeight="1" x14ac:dyDescent="0.2">
      <c r="A45" s="299" t="s">
        <v>144</v>
      </c>
      <c r="B45" s="299"/>
      <c r="C45" s="79"/>
      <c r="D45" s="82">
        <v>2000000000000</v>
      </c>
      <c r="E45" s="79"/>
      <c r="F45" s="82">
        <v>0</v>
      </c>
      <c r="G45" s="79"/>
      <c r="H45" s="82">
        <v>0</v>
      </c>
      <c r="I45" s="79"/>
      <c r="J45" s="82">
        <v>2000000000000</v>
      </c>
      <c r="K45" s="79"/>
      <c r="L45" s="100" t="s">
        <v>145</v>
      </c>
    </row>
    <row r="46" spans="1:12" ht="21.75" customHeight="1" x14ac:dyDescent="0.2">
      <c r="A46" s="299" t="s">
        <v>146</v>
      </c>
      <c r="B46" s="299"/>
      <c r="C46" s="79"/>
      <c r="D46" s="82">
        <v>2465483000000</v>
      </c>
      <c r="E46" s="79"/>
      <c r="F46" s="82">
        <v>0</v>
      </c>
      <c r="G46" s="79"/>
      <c r="H46" s="82">
        <v>2465483000000</v>
      </c>
      <c r="I46" s="79"/>
      <c r="J46" s="82">
        <v>0</v>
      </c>
      <c r="K46" s="79"/>
      <c r="L46" s="100" t="s">
        <v>116</v>
      </c>
    </row>
    <row r="47" spans="1:12" ht="21.75" customHeight="1" x14ac:dyDescent="0.2">
      <c r="A47" s="299" t="s">
        <v>137</v>
      </c>
      <c r="B47" s="299"/>
      <c r="C47" s="79"/>
      <c r="D47" s="82">
        <v>1466700000000</v>
      </c>
      <c r="E47" s="79"/>
      <c r="F47" s="82">
        <v>0</v>
      </c>
      <c r="G47" s="79"/>
      <c r="H47" s="82">
        <v>0</v>
      </c>
      <c r="I47" s="79"/>
      <c r="J47" s="82">
        <v>1466700000000</v>
      </c>
      <c r="K47" s="79"/>
      <c r="L47" s="100" t="s">
        <v>147</v>
      </c>
    </row>
    <row r="48" spans="1:12" ht="21.75" customHeight="1" x14ac:dyDescent="0.2">
      <c r="A48" s="299" t="s">
        <v>137</v>
      </c>
      <c r="B48" s="299"/>
      <c r="C48" s="79"/>
      <c r="D48" s="82">
        <v>0</v>
      </c>
      <c r="E48" s="79"/>
      <c r="F48" s="82">
        <v>1376000000000</v>
      </c>
      <c r="G48" s="79"/>
      <c r="H48" s="82">
        <v>0</v>
      </c>
      <c r="I48" s="79"/>
      <c r="J48" s="82">
        <v>1376000000000</v>
      </c>
      <c r="K48" s="79"/>
      <c r="L48" s="100" t="s">
        <v>148</v>
      </c>
    </row>
    <row r="49" spans="1:12" ht="21.75" customHeight="1" x14ac:dyDescent="0.2">
      <c r="A49" s="299" t="s">
        <v>137</v>
      </c>
      <c r="B49" s="299"/>
      <c r="C49" s="79"/>
      <c r="D49" s="82">
        <v>0</v>
      </c>
      <c r="E49" s="79"/>
      <c r="F49" s="82">
        <v>405000000000</v>
      </c>
      <c r="G49" s="79"/>
      <c r="H49" s="82">
        <v>0</v>
      </c>
      <c r="I49" s="79"/>
      <c r="J49" s="82">
        <v>405000000000</v>
      </c>
      <c r="K49" s="79"/>
      <c r="L49" s="100" t="s">
        <v>149</v>
      </c>
    </row>
    <row r="50" spans="1:12" ht="21.75" customHeight="1" x14ac:dyDescent="0.2">
      <c r="A50" s="299" t="s">
        <v>137</v>
      </c>
      <c r="B50" s="299"/>
      <c r="C50" s="79"/>
      <c r="D50" s="82">
        <v>0</v>
      </c>
      <c r="E50" s="79"/>
      <c r="F50" s="82">
        <v>243000000000</v>
      </c>
      <c r="G50" s="79"/>
      <c r="H50" s="82">
        <v>0</v>
      </c>
      <c r="I50" s="79"/>
      <c r="J50" s="82">
        <v>243000000000</v>
      </c>
      <c r="K50" s="79"/>
      <c r="L50" s="100" t="s">
        <v>150</v>
      </c>
    </row>
    <row r="51" spans="1:12" ht="21.75" customHeight="1" x14ac:dyDescent="0.2">
      <c r="A51" s="299" t="s">
        <v>137</v>
      </c>
      <c r="B51" s="299"/>
      <c r="C51" s="79"/>
      <c r="D51" s="82">
        <v>0</v>
      </c>
      <c r="E51" s="79"/>
      <c r="F51" s="82">
        <v>201646000000</v>
      </c>
      <c r="G51" s="79"/>
      <c r="H51" s="82">
        <v>0</v>
      </c>
      <c r="I51" s="79"/>
      <c r="J51" s="82">
        <v>201646000000</v>
      </c>
      <c r="K51" s="79"/>
      <c r="L51" s="100" t="s">
        <v>143</v>
      </c>
    </row>
    <row r="52" spans="1:12" ht="21.75" customHeight="1" x14ac:dyDescent="0.2">
      <c r="A52" s="299" t="s">
        <v>137</v>
      </c>
      <c r="B52" s="299"/>
      <c r="C52" s="79"/>
      <c r="D52" s="82">
        <v>0</v>
      </c>
      <c r="E52" s="79"/>
      <c r="F52" s="82">
        <v>579951000000</v>
      </c>
      <c r="G52" s="79"/>
      <c r="H52" s="82">
        <v>0</v>
      </c>
      <c r="I52" s="79"/>
      <c r="J52" s="82">
        <v>579951000000</v>
      </c>
      <c r="K52" s="79"/>
      <c r="L52" s="100" t="s">
        <v>151</v>
      </c>
    </row>
    <row r="53" spans="1:12" ht="21.75" customHeight="1" x14ac:dyDescent="0.2">
      <c r="A53" s="299" t="s">
        <v>137</v>
      </c>
      <c r="B53" s="299"/>
      <c r="C53" s="79"/>
      <c r="D53" s="82">
        <v>0</v>
      </c>
      <c r="E53" s="79"/>
      <c r="F53" s="82">
        <v>848886000000</v>
      </c>
      <c r="G53" s="79"/>
      <c r="H53" s="82">
        <v>0</v>
      </c>
      <c r="I53" s="79"/>
      <c r="J53" s="82">
        <v>848886000000</v>
      </c>
      <c r="K53" s="79"/>
      <c r="L53" s="100" t="s">
        <v>152</v>
      </c>
    </row>
    <row r="54" spans="1:12" ht="21.75" customHeight="1" x14ac:dyDescent="0.2">
      <c r="A54" s="299" t="s">
        <v>137</v>
      </c>
      <c r="B54" s="299"/>
      <c r="C54" s="79"/>
      <c r="D54" s="82">
        <v>0</v>
      </c>
      <c r="E54" s="79"/>
      <c r="F54" s="82">
        <v>910399000000</v>
      </c>
      <c r="G54" s="79"/>
      <c r="H54" s="82">
        <v>0</v>
      </c>
      <c r="I54" s="79"/>
      <c r="J54" s="82">
        <v>910399000000</v>
      </c>
      <c r="K54" s="79"/>
      <c r="L54" s="100" t="s">
        <v>153</v>
      </c>
    </row>
    <row r="55" spans="1:12" ht="21.75" customHeight="1" x14ac:dyDescent="0.2">
      <c r="A55" s="299" t="s">
        <v>137</v>
      </c>
      <c r="B55" s="299"/>
      <c r="C55" s="79"/>
      <c r="D55" s="82">
        <v>0</v>
      </c>
      <c r="E55" s="79"/>
      <c r="F55" s="82">
        <v>1049827000000</v>
      </c>
      <c r="G55" s="79"/>
      <c r="H55" s="82">
        <v>0</v>
      </c>
      <c r="I55" s="79"/>
      <c r="J55" s="82">
        <v>1049827000000</v>
      </c>
      <c r="K55" s="79"/>
      <c r="L55" s="100" t="s">
        <v>154</v>
      </c>
    </row>
    <row r="56" spans="1:12" ht="21.75" customHeight="1" x14ac:dyDescent="0.2">
      <c r="A56" s="302" t="s">
        <v>155</v>
      </c>
      <c r="B56" s="302"/>
      <c r="C56" s="79"/>
      <c r="D56" s="82">
        <v>0</v>
      </c>
      <c r="E56" s="79"/>
      <c r="F56" s="82">
        <v>2550817852328</v>
      </c>
      <c r="G56" s="79"/>
      <c r="H56" s="82">
        <v>2550813132082</v>
      </c>
      <c r="I56" s="79"/>
      <c r="J56" s="82">
        <v>4720246</v>
      </c>
      <c r="K56" s="79"/>
      <c r="L56" s="100" t="s">
        <v>116</v>
      </c>
    </row>
    <row r="57" spans="1:12" ht="21.75" customHeight="1" x14ac:dyDescent="0.2">
      <c r="A57" s="299" t="s">
        <v>137</v>
      </c>
      <c r="B57" s="299"/>
      <c r="C57" s="79"/>
      <c r="D57" s="82">
        <v>0</v>
      </c>
      <c r="E57" s="79"/>
      <c r="F57" s="82">
        <v>1221440000000</v>
      </c>
      <c r="G57" s="79"/>
      <c r="H57" s="82">
        <v>0</v>
      </c>
      <c r="I57" s="79"/>
      <c r="J57" s="82">
        <v>1221440000000</v>
      </c>
      <c r="K57" s="79"/>
      <c r="L57" s="100" t="s">
        <v>156</v>
      </c>
    </row>
    <row r="58" spans="1:12" ht="21.75" customHeight="1" x14ac:dyDescent="0.2">
      <c r="A58" s="299" t="s">
        <v>137</v>
      </c>
      <c r="B58" s="299"/>
      <c r="C58" s="79"/>
      <c r="D58" s="82">
        <v>0</v>
      </c>
      <c r="E58" s="79"/>
      <c r="F58" s="82">
        <v>1245078000000</v>
      </c>
      <c r="G58" s="79"/>
      <c r="H58" s="82">
        <v>0</v>
      </c>
      <c r="I58" s="79"/>
      <c r="J58" s="82">
        <v>1245078000000</v>
      </c>
      <c r="K58" s="79"/>
      <c r="L58" s="100" t="s">
        <v>157</v>
      </c>
    </row>
    <row r="59" spans="1:12" ht="21.75" customHeight="1" x14ac:dyDescent="0.2">
      <c r="A59" s="299" t="s">
        <v>144</v>
      </c>
      <c r="B59" s="299"/>
      <c r="C59" s="79"/>
      <c r="D59" s="82">
        <v>0</v>
      </c>
      <c r="E59" s="79"/>
      <c r="F59" s="82">
        <v>2092114000000</v>
      </c>
      <c r="G59" s="79"/>
      <c r="H59" s="82">
        <v>0</v>
      </c>
      <c r="I59" s="79"/>
      <c r="J59" s="82">
        <v>2092114000000</v>
      </c>
      <c r="K59" s="79"/>
      <c r="L59" s="100" t="s">
        <v>158</v>
      </c>
    </row>
    <row r="60" spans="1:12" ht="21.75" customHeight="1" x14ac:dyDescent="0.2">
      <c r="A60" s="300" t="s">
        <v>140</v>
      </c>
      <c r="B60" s="300"/>
      <c r="C60" s="79"/>
      <c r="D60" s="83">
        <v>0</v>
      </c>
      <c r="E60" s="79"/>
      <c r="F60" s="83">
        <v>125895000000</v>
      </c>
      <c r="G60" s="79"/>
      <c r="H60" s="83">
        <v>0</v>
      </c>
      <c r="I60" s="79"/>
      <c r="J60" s="83">
        <v>125895000000</v>
      </c>
      <c r="K60" s="79"/>
      <c r="L60" s="101" t="s">
        <v>159</v>
      </c>
    </row>
    <row r="61" spans="1:12" ht="21.75" customHeight="1" thickBot="1" x14ac:dyDescent="0.25">
      <c r="A61" s="301" t="s">
        <v>34</v>
      </c>
      <c r="B61" s="301"/>
      <c r="C61" s="79"/>
      <c r="D61" s="84">
        <v>16136326134907</v>
      </c>
      <c r="E61" s="79"/>
      <c r="F61" s="84">
        <v>45347050936303</v>
      </c>
      <c r="G61" s="79"/>
      <c r="H61" s="84">
        <v>43039322037119</v>
      </c>
      <c r="I61" s="79"/>
      <c r="J61" s="84">
        <v>18444055034091</v>
      </c>
      <c r="K61" s="79"/>
      <c r="L61" s="94">
        <f>L60+L59+L58+L57+L55+L54+L53+L52+L51+L50+L49+L48+L47+L45+L43+L42+L41+L40+L39+L31</f>
        <v>0.32059999999999994</v>
      </c>
    </row>
    <row r="62" spans="1:12" ht="15.75" thickTop="1" x14ac:dyDescent="0.2">
      <c r="A62" s="79"/>
      <c r="B62" s="79"/>
      <c r="C62" s="79"/>
      <c r="D62" s="82"/>
      <c r="E62" s="82"/>
      <c r="F62" s="82"/>
      <c r="G62" s="82"/>
      <c r="H62" s="82"/>
      <c r="I62" s="82"/>
      <c r="J62" s="82"/>
      <c r="K62" s="79"/>
      <c r="L62" s="97"/>
    </row>
    <row r="63" spans="1:12" x14ac:dyDescent="0.2">
      <c r="D63" s="90"/>
      <c r="E63" s="90"/>
      <c r="F63" s="90"/>
      <c r="G63" s="90"/>
      <c r="H63" s="90"/>
      <c r="I63" s="90"/>
      <c r="J63" s="90"/>
    </row>
  </sheetData>
  <autoFilter ref="A16:Y61" xr:uid="{58A937E4-1A23-4A47-A62C-4F12BE8A7C38}">
    <filterColumn colId="0" showButton="0"/>
  </autoFilter>
  <mergeCells count="51">
    <mergeCell ref="A16:B16"/>
    <mergeCell ref="A1:L1"/>
    <mergeCell ref="A2:L2"/>
    <mergeCell ref="A3:L3"/>
    <mergeCell ref="B5:L5"/>
    <mergeCell ref="F13:H13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9:B59"/>
    <mergeCell ref="A60:B60"/>
    <mergeCell ref="A61:B61"/>
    <mergeCell ref="A53:B53"/>
    <mergeCell ref="A54:B54"/>
    <mergeCell ref="A55:B55"/>
    <mergeCell ref="A56:B56"/>
    <mergeCell ref="A57:B57"/>
    <mergeCell ref="A58:B58"/>
  </mergeCells>
  <pageMargins left="0.39" right="0.39" top="0.39" bottom="0.39" header="0" footer="0"/>
  <pageSetup paperSize="0" fitToHeight="0" orientation="landscape"/>
  <ignoredErrors>
    <ignoredError sqref="L17:L6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zoomScale="70" zoomScaleNormal="70" workbookViewId="0">
      <selection activeCell="B4" sqref="B4"/>
    </sheetView>
  </sheetViews>
  <sheetFormatPr defaultRowHeight="18" x14ac:dyDescent="0.25"/>
  <cols>
    <col min="1" max="1" width="2.5703125" style="116" customWidth="1"/>
    <col min="2" max="2" width="68.42578125" style="116" customWidth="1"/>
    <col min="3" max="3" width="1.28515625" style="116" customWidth="1"/>
    <col min="4" max="4" width="11.7109375" style="116" customWidth="1"/>
    <col min="5" max="5" width="1.28515625" style="116" customWidth="1"/>
    <col min="6" max="6" width="22" style="116" customWidth="1"/>
    <col min="7" max="7" width="1.28515625" style="116" customWidth="1"/>
    <col min="8" max="8" width="20.42578125" style="116" bestFit="1" customWidth="1"/>
    <col min="9" max="9" width="1.28515625" style="116" customWidth="1"/>
    <col min="10" max="10" width="21.28515625" style="116" bestFit="1" customWidth="1"/>
    <col min="11" max="11" width="0.28515625" style="116" customWidth="1"/>
    <col min="12" max="16384" width="9.140625" style="116"/>
  </cols>
  <sheetData>
    <row r="1" spans="1:10" ht="29.1" customHeight="1" x14ac:dyDescent="0.25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0" ht="21.75" customHeight="1" x14ac:dyDescent="0.25">
      <c r="A2" s="305" t="s">
        <v>160</v>
      </c>
      <c r="B2" s="305"/>
      <c r="C2" s="305"/>
      <c r="D2" s="305"/>
      <c r="E2" s="305"/>
      <c r="F2" s="305"/>
      <c r="G2" s="305"/>
      <c r="H2" s="305"/>
      <c r="I2" s="305"/>
      <c r="J2" s="305"/>
    </row>
    <row r="3" spans="1:10" ht="21.75" customHeight="1" x14ac:dyDescent="0.25">
      <c r="A3" s="305" t="s">
        <v>2</v>
      </c>
      <c r="B3" s="305"/>
      <c r="C3" s="305"/>
      <c r="D3" s="305"/>
      <c r="E3" s="305"/>
      <c r="F3" s="305"/>
      <c r="G3" s="305"/>
      <c r="H3" s="305"/>
      <c r="I3" s="305"/>
      <c r="J3" s="305"/>
    </row>
    <row r="4" spans="1:10" ht="14.45" customHeight="1" x14ac:dyDescent="0.25"/>
    <row r="5" spans="1:10" ht="29.1" customHeight="1" x14ac:dyDescent="0.25">
      <c r="A5" s="75" t="s">
        <v>161</v>
      </c>
      <c r="B5" s="292" t="s">
        <v>162</v>
      </c>
      <c r="C5" s="292"/>
      <c r="D5" s="292"/>
      <c r="E5" s="292"/>
      <c r="F5" s="292"/>
      <c r="G5" s="292"/>
      <c r="H5" s="292"/>
      <c r="I5" s="292"/>
      <c r="J5" s="292"/>
    </row>
    <row r="6" spans="1:10" ht="35.25" customHeight="1" x14ac:dyDescent="0.25"/>
    <row r="7" spans="1:10" ht="35.25" customHeight="1" x14ac:dyDescent="0.25">
      <c r="A7" s="306" t="s">
        <v>163</v>
      </c>
      <c r="B7" s="306"/>
      <c r="D7" s="103" t="s">
        <v>164</v>
      </c>
      <c r="E7" s="102"/>
      <c r="F7" s="103" t="s">
        <v>112</v>
      </c>
      <c r="G7" s="102"/>
      <c r="H7" s="127" t="s">
        <v>165</v>
      </c>
      <c r="I7" s="102"/>
      <c r="J7" s="127" t="s">
        <v>166</v>
      </c>
    </row>
    <row r="8" spans="1:10" ht="35.25" customHeight="1" x14ac:dyDescent="0.25">
      <c r="A8" s="308" t="s">
        <v>167</v>
      </c>
      <c r="B8" s="308"/>
      <c r="D8" s="120" t="s">
        <v>168</v>
      </c>
      <c r="E8" s="102"/>
      <c r="F8" s="108">
        <f>'درآمد سرمایه گذاری در سهام'!J25</f>
        <v>199352143200</v>
      </c>
      <c r="G8" s="102"/>
      <c r="H8" s="124">
        <f>F8/$F$13</f>
        <v>0.17206011635807653</v>
      </c>
      <c r="I8" s="125"/>
      <c r="J8" s="214">
        <v>0.35</v>
      </c>
    </row>
    <row r="9" spans="1:10" ht="35.25" customHeight="1" x14ac:dyDescent="0.25">
      <c r="A9" s="309" t="s">
        <v>169</v>
      </c>
      <c r="B9" s="309"/>
      <c r="D9" s="121" t="s">
        <v>170</v>
      </c>
      <c r="E9" s="102"/>
      <c r="F9" s="105">
        <f>'درآمد سرمایه گذاری در صندوق'!J22</f>
        <v>81715137035</v>
      </c>
      <c r="G9" s="102"/>
      <c r="H9" s="124">
        <f t="shared" ref="H9:H12" si="0">F9/$F$13</f>
        <v>7.0528040284737054E-2</v>
      </c>
      <c r="I9" s="125"/>
      <c r="J9" s="214">
        <v>0.14000000000000001</v>
      </c>
    </row>
    <row r="10" spans="1:10" ht="35.25" customHeight="1" x14ac:dyDescent="0.25">
      <c r="A10" s="309" t="s">
        <v>171</v>
      </c>
      <c r="B10" s="309"/>
      <c r="D10" s="121" t="s">
        <v>172</v>
      </c>
      <c r="E10" s="102"/>
      <c r="F10" s="105">
        <f>'درآمد سرمایه گذاری در اوراق به'!J19</f>
        <v>362733531713</v>
      </c>
      <c r="G10" s="102"/>
      <c r="H10" s="124">
        <f t="shared" si="0"/>
        <v>0.31307400397948082</v>
      </c>
      <c r="I10" s="125"/>
      <c r="J10" s="214">
        <v>0.64</v>
      </c>
    </row>
    <row r="11" spans="1:10" ht="35.25" customHeight="1" x14ac:dyDescent="0.25">
      <c r="A11" s="309" t="s">
        <v>173</v>
      </c>
      <c r="B11" s="309"/>
      <c r="D11" s="121" t="s">
        <v>174</v>
      </c>
      <c r="E11" s="102"/>
      <c r="F11" s="105">
        <v>514652026417</v>
      </c>
      <c r="G11" s="102"/>
      <c r="H11" s="124">
        <f t="shared" si="0"/>
        <v>0.44419430926503778</v>
      </c>
      <c r="I11" s="125"/>
      <c r="J11" s="214">
        <v>0.91</v>
      </c>
    </row>
    <row r="12" spans="1:10" ht="35.25" customHeight="1" x14ac:dyDescent="0.25">
      <c r="A12" s="310" t="s">
        <v>175</v>
      </c>
      <c r="B12" s="310"/>
      <c r="D12" s="122" t="s">
        <v>176</v>
      </c>
      <c r="E12" s="102"/>
      <c r="F12" s="123">
        <f>'سایر درآمدها'!D11</f>
        <v>166296735</v>
      </c>
      <c r="G12" s="102"/>
      <c r="H12" s="124">
        <f t="shared" si="0"/>
        <v>1.4353011266782418E-4</v>
      </c>
      <c r="I12" s="125"/>
      <c r="J12" s="214">
        <v>0</v>
      </c>
    </row>
    <row r="13" spans="1:10" ht="35.25" customHeight="1" thickBot="1" x14ac:dyDescent="0.3">
      <c r="A13" s="307" t="s">
        <v>34</v>
      </c>
      <c r="B13" s="307"/>
      <c r="D13" s="108"/>
      <c r="E13" s="102"/>
      <c r="F13" s="107">
        <f>SUM(F8:F12)</f>
        <v>1158619135100</v>
      </c>
      <c r="G13" s="102"/>
      <c r="H13" s="126">
        <f>SUM(H8:H12)</f>
        <v>1</v>
      </c>
      <c r="I13" s="125"/>
      <c r="J13" s="126">
        <v>0.20399999999999999</v>
      </c>
    </row>
    <row r="14" spans="1:10" ht="18.75" thickTop="1" x14ac:dyDescent="0.25">
      <c r="D14" s="226"/>
      <c r="E14" s="102"/>
      <c r="F14" s="102"/>
      <c r="G14" s="102"/>
      <c r="H14" s="102"/>
      <c r="I14" s="102"/>
      <c r="J14" s="102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0 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سپرده (2)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 (3)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 .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(3)'!Print_Area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(2)'!Print_Area</vt:lpstr>
      <vt:lpstr>سهام!Print_Area</vt:lpstr>
      <vt:lpstr>'سود اوراق بهادار'!Print_Area</vt:lpstr>
      <vt:lpstr>'سود سپرده بانکی'!Print_Area</vt:lpstr>
      <vt:lpstr>'سود سپرده بانکی .'!Print_Area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2025-05-24T12:48:22Z</dcterms:created>
  <dcterms:modified xsi:type="dcterms:W3CDTF">2025-05-27T11:47:11Z</dcterms:modified>
</cp:coreProperties>
</file>