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elali\"/>
    </mc:Choice>
  </mc:AlternateContent>
  <xr:revisionPtr revIDLastSave="0" documentId="13_ncr:1_{46654F9B-9FA6-44E1-AB3B-51B5D51C6F5A}" xr6:coauthVersionLast="47" xr6:coauthVersionMax="47" xr10:uidLastSave="{00000000-0000-0000-0000-000000000000}"/>
  <bookViews>
    <workbookView xWindow="-120" yWindow="-120" windowWidth="29040" windowHeight="15840" firstSheet="4" activeTab="11" xr2:uid="{00000000-000D-0000-FFFF-FFFF00000000}"/>
  </bookViews>
  <sheets>
    <sheet name="0 " sheetId="23" r:id="rId1"/>
    <sheet name="صورت وضعیت" sheetId="1" state="hidden" r:id="rId2"/>
    <sheet name="سهام" sheetId="2" r:id="rId3"/>
    <sheet name="واحدهای صندوق" sheetId="4" r:id="rId4"/>
    <sheet name="اوراق مشتقه" sheetId="3" r:id="rId5"/>
    <sheet name="اوراق" sheetId="5" r:id="rId6"/>
    <sheet name="تعدیل قیمت" sheetId="6" r:id="rId7"/>
    <sheet name="سپرده" sheetId="7" r:id="rId8"/>
    <sheet name="درآمد" sheetId="8" r:id="rId9"/>
    <sheet name="درآمد سرمایه گذاری در سهام" sheetId="9" r:id="rId10"/>
    <sheet name="درآمد سرمایه گذاری در صندوق" sheetId="10" r:id="rId11"/>
    <sheet name="درآمد سرمایه گذاری در اوراق به" sheetId="11" r:id="rId12"/>
    <sheet name="درآمد سپرده بانکی" sheetId="13" r:id="rId13"/>
    <sheet name="سایر درآمدها" sheetId="14" r:id="rId14"/>
    <sheet name="سود اوراق بهادار" sheetId="17" r:id="rId15"/>
    <sheet name="سود سپرده بانکی" sheetId="18" r:id="rId16"/>
    <sheet name="درآمد ناشی از فروش" sheetId="19" r:id="rId17"/>
    <sheet name="درآمد ناشی از تغییر قیمت اوراق" sheetId="21" r:id="rId18"/>
    <sheet name="مبالغ تخصیصی اوراق" sheetId="12" state="hidden" r:id="rId19"/>
    <sheet name="درآمد سود صندوق" sheetId="16" state="hidden" r:id="rId20"/>
    <sheet name="درآمد سود سهام" sheetId="15" state="hidden" r:id="rId21"/>
    <sheet name="درآمد اعمال اختیار" sheetId="20" state="hidden" r:id="rId22"/>
  </sheets>
  <definedNames>
    <definedName name="_xlnm.Print_Area" localSheetId="0">'0 '!$A$1:$E$22</definedName>
    <definedName name="_xlnm.Print_Area" localSheetId="5">اوراق!$A$1:$AA$27</definedName>
    <definedName name="_xlnm.Print_Area" localSheetId="4">'اوراق مشتقه'!$A$1:$AQ$26</definedName>
    <definedName name="_xlnm.Print_Area" localSheetId="6">'تعدیل قیمت'!$A$1:$K$12</definedName>
    <definedName name="_xlnm.Print_Area" localSheetId="8">درآمد!$A$1:$K$15</definedName>
    <definedName name="_xlnm.Print_Area" localSheetId="21">'درآمد اعمال اختیار'!$A$1:$Z$8</definedName>
    <definedName name="_xlnm.Print_Area" localSheetId="12">'درآمد سپرده بانکی'!$A$1:$F$217</definedName>
    <definedName name="_xlnm.Print_Area" localSheetId="11">'درآمد سرمایه گذاری در اوراق به'!$A$1:$S$28</definedName>
    <definedName name="_xlnm.Print_Area" localSheetId="9">'درآمد سرمایه گذاری در سهام'!$A$1:$X$26</definedName>
    <definedName name="_xlnm.Print_Area" localSheetId="10">'درآمد سرمایه گذاری در صندوق'!$A$1:$X$21</definedName>
    <definedName name="_xlnm.Print_Area" localSheetId="20">'درآمد سود سهام'!$A$1:$T$7</definedName>
    <definedName name="_xlnm.Print_Area" localSheetId="19">'درآمد سود صندوق'!$A$1:$L$7</definedName>
    <definedName name="_xlnm.Print_Area" localSheetId="17">'درآمد ناشی از تغییر قیمت اوراق'!$A$1:$R$47</definedName>
    <definedName name="_xlnm.Print_Area" localSheetId="16">'درآمد ناشی از فروش'!$A$1:$Q$24</definedName>
    <definedName name="_xlnm.Print_Area" localSheetId="13">'سایر درآمدها'!$A$1:$G$11</definedName>
    <definedName name="_xlnm.Print_Area" localSheetId="7">سپرده!$A$1:$M$61</definedName>
    <definedName name="_xlnm.Print_Area" localSheetId="2">سهام!$A$1:$AC$24</definedName>
    <definedName name="_xlnm.Print_Area" localSheetId="14">'سود اوراق بهادار'!$A$1:$M$19</definedName>
    <definedName name="_xlnm.Print_Area" localSheetId="15">'سود سپرده بانکی'!$A$1:$N$215</definedName>
    <definedName name="_xlnm.Print_Area" localSheetId="1">'صورت وضعیت'!$A$1:$C$6</definedName>
    <definedName name="_xlnm.Print_Area" localSheetId="18">'مبالغ تخصیصی اوراق'!$A$1:$R$33</definedName>
    <definedName name="_xlnm.Print_Area" localSheetId="3">'واحدهای صندوق'!$A$1:$AB$20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7" i="5" l="1"/>
  <c r="M10" i="17"/>
  <c r="M11" i="17"/>
  <c r="M12" i="17"/>
  <c r="M13" i="17"/>
  <c r="M14" i="17"/>
  <c r="M15" i="17"/>
  <c r="M16" i="17"/>
  <c r="M17" i="17"/>
  <c r="M18" i="17"/>
  <c r="M8" i="17"/>
  <c r="M9" i="17"/>
  <c r="G8" i="17"/>
  <c r="G9" i="17"/>
  <c r="G10" i="17"/>
  <c r="G11" i="17"/>
  <c r="G12" i="17"/>
  <c r="G18" i="17"/>
  <c r="G17" i="17"/>
  <c r="G13" i="17"/>
  <c r="G14" i="17"/>
  <c r="G15" i="17"/>
  <c r="G16" i="17"/>
  <c r="Q47" i="21"/>
  <c r="O47" i="21"/>
  <c r="M47" i="21"/>
  <c r="K47" i="21"/>
  <c r="G47" i="21"/>
  <c r="E47" i="21"/>
  <c r="C47" i="21"/>
  <c r="I35" i="21"/>
  <c r="I36" i="21"/>
  <c r="I37" i="21"/>
  <c r="I38" i="21"/>
  <c r="I39" i="21"/>
  <c r="I40" i="21"/>
  <c r="I41" i="21"/>
  <c r="I42" i="21"/>
  <c r="I43" i="21"/>
  <c r="I44" i="21"/>
  <c r="I45" i="21"/>
  <c r="I24" i="21"/>
  <c r="I25" i="21"/>
  <c r="I26" i="21"/>
  <c r="I27" i="21"/>
  <c r="I28" i="21"/>
  <c r="I29" i="21"/>
  <c r="I30" i="21"/>
  <c r="I31" i="21"/>
  <c r="I32" i="21"/>
  <c r="I33" i="21"/>
  <c r="I34" i="21"/>
  <c r="I16" i="21"/>
  <c r="I17" i="21"/>
  <c r="I18" i="21"/>
  <c r="I19" i="21"/>
  <c r="I20" i="21"/>
  <c r="I21" i="21"/>
  <c r="I22" i="21"/>
  <c r="I23" i="21"/>
  <c r="I9" i="21"/>
  <c r="I10" i="21"/>
  <c r="I11" i="21"/>
  <c r="I12" i="21"/>
  <c r="I13" i="21"/>
  <c r="I14" i="21"/>
  <c r="I15" i="21"/>
  <c r="I8" i="21"/>
  <c r="I47" i="21" s="1"/>
  <c r="E24" i="19"/>
  <c r="Q23" i="19"/>
  <c r="Q13" i="19"/>
  <c r="Q14" i="19"/>
  <c r="Q15" i="19"/>
  <c r="Q16" i="19"/>
  <c r="Q17" i="19"/>
  <c r="Q18" i="19"/>
  <c r="Q19" i="19"/>
  <c r="Q20" i="19"/>
  <c r="Q21" i="19"/>
  <c r="Q22" i="19"/>
  <c r="Q9" i="19"/>
  <c r="Q10" i="19"/>
  <c r="Q11" i="19"/>
  <c r="Q12" i="19"/>
  <c r="Q8" i="19"/>
  <c r="I19" i="19"/>
  <c r="I20" i="19"/>
  <c r="I21" i="19"/>
  <c r="I22" i="19"/>
  <c r="I17" i="19"/>
  <c r="I18" i="19"/>
  <c r="I11" i="19"/>
  <c r="I12" i="19"/>
  <c r="I13" i="19"/>
  <c r="I14" i="19"/>
  <c r="I15" i="19"/>
  <c r="I16" i="19"/>
  <c r="I9" i="19"/>
  <c r="I10" i="19"/>
  <c r="I8" i="19"/>
  <c r="M214" i="18"/>
  <c r="M213" i="18"/>
  <c r="M212" i="18"/>
  <c r="M211" i="18"/>
  <c r="M210" i="18"/>
  <c r="M209" i="18"/>
  <c r="M208" i="18"/>
  <c r="M207" i="18"/>
  <c r="M206" i="18"/>
  <c r="M205" i="18"/>
  <c r="M204" i="18"/>
  <c r="M203" i="18"/>
  <c r="M202" i="18"/>
  <c r="M201" i="18"/>
  <c r="M200" i="18"/>
  <c r="M199" i="18"/>
  <c r="M198" i="18"/>
  <c r="M197" i="18"/>
  <c r="M196" i="18"/>
  <c r="M195" i="18"/>
  <c r="M194" i="18"/>
  <c r="M193" i="18"/>
  <c r="M192" i="18"/>
  <c r="M191" i="18"/>
  <c r="M190" i="18"/>
  <c r="M189" i="18"/>
  <c r="M188" i="18"/>
  <c r="M187" i="18"/>
  <c r="M186" i="18"/>
  <c r="M185" i="18"/>
  <c r="M184" i="18"/>
  <c r="M183" i="18"/>
  <c r="M182" i="18"/>
  <c r="M181" i="18"/>
  <c r="M180" i="18"/>
  <c r="M179" i="18"/>
  <c r="M178" i="18"/>
  <c r="M177" i="18"/>
  <c r="M176" i="18"/>
  <c r="M175" i="18"/>
  <c r="M174" i="18"/>
  <c r="M173" i="18"/>
  <c r="M172" i="18"/>
  <c r="M171" i="18"/>
  <c r="M170" i="18"/>
  <c r="M169" i="18"/>
  <c r="M168" i="18"/>
  <c r="M167" i="18"/>
  <c r="M166" i="18"/>
  <c r="M165" i="18"/>
  <c r="M164" i="18"/>
  <c r="M163" i="18"/>
  <c r="M162" i="18"/>
  <c r="M161" i="18"/>
  <c r="M160" i="18"/>
  <c r="M159" i="18"/>
  <c r="M158" i="18"/>
  <c r="M157" i="18"/>
  <c r="M156" i="18"/>
  <c r="M155" i="18"/>
  <c r="M154" i="18"/>
  <c r="M153" i="18"/>
  <c r="M152" i="18"/>
  <c r="M151" i="18"/>
  <c r="M150" i="18"/>
  <c r="M149" i="18"/>
  <c r="M148" i="18"/>
  <c r="M147" i="18"/>
  <c r="M146" i="18"/>
  <c r="M145" i="18"/>
  <c r="M144" i="18"/>
  <c r="M143" i="18"/>
  <c r="M142" i="18"/>
  <c r="M141" i="18"/>
  <c r="M140" i="18"/>
  <c r="M139" i="18"/>
  <c r="M138" i="18"/>
  <c r="M137" i="18"/>
  <c r="M136" i="18"/>
  <c r="M135" i="18"/>
  <c r="M134" i="18"/>
  <c r="M133" i="18"/>
  <c r="M132" i="18"/>
  <c r="M131" i="18"/>
  <c r="M130" i="18"/>
  <c r="M129" i="18"/>
  <c r="M128" i="18"/>
  <c r="M127" i="18"/>
  <c r="M126" i="18"/>
  <c r="M125" i="18"/>
  <c r="M124" i="18"/>
  <c r="M123" i="18"/>
  <c r="M122" i="18"/>
  <c r="M121" i="18"/>
  <c r="M120" i="18"/>
  <c r="M119" i="18"/>
  <c r="M118" i="18"/>
  <c r="M117" i="18"/>
  <c r="M116" i="18"/>
  <c r="M115" i="18"/>
  <c r="M114" i="18"/>
  <c r="M113" i="18"/>
  <c r="M112" i="18"/>
  <c r="M111" i="18"/>
  <c r="M110" i="18"/>
  <c r="M109" i="18"/>
  <c r="M108" i="18"/>
  <c r="M107" i="18"/>
  <c r="M106" i="18"/>
  <c r="M105" i="18"/>
  <c r="M104" i="18"/>
  <c r="M103" i="18"/>
  <c r="M102" i="18"/>
  <c r="M101" i="18"/>
  <c r="M100" i="18"/>
  <c r="M99" i="18"/>
  <c r="M98" i="18"/>
  <c r="M97" i="18"/>
  <c r="M96" i="18"/>
  <c r="M95" i="18"/>
  <c r="M94" i="18"/>
  <c r="M93" i="18"/>
  <c r="M92" i="18"/>
  <c r="M91" i="18"/>
  <c r="M90" i="18"/>
  <c r="M89" i="18"/>
  <c r="M88" i="18"/>
  <c r="M87" i="18"/>
  <c r="M86" i="18"/>
  <c r="M85" i="18"/>
  <c r="M84" i="18"/>
  <c r="M83" i="18"/>
  <c r="M82" i="18"/>
  <c r="M81" i="18"/>
  <c r="M80" i="18"/>
  <c r="M79" i="18"/>
  <c r="M78" i="18"/>
  <c r="M77" i="18"/>
  <c r="M76" i="18"/>
  <c r="M75" i="18"/>
  <c r="M74" i="18"/>
  <c r="M73" i="18"/>
  <c r="M72" i="18"/>
  <c r="M71" i="18"/>
  <c r="M70" i="18"/>
  <c r="M69" i="18"/>
  <c r="M68" i="18"/>
  <c r="M67" i="18"/>
  <c r="M66" i="18"/>
  <c r="M65" i="18"/>
  <c r="M64" i="18"/>
  <c r="M63" i="18"/>
  <c r="M62" i="18"/>
  <c r="M61" i="18"/>
  <c r="M60" i="18"/>
  <c r="M59" i="18"/>
  <c r="M58" i="18"/>
  <c r="M57" i="18"/>
  <c r="M56" i="18"/>
  <c r="M55" i="18"/>
  <c r="M54" i="18"/>
  <c r="M53" i="18"/>
  <c r="M52" i="18"/>
  <c r="M51" i="18"/>
  <c r="M50" i="18"/>
  <c r="M49" i="18"/>
  <c r="M48" i="18"/>
  <c r="M47" i="18"/>
  <c r="M46" i="18"/>
  <c r="M45" i="18"/>
  <c r="M44" i="18"/>
  <c r="M43" i="18"/>
  <c r="M42" i="18"/>
  <c r="M41" i="18"/>
  <c r="M40" i="18"/>
  <c r="M39" i="18"/>
  <c r="M38" i="18"/>
  <c r="M37" i="18"/>
  <c r="M36" i="18"/>
  <c r="M35" i="18"/>
  <c r="M34" i="18"/>
  <c r="M33" i="18"/>
  <c r="M32" i="18"/>
  <c r="M31" i="18"/>
  <c r="M30" i="18"/>
  <c r="M29" i="18"/>
  <c r="M28" i="18"/>
  <c r="M27" i="18"/>
  <c r="M26" i="18"/>
  <c r="M25" i="18"/>
  <c r="M24" i="18"/>
  <c r="M23" i="18"/>
  <c r="M22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M8" i="18"/>
  <c r="G214" i="18"/>
  <c r="G213" i="18"/>
  <c r="G212" i="18"/>
  <c r="G211" i="18"/>
  <c r="G210" i="18"/>
  <c r="G209" i="18"/>
  <c r="G208" i="18"/>
  <c r="G207" i="18"/>
  <c r="G206" i="18"/>
  <c r="G205" i="18"/>
  <c r="G204" i="18"/>
  <c r="G203" i="18"/>
  <c r="G202" i="18"/>
  <c r="G201" i="18"/>
  <c r="G200" i="18"/>
  <c r="G199" i="18"/>
  <c r="G198" i="18"/>
  <c r="G197" i="18"/>
  <c r="G196" i="18"/>
  <c r="G195" i="18"/>
  <c r="G194" i="18"/>
  <c r="G193" i="18"/>
  <c r="G192" i="18"/>
  <c r="G191" i="18"/>
  <c r="G190" i="18"/>
  <c r="G189" i="18"/>
  <c r="G188" i="18"/>
  <c r="G187" i="18"/>
  <c r="G186" i="18"/>
  <c r="G185" i="18"/>
  <c r="G184" i="18"/>
  <c r="G183" i="18"/>
  <c r="G182" i="18"/>
  <c r="G181" i="18"/>
  <c r="G180" i="18"/>
  <c r="G179" i="18"/>
  <c r="G178" i="18"/>
  <c r="G177" i="18"/>
  <c r="G176" i="18"/>
  <c r="G175" i="18"/>
  <c r="G174" i="18"/>
  <c r="G173" i="18"/>
  <c r="G172" i="18"/>
  <c r="G171" i="18"/>
  <c r="G170" i="18"/>
  <c r="G169" i="18"/>
  <c r="G168" i="18"/>
  <c r="G167" i="18"/>
  <c r="G166" i="18"/>
  <c r="G165" i="18"/>
  <c r="G164" i="18"/>
  <c r="G163" i="18"/>
  <c r="G162" i="18"/>
  <c r="G161" i="18"/>
  <c r="G160" i="18"/>
  <c r="G159" i="18"/>
  <c r="G158" i="18"/>
  <c r="G157" i="18"/>
  <c r="G156" i="18"/>
  <c r="G155" i="18"/>
  <c r="G154" i="18"/>
  <c r="G153" i="18"/>
  <c r="G152" i="18"/>
  <c r="G151" i="18"/>
  <c r="G150" i="18"/>
  <c r="G149" i="18"/>
  <c r="G148" i="18"/>
  <c r="G147" i="18"/>
  <c r="G146" i="18"/>
  <c r="G145" i="18"/>
  <c r="G144" i="18"/>
  <c r="G143" i="18"/>
  <c r="G142" i="18"/>
  <c r="G141" i="18"/>
  <c r="G140" i="18"/>
  <c r="G139" i="18"/>
  <c r="G138" i="18"/>
  <c r="G137" i="18"/>
  <c r="G136" i="18"/>
  <c r="G135" i="18"/>
  <c r="G134" i="18"/>
  <c r="G133" i="18"/>
  <c r="G132" i="18"/>
  <c r="G131" i="18"/>
  <c r="G130" i="18"/>
  <c r="G129" i="18"/>
  <c r="G128" i="18"/>
  <c r="G127" i="18"/>
  <c r="G126" i="18"/>
  <c r="G125" i="18"/>
  <c r="G124" i="18"/>
  <c r="G123" i="18"/>
  <c r="G122" i="18"/>
  <c r="G121" i="18"/>
  <c r="G120" i="18"/>
  <c r="G119" i="18"/>
  <c r="G118" i="18"/>
  <c r="G117" i="18"/>
  <c r="G116" i="18"/>
  <c r="G115" i="18"/>
  <c r="G114" i="18"/>
  <c r="G113" i="18"/>
  <c r="G112" i="18"/>
  <c r="G111" i="18"/>
  <c r="G110" i="18"/>
  <c r="G109" i="18"/>
  <c r="G108" i="18"/>
  <c r="G107" i="18"/>
  <c r="G106" i="18"/>
  <c r="G105" i="18"/>
  <c r="G104" i="18"/>
  <c r="G103" i="18"/>
  <c r="G102" i="18"/>
  <c r="G101" i="18"/>
  <c r="G100" i="18"/>
  <c r="G99" i="18"/>
  <c r="G98" i="18"/>
  <c r="G97" i="18"/>
  <c r="G96" i="18"/>
  <c r="G95" i="18"/>
  <c r="G94" i="18"/>
  <c r="G93" i="18"/>
  <c r="G92" i="18"/>
  <c r="G91" i="18"/>
  <c r="G90" i="18"/>
  <c r="G89" i="18"/>
  <c r="G88" i="18"/>
  <c r="G87" i="18"/>
  <c r="G86" i="18"/>
  <c r="G85" i="18"/>
  <c r="G84" i="18"/>
  <c r="G83" i="18"/>
  <c r="G82" i="18"/>
  <c r="G81" i="18"/>
  <c r="G80" i="18"/>
  <c r="G79" i="18"/>
  <c r="G78" i="18"/>
  <c r="G77" i="18"/>
  <c r="G76" i="18"/>
  <c r="G75" i="18"/>
  <c r="G74" i="18"/>
  <c r="G73" i="18"/>
  <c r="G72" i="18"/>
  <c r="G71" i="18"/>
  <c r="G70" i="18"/>
  <c r="G69" i="18"/>
  <c r="G68" i="18"/>
  <c r="G67" i="18"/>
  <c r="G66" i="18"/>
  <c r="G65" i="18"/>
  <c r="G64" i="18"/>
  <c r="G63" i="18"/>
  <c r="G62" i="18"/>
  <c r="G61" i="18"/>
  <c r="G60" i="18"/>
  <c r="G59" i="18"/>
  <c r="G58" i="18"/>
  <c r="G57" i="18"/>
  <c r="G56" i="18"/>
  <c r="G55" i="18"/>
  <c r="G54" i="18"/>
  <c r="G53" i="18"/>
  <c r="G52" i="18"/>
  <c r="G51" i="18"/>
  <c r="G50" i="18"/>
  <c r="G49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M215" i="18" l="1"/>
  <c r="F11" i="14"/>
  <c r="F14" i="8" s="1"/>
  <c r="D11" i="14"/>
  <c r="J15" i="8"/>
  <c r="F12" i="8"/>
  <c r="R27" i="5"/>
  <c r="AB24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 l="1"/>
  <c r="Q24" i="19" l="1"/>
  <c r="O24" i="19"/>
  <c r="M24" i="19"/>
  <c r="K24" i="19"/>
  <c r="I24" i="19"/>
  <c r="G24" i="19"/>
  <c r="C24" i="19"/>
  <c r="K215" i="18"/>
  <c r="I215" i="18"/>
  <c r="G215" i="18"/>
  <c r="E215" i="18"/>
  <c r="C215" i="18"/>
  <c r="M19" i="17"/>
  <c r="I19" i="17"/>
  <c r="G19" i="17"/>
  <c r="C19" i="17"/>
  <c r="F217" i="13"/>
  <c r="D217" i="13"/>
  <c r="F13" i="8" s="1"/>
  <c r="W21" i="10" l="1"/>
  <c r="U21" i="10"/>
  <c r="S21" i="10"/>
  <c r="Q21" i="10"/>
  <c r="L21" i="10"/>
  <c r="J21" i="10"/>
  <c r="F11" i="8" s="1"/>
  <c r="F21" i="10"/>
  <c r="U26" i="9"/>
  <c r="S26" i="9"/>
  <c r="Q26" i="9"/>
  <c r="J26" i="9"/>
  <c r="F10" i="8" s="1"/>
  <c r="H26" i="9"/>
  <c r="F26" i="9"/>
  <c r="L61" i="7"/>
  <c r="J61" i="7"/>
  <c r="H61" i="7"/>
  <c r="F61" i="7"/>
  <c r="D61" i="7"/>
  <c r="X27" i="5"/>
  <c r="V27" i="5"/>
  <c r="P27" i="5"/>
  <c r="N27" i="5"/>
  <c r="H27" i="5"/>
  <c r="F27" i="5"/>
  <c r="D27" i="5"/>
  <c r="AA20" i="4"/>
  <c r="Y20" i="4"/>
  <c r="W20" i="4"/>
  <c r="S20" i="4"/>
  <c r="M20" i="4"/>
  <c r="K20" i="4"/>
  <c r="I20" i="4"/>
  <c r="G20" i="4"/>
  <c r="D20" i="4"/>
  <c r="Z24" i="2"/>
  <c r="U24" i="2"/>
  <c r="X24" i="2"/>
  <c r="T24" i="2"/>
  <c r="R24" i="2"/>
  <c r="L24" i="2"/>
  <c r="N24" i="2"/>
  <c r="P24" i="2"/>
  <c r="J24" i="2"/>
  <c r="I24" i="2"/>
  <c r="H24" i="2"/>
  <c r="G24" i="2"/>
  <c r="F24" i="2"/>
  <c r="F15" i="8" l="1"/>
  <c r="W14" i="9" l="1"/>
  <c r="W18" i="9"/>
  <c r="W22" i="9"/>
  <c r="W17" i="9"/>
  <c r="W11" i="9"/>
  <c r="W15" i="9"/>
  <c r="W19" i="9"/>
  <c r="W23" i="9"/>
  <c r="W25" i="9"/>
  <c r="W12" i="9"/>
  <c r="W16" i="9"/>
  <c r="W20" i="9"/>
  <c r="W24" i="9"/>
  <c r="W13" i="9"/>
  <c r="W21" i="9"/>
  <c r="L12" i="9"/>
  <c r="L16" i="9"/>
  <c r="L20" i="9"/>
  <c r="L24" i="9"/>
  <c r="L14" i="9"/>
  <c r="L18" i="9"/>
  <c r="L11" i="9"/>
  <c r="L44" i="9"/>
  <c r="L23" i="9"/>
  <c r="L13" i="9"/>
  <c r="L17" i="9"/>
  <c r="L21" i="9"/>
  <c r="L25" i="9"/>
  <c r="L45" i="9"/>
  <c r="L22" i="9"/>
  <c r="L15" i="9"/>
  <c r="L19" i="9"/>
  <c r="H11" i="8"/>
  <c r="H12" i="8"/>
  <c r="H13" i="8"/>
  <c r="H10" i="8"/>
  <c r="H14" i="8"/>
  <c r="L26" i="9" l="1"/>
  <c r="W26" i="9"/>
  <c r="H15" i="8"/>
</calcChain>
</file>

<file path=xl/sharedStrings.xml><?xml version="1.0" encoding="utf-8"?>
<sst xmlns="http://schemas.openxmlformats.org/spreadsheetml/2006/main" count="1017" uniqueCount="418">
  <si>
    <t>صندوق قابل معامله با درآمد ثابت ماهور</t>
  </si>
  <si>
    <t>صورت وضعیت پرتفوی</t>
  </si>
  <si>
    <t>برای ماه منتهی به 1403/10/30</t>
  </si>
  <si>
    <t>سرمایه گذاری ها</t>
  </si>
  <si>
    <t>-1-1</t>
  </si>
  <si>
    <t>سرمایه گذاری در سهام و حق تقدم سهام</t>
  </si>
  <si>
    <t>1403/09/30</t>
  </si>
  <si>
    <t>تغییرات طی دوره</t>
  </si>
  <si>
    <t>1403/10/30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</si>
  <si>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</si>
  <si>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</si>
  <si>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</si>
  <si>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</si>
  <si>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</si>
  <si>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</si>
  <si>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</si>
  <si>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</si>
  <si>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</si>
  <si>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ایران‌ خودرو</t>
  </si>
  <si>
    <t>بانک ملت</t>
  </si>
  <si>
    <t>داروسازی‌ امین‌</t>
  </si>
  <si>
    <t>فولاد مبارکه اصفهان</t>
  </si>
  <si>
    <t>گواهي سپرده کالايي شمش طلا</t>
  </si>
  <si>
    <t>مخابرات ایران</t>
  </si>
  <si>
    <t>پالایش نفت بندرعباس</t>
  </si>
  <si>
    <t>بانک‌پارسیان‌</t>
  </si>
  <si>
    <t>سرمایه‌گذاری‌غدیر(هلدینگ‌</t>
  </si>
  <si>
    <t>پالایش نفت اصفهان</t>
  </si>
  <si>
    <t>کربن‌ ایران‌</t>
  </si>
  <si>
    <t>صنایع پتروشیمی خلیج فارس</t>
  </si>
  <si>
    <t>س. نفت و گاز و پتروشیمی تأمین</t>
  </si>
  <si>
    <t>پالایش نفت تهران</t>
  </si>
  <si>
    <t>سرمایه گذاری صدرتامین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</si>
  <si>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</si>
  <si>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</si>
  <si>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</si>
  <si>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</si>
  <si>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</si>
  <si>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</si>
  <si>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اختیارف ت دامین-12900-04/03/19</t>
  </si>
  <si>
    <t>1404/03/19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</si>
  <si>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</si>
  <si>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</si>
  <si>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</si>
  <si>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</si>
  <si>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</si>
  <si>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ت دامین-13150-04/04/19</t>
  </si>
  <si>
    <t>اختیار خرید</t>
  </si>
  <si>
    <t>موقعیت فروش</t>
  </si>
  <si>
    <t>-</t>
  </si>
  <si>
    <t>1404/04/19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</si>
  <si>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</si>
  <si>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</si>
  <si>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</si>
  <si>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</si>
  <si>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</si>
  <si>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</si>
  <si>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</si>
  <si>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ص.س. اهرمی نارنج - واحدهای عادی</t>
  </si>
  <si>
    <t>صندوق اهرمی جهش-واحدهای عادی</t>
  </si>
  <si>
    <t>صندوق س زیتون نماد پایا- مختلط</t>
  </si>
  <si>
    <t>صندوق س سهامی بیدار-واحدهای عادی</t>
  </si>
  <si>
    <t>صندوق س. اهرمی کاریزما-واحد عادی</t>
  </si>
  <si>
    <t>صندوق س.بخشی صنایع معیار-ب</t>
  </si>
  <si>
    <t>صندوق س.پشتوانه طلای لیان</t>
  </si>
  <si>
    <t>صندوق س.سهام آوای معیار-س</t>
  </si>
  <si>
    <t>صندوق سرمایه گذاری برلیان-سهام</t>
  </si>
  <si>
    <t>صندوق شاخص30 شرکت فیروزه- سهام</t>
  </si>
  <si>
    <t>صندوق اهرمی شتاب آگاه-واحدهای عادی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</si>
  <si>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</si>
  <si>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</si>
  <si>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</si>
  <si>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</si>
  <si>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اجاره توان آفرین ساز 14070216</t>
  </si>
  <si>
    <t>اسناد خزانه-م11بودجه02-050720</t>
  </si>
  <si>
    <t>اسناد خزانه-م12بودجه02-050916</t>
  </si>
  <si>
    <t>اسناد خزانه-م13بودجه02-051021</t>
  </si>
  <si>
    <t>اسنادخزانه-م10بودجه02-051112</t>
  </si>
  <si>
    <t>اسنادخزانه-م1بودجه02-050325</t>
  </si>
  <si>
    <t>اسنادخزانه-م2بودجه02-050923</t>
  </si>
  <si>
    <t>اسنادخزانه-م3بودجه02-050818</t>
  </si>
  <si>
    <t>اسنادخزانه-م5بودجه01-041015</t>
  </si>
  <si>
    <t>صکوک مرابحه سپید507-بدون ضامن</t>
  </si>
  <si>
    <t>صکوک مرابحه فولاژ612-بدون ضامن</t>
  </si>
  <si>
    <t>صکوک مرابحه کترام505-بدون ضامن</t>
  </si>
  <si>
    <t>مرابحه تولید اصفهان مقدم050201</t>
  </si>
  <si>
    <t>مرابحه عام دولت 165-ش.خ051212</t>
  </si>
  <si>
    <t>مرابحه عام دولت180-ش.خ041024</t>
  </si>
  <si>
    <t>مرابحه عام دولت183-ش.خ041124</t>
  </si>
  <si>
    <t>مرابحه عام دولت186-ش.خ051124</t>
  </si>
  <si>
    <t>شهرداری تبریز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</si>
  <si>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</si>
  <si>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</si>
  <si>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</si>
  <si>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</si>
  <si>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</si>
  <si>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</si>
  <si>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</si>
  <si>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2.74%</t>
  </si>
  <si>
    <t>سایر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</si>
  <si>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</si>
  <si>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</si>
  <si>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</si>
  <si>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</si>
  <si>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</si>
  <si>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</si>
  <si>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موسسه اعتباری ملل بلوار دریا ( کوتاه مدت) 053510277000000458</t>
  </si>
  <si>
    <t>سپرده کوتاه مدت بانک گردشگری قیطریه(کوتاه مدت) 133996715420801</t>
  </si>
  <si>
    <t>سپرده کوتاه مدت بانک گردشگری مرکزی( کوتاه مدت) 110996715420801</t>
  </si>
  <si>
    <t>سپرده کوتاه مدت بانک صادرات شریعتی( کوتاه مدت) 0218596079008</t>
  </si>
  <si>
    <t>سپرده کوتاه مدت بانک خاورمیانه مهستان (کوتاه مدت) 100510810707075782</t>
  </si>
  <si>
    <t>سپرده کوتاه مدت بانک اقتصاد نوین مطهری(کوتاه مدت) 16285072579101</t>
  </si>
  <si>
    <t>سپرده کوتاه مدت بانک ملت پونک ( کوتاه مدت)  9110373439</t>
  </si>
  <si>
    <t>حساب جاری بانک تجارت نجات الهی شمالی ( حساب جاری) 177002431115</t>
  </si>
  <si>
    <t>سپرده کوتاه مدت بانک تجارت نجات الهی شمالی (کوتاه مدت) 0279000820826</t>
  </si>
  <si>
    <t>حساب جاری بانک ملت پونک (حساب جاری) 9121964891</t>
  </si>
  <si>
    <t>سپرده کوتاه مدت بانک صادرات بورس کالا ( کوتاه مدت) 0219058905009</t>
  </si>
  <si>
    <t>سپرده کوتاه مدت بانک پاسارگاد هفت تیر ( کوتاه مدت) 2078100197702011</t>
  </si>
  <si>
    <t>سپرده کوتاه مدت بانک گردشگری قلهک (کوتاه مدت) 139996715420801</t>
  </si>
  <si>
    <t>سپرده کوتاه مدت بانک ملی 22 بهمن (کوتاه مدت) 0233771070009</t>
  </si>
  <si>
    <t>سپرده بلند مدت بانک ملی 22 بهمن  0423510998002</t>
  </si>
  <si>
    <t>سپرده کوتاه مدت بانک شهر اطباء تبریز (کوتاه مدت) 4001004368588</t>
  </si>
  <si>
    <t>سپرده بلند مدت بانک گردشگری قلهک 13933315420802</t>
  </si>
  <si>
    <t>سپرده بلند مدت بانک صادرات بورس کالا 0407453425002</t>
  </si>
  <si>
    <t>سپرده بلند مدت بانک گردشگری قیطریه 133333154208017</t>
  </si>
  <si>
    <t>سپرده بلند مدت موسسه اعتباری ملل جنت آباد 041460345000000901</t>
  </si>
  <si>
    <t>سپرده بلند مدت بانک گردشگری قیطریه 133333154208018</t>
  </si>
  <si>
    <t>سپرده بلند مدت بانک صادرات شعبه صف 0407502764005</t>
  </si>
  <si>
    <t>سپرده بلند مدت بانک گردشگری قیطریه 133333154208019</t>
  </si>
  <si>
    <t>سپرده بلند مدت موسسه اعتباری ملل جنت آباد 041460345000000911</t>
  </si>
  <si>
    <t>سپرده بلند مدت موسسه اعتباری ملل بلوار دریا 053560345000000912</t>
  </si>
  <si>
    <t>سپرده بلند مدت بانک گردشگری قیطریه 133333154208020</t>
  </si>
  <si>
    <t>سپرده بلند مدت بانک صادرات بورس کالا 0407512101000</t>
  </si>
  <si>
    <t>سپرده بلند مدت موسسه اعتباری ملل جنت آباد 041460345000000915</t>
  </si>
  <si>
    <t>سپرده بلند مدت موسسه اعتباری ملل بلوار دریا 053560345000000918</t>
  </si>
  <si>
    <t>سپرده بلند مدت بانک صادرات بورس کالا 0407513898007</t>
  </si>
  <si>
    <t>سپرده بلند مدت بانک صادرات بورس کالا 0407513904006</t>
  </si>
  <si>
    <t>سپرده بلند مدت بانک صادرات بورس کالا 0407515607000</t>
  </si>
  <si>
    <t>سپرده بلند مدت بانک گردشگری قیطریه 133333154208021</t>
  </si>
  <si>
    <t>سپرده بلند مدت موسسه اعتباری ملل بلوار دریا 053560345000000928</t>
  </si>
  <si>
    <t>سپرده بلند مدت بانک گردشگری قلهک 13933315420803</t>
  </si>
  <si>
    <t>سپرده بلند مدت بانک گردشگری قیطریه 133333154208022</t>
  </si>
  <si>
    <t>سپرده بلند مدت بانک گردشگری قیطریه 133333154208023</t>
  </si>
  <si>
    <t>سپرده بلند مدت موسسه اعتباری ملل بلوار دریا 053560345000000935</t>
  </si>
  <si>
    <t>سپرده بلند مدت بانک گردشگری قیطریه 133333154208024</t>
  </si>
  <si>
    <t>سپرده بلند مدت موسسه اعتباری ملل بلوار دریا 053560345000000945</t>
  </si>
  <si>
    <t>سپرده بلند مدت موسسه اعتباری ملل جنت آباد 041460345000000943</t>
  </si>
  <si>
    <t>سپرده بلند مدت موسسه اعتباری ملل بلوار دریا 053560345000000947</t>
  </si>
  <si>
    <t>سپرده بلند مدت بانک گردشگری قیطریه 133333154208025</t>
  </si>
  <si>
    <t>سپرده بلند مدت بانک گردشگری قیطریه 133333154208026</t>
  </si>
  <si>
    <t>سپرده بلند مدت موسسه اعتباری ملل بلوار دریا 053560345000000954</t>
  </si>
  <si>
    <t>سپرده بلند مدت بانک گردشگری قیطریه 133333154208027</t>
  </si>
  <si>
    <t>سپرده بلند مدت موسسه اعتباری ملل جنت آباد 041460345000000959</t>
  </si>
  <si>
    <t>سپرده بلند مدت بانک گردشگری قیطریه 133333154208028</t>
  </si>
  <si>
    <t>سپرده بلند مدت بانک گردشگری قیطریه 133333154208029</t>
  </si>
  <si>
    <t>سپرده بلند مدت موسسه اعتباری ملل بلوار دریا 053560345000000961</t>
  </si>
  <si>
    <t>سپرده بلند مدت موسسه اعتباری ملل جنت آباد 041460345000000962</t>
  </si>
  <si>
    <t>سپرده بلند مدت موسسه اعتباری ملل بلوار دریا 053560345000000965</t>
  </si>
  <si>
    <t>صورت وضعیت درآمدها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</si>
  <si>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</si>
  <si>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</si>
  <si>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</si>
  <si>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</si>
  <si>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</si>
  <si>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</si>
  <si>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</si>
  <si>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</si>
  <si>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</si>
  <si>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</si>
  <si>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</si>
  <si>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</si>
  <si>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</si>
  <si>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</si>
  <si>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</si>
  <si>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</si>
  <si>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</si>
  <si>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</si>
  <si>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</si>
  <si>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</si>
  <si>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</si>
  <si>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</si>
  <si>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</si>
  <si>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</si>
  <si>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-2-2</t>
  </si>
  <si>
    <t>درآمد حاصل از سرمایه­گذاری در واحدهای صندوق</t>
  </si>
  <si>
    <t>درآمد سود صندوق</t>
  </si>
  <si>
    <t>صندوق س. اهرمی مفید-س -واحد عادی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</si>
  <si>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</si>
  <si>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</si>
  <si>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</si>
  <si>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</si>
  <si>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مرابحه عام دولت 166-ش.خ050419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</si>
  <si>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</si>
  <si>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</si>
  <si>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</si>
  <si>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</si>
  <si>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</si>
  <si>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</si>
  <si>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</si>
  <si>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</si>
  <si>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</si>
  <si>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</si>
  <si>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</si>
  <si>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</si>
  <si>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</si>
  <si>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</si>
  <si>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</si>
  <si>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</si>
  <si>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</si>
  <si>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</si>
  <si>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</si>
  <si>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</si>
  <si>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</si>
  <si>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</si>
  <si>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</si>
  <si>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</si>
  <si>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</si>
  <si>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</si>
  <si>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</si>
  <si>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سپرده بلند مدت بانک گردشگری مرکزی 110140515420804</t>
  </si>
  <si>
    <t>سپرده بلند مدت بانک گردشگری مرکزی 110140515420805</t>
  </si>
  <si>
    <t>سپرده بلند مدت بانک گردشگری مرکزی 110140515420806</t>
  </si>
  <si>
    <t>سپرده بلند مدت بانک گردشگری مرکزی 110140515420807</t>
  </si>
  <si>
    <t>سپرده بلند مدت بانک گردشگری مرکزی 1101405154208014</t>
  </si>
  <si>
    <t>سپرده بلند مدت بانک گردشگری مرکزی 1101405154208015</t>
  </si>
  <si>
    <t>سپرده بلند مدت بانک گردشگری مرکزی 1101405154208016</t>
  </si>
  <si>
    <t>سپرده بلند مدت بانک گردشگری مرکزی 1101405154208018</t>
  </si>
  <si>
    <t>سپرده بلند مدت بانک گردشگری مرکزی 1101405154208019</t>
  </si>
  <si>
    <t>سپرده بلند مدت بانک گردشگری ملاصدرا 15233315420801</t>
  </si>
  <si>
    <t>سپرده بلند مدت بانک گردشگری مرکزی 1101405154208020</t>
  </si>
  <si>
    <t>سپرده بلند مدت بانک گردشگری مرکزی 1101405154208021</t>
  </si>
  <si>
    <t>سپرده بلند مدت بانک گردشگری مرکزی 1101405154208022</t>
  </si>
  <si>
    <t>سپرده بلند مدت بانک گردشگری مرکزی 1101405154208023</t>
  </si>
  <si>
    <t>سپرده بلند مدت بانک اقتصاد نوین مطهری 16228372579101</t>
  </si>
  <si>
    <t>سپرده بلند مدت بانک گردشگری مرکزی  1101405154208024</t>
  </si>
  <si>
    <t>سپرده بلند مدت بانک گردشگری مرکزی 1101405154208025</t>
  </si>
  <si>
    <t>سپرده بلند مدت موسسه اعتباری ملل بلوار دریا 053560345000000454</t>
  </si>
  <si>
    <t>سپرده بلند مدت موسسه اعتباری ملل جنت آباد 041460345000000453</t>
  </si>
  <si>
    <t>سپرده بلند مدت بانک گردشگری مرکزی 1101405154208026</t>
  </si>
  <si>
    <t>سپرده بلند مدت موسسه اعتباری ملل جنت آباد 041460345000000462</t>
  </si>
  <si>
    <t>سپرده بلند مدت موسسه اعتباری ملل جنت آباد 014160345000000465</t>
  </si>
  <si>
    <t>سپرده بلند مدت موسسه اعتباری ملل بلوار دریا 053560645000000468</t>
  </si>
  <si>
    <t>سپرده بلند مدت موسسه اعتباری ملل بلوار دریا 053560345000000474</t>
  </si>
  <si>
    <t>سپرده بلند مدت موسسه اعتباری ملل جنت آباد 041460345000000473</t>
  </si>
  <si>
    <t>سپرده بلند مدت موسسه اعتباری ملل جنت آباد 041460345000000476</t>
  </si>
  <si>
    <t>سپرده بلند مدت موسسه اعتباری ملل بلوار دریا 053560345000000477</t>
  </si>
  <si>
    <t>سپرده بلند مدت بانک گردشگری مرکزی 1101405154208027</t>
  </si>
  <si>
    <t>سپرده بلند مدت بانک گردشگری ملاصدرا 15233315420802</t>
  </si>
  <si>
    <t>سپرده بلند مدت بانک گردشگری مرکزی 1101405154208028</t>
  </si>
  <si>
    <t>سپرده بلند مدت بانک گردشگری مرکزی 1101405154208029</t>
  </si>
  <si>
    <t>سپرده بلند مدت بانک گردشگری مرکزی 1101405154208030</t>
  </si>
  <si>
    <t>سپرده بلند مدت بانک گردشگری ملاصدرا 15233315420803</t>
  </si>
  <si>
    <t>سپرده بلند مدت بانک گردشگری مرکزی 1101405154208031</t>
  </si>
  <si>
    <t>سپرده بلند مدت بانک گردشگری مرکزی 1101405154208032</t>
  </si>
  <si>
    <t>سپرده بلند مدت موسسه اعتباری ملل بلوار دریا 053560345000000499</t>
  </si>
  <si>
    <t>سپرده بلند مدت موسسه اعتباری ملل جنت آباد 041460345000000504</t>
  </si>
  <si>
    <t>سپرده بلند مدت بانک ملت پونک  9111098145</t>
  </si>
  <si>
    <t>سپرده بلند مدت بانک ملت پونک  9111067977</t>
  </si>
  <si>
    <t>سپرده بلند مدت بانک ملت پونک  9111070749</t>
  </si>
  <si>
    <t>سپرده بلند مدت بانک ملت پونک  9111082334</t>
  </si>
  <si>
    <t>سپرده بلند مدت بانک ملت پونک  9111080649</t>
  </si>
  <si>
    <t>سپرده بلند مدت بانک ملت پونک  9111078452</t>
  </si>
  <si>
    <t>سپرده بلند مدت بانک گردشگری مرکزی 11033315420801</t>
  </si>
  <si>
    <t>سپرده بلند مدت موسسه اعتباری ملل جنت آباد 041460345000000527</t>
  </si>
  <si>
    <t>سپرده بلند مدت بانک ملت پونک 9114148241</t>
  </si>
  <si>
    <t>سپرده بلند مدت بانک ملت پونک 9114930983</t>
  </si>
  <si>
    <t>سپرده بلند مدت بانک ملت پونک 9115525665</t>
  </si>
  <si>
    <t>سپرده بلند مدت بانک تجارت نجات الهی شمالی 0479602341456</t>
  </si>
  <si>
    <t>سپرده بلند مدت موسسه اعتباری ملل جنت آباد 041460345000000561</t>
  </si>
  <si>
    <t>سپرده بلند مدت موسسه اعتباری ملل بلوار دریا 053560345000000563</t>
  </si>
  <si>
    <t>سپرده بلند مدت بانک گردشگری مرکزی 1101405154208033</t>
  </si>
  <si>
    <t>سپرده بلند مدت موسسه اعتباری ملل بلوار دریا 053560345000000592</t>
  </si>
  <si>
    <t>سپرده بلند مدت موسسه اعتباری ملل بلوار دریا 053560345000000613</t>
  </si>
  <si>
    <t>سپرده بلند مدت بانک گردشگری مرکزی 11033315420802</t>
  </si>
  <si>
    <t>سپرده بلند مدت بانک تجارت نجات الهی شمالی 0479602515788</t>
  </si>
  <si>
    <t>سپرده بلند مدت موسسه اعتباری ملل بلوار دریا 053560345000000638</t>
  </si>
  <si>
    <t>سپرده بلند مدت موسسه اعتباری ملل بلوار دریا 053560345000000639</t>
  </si>
  <si>
    <t>سپرده بلند مدت موسسه اعتباری ملل بلوار دریا 053560345000000653</t>
  </si>
  <si>
    <t>سپرده بلند مدت موسسه اعتباری ملل بلوار دریا 053560345000000665</t>
  </si>
  <si>
    <t>سپرده بلند مدت موسسه اعتباری ملل بلوار دریا 053560345000000670</t>
  </si>
  <si>
    <t>سپرده بلند مدت بانک گردشگری قیطریه 13333315420801</t>
  </si>
  <si>
    <t>سپرده بلند مدت موسسه اعتباری ملل جنت آباد 041460345000000691</t>
  </si>
  <si>
    <t>سپرده بلند مدت بانک گردشگری قیطریه 13333315420802</t>
  </si>
  <si>
    <t>سپرده بلند مدت بانک گردشگری قیطریه 13333315420803</t>
  </si>
  <si>
    <t>سپرده بلند مدت بانک گردشگری قیطریه 13333315420804</t>
  </si>
  <si>
    <t>سپرده بلند مدت بانک گردشگری قیطریه 13333315420805</t>
  </si>
  <si>
    <t>سپرده بلند مدت موسسه اعتباری ملل جنت آباد 041460345000000708</t>
  </si>
  <si>
    <t>سپرده بلند مدت موسسه اعتباری ملل بلوار دریا 053560345000000709</t>
  </si>
  <si>
    <t>سپرده بلند مدت موسسه اعتباری ملل بلوار دریا 053560345000000716</t>
  </si>
  <si>
    <t>سپرده بلند مدت بانک تجارت مطهری دریای نور 0479602785530</t>
  </si>
  <si>
    <t>سپرده بلند مدت بانک تجارت سه راه آذری 0479602795242</t>
  </si>
  <si>
    <t>سپرده بلند مدت بانک تجارت  ولیعصر امیراکرم 0479602795385</t>
  </si>
  <si>
    <t>سپرده بلند مدت موسسه اعتباری ملل بلوار دریا 053560345000000720</t>
  </si>
  <si>
    <t>سپرده بلند مدت موسسه اعتباری ملل بلوار دریا 053560345000000726</t>
  </si>
  <si>
    <t>سپرده بلند مدت موسسه اعتباری ملل جنت آباد 041460345000000733</t>
  </si>
  <si>
    <t>سپرده بلند مدت موسسه اعتباری ملل بلوار دریا 053560345000000736</t>
  </si>
  <si>
    <t>سپرده بلند مدت موسسه اعتباری ملل جنت آباد 041460345000000734</t>
  </si>
  <si>
    <t>سپرده بلند مدت موسسه اعتباری ملل بلوار دریا 053560388000000011</t>
  </si>
  <si>
    <t>سپرده بلند مدت بانک گردشگری قیطریه 13333315420806</t>
  </si>
  <si>
    <t>سپرده بلند مدت بانک گردشگری قیطریه 13330115420802</t>
  </si>
  <si>
    <t>سپرده بلند مدت موسسه اعتباری ملل جنت آباد 041460345000000743</t>
  </si>
  <si>
    <t>سپرده بلند مدت موسسه اعتباری ملل بلوار دریا 053560388000000018</t>
  </si>
  <si>
    <t>سپرده بلند مدت بانک تجارت سه راه آذری 0479602971933</t>
  </si>
  <si>
    <t>سپرده بلند مدت موسسه اعتباری ملل بلوار دریا 053560388000000039</t>
  </si>
  <si>
    <t>سپرده بلند مدت موسسه اعتباری ملل جنت آباد 041460345000000753</t>
  </si>
  <si>
    <t>سپرده بلند مدت موسسه اعتباری ملل جنت آباد 041460345000000756</t>
  </si>
  <si>
    <t>سپرده بلند مدت موسسه اعتباری ملل بلوار دریا 053560388000000043</t>
  </si>
  <si>
    <t>سپرده بلند مدت موسسه اعتباری ملل بلوار دریا 053560388000000051</t>
  </si>
  <si>
    <t>سپرده بلند مدت موسسه اعتباری ملل جنت آباد 041460345000000762</t>
  </si>
  <si>
    <t>سپرده بلند مدت بانک تجارت تخصصی بورس 0479603088245</t>
  </si>
  <si>
    <t>سپرده بلند مدت بانک صادرات بورس کالا 0407309405008</t>
  </si>
  <si>
    <t>سپرده بلند مدت بانک صادرات بورس کالا 0407309417009</t>
  </si>
  <si>
    <t>سپرده بلند مدت بانک صادرات بورس کالا 0407309416000</t>
  </si>
  <si>
    <t>سپرده بلند مدت بانک صادرات بورس کالا 0407309402003</t>
  </si>
  <si>
    <t>سپرده بلند مدت بانک صادرات بورس کالا 0407309413006</t>
  </si>
  <si>
    <t>سپرده بلند مدت بانک صادرات بورس کالا 0407309401005</t>
  </si>
  <si>
    <t>سپرده بلند مدت بانک صادرات بورس کالا 0407309415002</t>
  </si>
  <si>
    <t>سپرده بلند مدت موسسه اعتباری ملل بلوار دریا 053560388000000077</t>
  </si>
  <si>
    <t>سپرده بلند مدت بانک صادرات بورس کالا 0407313338002</t>
  </si>
  <si>
    <t>سپرده بلند مدت بانک صادرات بورس کالا 0407314758001</t>
  </si>
  <si>
    <t>سپرده بلند مدت موسسه اعتباری ملل بلوار دریا 053560388000000095</t>
  </si>
  <si>
    <t>سپرده بلند مدت موسسه اعتباری ملل جنت آباد 041460345000000773</t>
  </si>
  <si>
    <t>سپرده بلند مدت موسسه اعتباری ملل بلوار دریا 053560388000000099</t>
  </si>
  <si>
    <t>سپرده بلند مدت موسسه اعتباری ملل جنت آباد 041460345000000777</t>
  </si>
  <si>
    <t>سپرده بلند مدت موسسه اعتباری ملل جنت آباد 041460345000000783</t>
  </si>
  <si>
    <t>سپرده بلند مدت موسسه اعتباری ملل بلوار دریا 053560388000000110</t>
  </si>
  <si>
    <t>سپرده بلند مدت بانک پاسارگاد هفت تیر 207303197702011</t>
  </si>
  <si>
    <t>سپرده بلند مدت بانک پاسارگاد هفت تیر 207303197702012</t>
  </si>
  <si>
    <t>سپرده بلند مدت بانک پاسارگاد هفت تیر 207303197702013</t>
  </si>
  <si>
    <t>سپرده بلند مدت بانک پاسارگاد هفت تیر 207303197702015</t>
  </si>
  <si>
    <t>سپرده بلند مدت بانک پاسارگاد هفت تیر 207303197702016</t>
  </si>
  <si>
    <t>سپرده بلند مدت بانک پاسارگاد هفت تیر 207303197702017</t>
  </si>
  <si>
    <t>سپرده بلند مدت بانک پاسارگاد هفت تیر 207303197702018</t>
  </si>
  <si>
    <t>سپرده بلند مدت بانک پاسارگاد هفت تیر 207303197702019</t>
  </si>
  <si>
    <t>سپرده بلند مدت موسسه اعتباری ملل بلوار دریا 053560345000000796</t>
  </si>
  <si>
    <t>سپرده بلند مدت موسسه اعتباری ملل جنت آباد 041460345000000795</t>
  </si>
  <si>
    <t>سپرده بلند مدت بانک پاسارگاد هفت تیر 2073031977020110</t>
  </si>
  <si>
    <t>سپرده بلند مدت بانک ملت پونک 2268085510</t>
  </si>
  <si>
    <t>سپرده بلند مدت بانک ملت پونک 2272510733</t>
  </si>
  <si>
    <t>سپرده بلند مدت بانک ملت پونک 2273923126</t>
  </si>
  <si>
    <t>سپرده بلند مدت بانک گردشگری قیطریه 13333315420807</t>
  </si>
  <si>
    <t>سپرده بلند مدت موسسه اعتباری ملل جنت اباد  041460345000000813</t>
  </si>
  <si>
    <t>سپرده بلند مدت بانک ملت پونک 2280059976</t>
  </si>
  <si>
    <t>سپرده بلند مدت بانک گردشگری قیطریه 13333315420808</t>
  </si>
  <si>
    <t>سپرده بلند مدت بانک گردشگری قیطریه 13333315420809</t>
  </si>
  <si>
    <t>سپرده بلند مدت بانک گردشگری قیطریه 133333154208010</t>
  </si>
  <si>
    <t>سپرده بلند مدت موسسه اعتباری ملل جنت آباد 041460345000000817</t>
  </si>
  <si>
    <t>سپرده بلند مدت موسسه اعتباری ملل بلوار دریا 053560345000000818</t>
  </si>
  <si>
    <t>سپرده بلند مدت موسسه اعتباری ملل بلوار دریا 053560345000000819</t>
  </si>
  <si>
    <t>سپرده بلند مدت بانک گردشگری قیطریه 133333154208011</t>
  </si>
  <si>
    <t>سپرده بلند مدت موسسه اعتباری ملل جنت آباد 041460345000000823</t>
  </si>
  <si>
    <t>سپرده بلند مدت موسسه اعتباری ملل جنت آباد 041460345000000825</t>
  </si>
  <si>
    <t>سپرده بلند مدت موسسه اعتباری ملل بلوار دریا 053560345000000829</t>
  </si>
  <si>
    <t>سپرده بلند مدت بانک گردشگری قیطریه 133333154208012</t>
  </si>
  <si>
    <t>سپرده بلند مدت موسسه اعتباری ملل جنت آباد 041460345000000833</t>
  </si>
  <si>
    <t>سپرده بلند مدت موسسه اعتباری ملل جنت آباد 041460345000000844</t>
  </si>
  <si>
    <t>سپرده بلند مدت موسسه اعتباری ملل بلوار دریا 053560345000000845</t>
  </si>
  <si>
    <t>سپرده بلند مدت موسسه اعتباری ملل بلوار دریا 053560345000000848</t>
  </si>
  <si>
    <t>سپرده بلند مدت بانک گردشگری قلهک 13933315420801</t>
  </si>
  <si>
    <t>سپرده بلند مدت موسسه اعتباری ملل بلوار دریا 053560345000000851</t>
  </si>
  <si>
    <t>سپرده بلند مدت بانک پاسارگاد هفت تیر 2073031977020111</t>
  </si>
  <si>
    <t>سپرده بلند مدت بانک پاسارگاد هفت تیر 2073031977020112</t>
  </si>
  <si>
    <t>سپرده بلند مدت موسسه اعتباری ملل بلوار دریا 053560345000000855</t>
  </si>
  <si>
    <t>سپرده بلند مدت بانک گردشگری قیطریه 133333154208013</t>
  </si>
  <si>
    <t>سپرده بلند مدت بانک گردشگری قیطریه 133333154208014</t>
  </si>
  <si>
    <t>سپرده بلند مدت موسسه اعتباری ملل بلوار دریا 053560345000000865</t>
  </si>
  <si>
    <t>سپرده بلند مدت بانک پاسارگاد هفت تیر 2073031977020113</t>
  </si>
  <si>
    <t>سپرده بلند مدت موسسه اعتباری ملل جنت آباد 041460345000000868</t>
  </si>
  <si>
    <t>سپرده بلند مدت موسسه اعتباری ملل بلوار دریا 053560345000000869</t>
  </si>
  <si>
    <t>سپرده بلند مدت موسسه اعتباری ملل بلوار دریا 053560345000000873</t>
  </si>
  <si>
    <t>سپرده بلند مدت بانک گردشگری قیطریه 133333154208015</t>
  </si>
  <si>
    <t>سپرده بلند مدت موسسه اعتباری ملل بلوار دریا 053560345000000881</t>
  </si>
  <si>
    <t>سپرده بلند مدت موسسه اعتباری ملل جنت آباد 041460345000000880</t>
  </si>
  <si>
    <t>سپرده بلند مدت بانک گردشگری قیطریه 133333154208016</t>
  </si>
  <si>
    <t>سپرده بلند مدت موسسه اعتباری ملل جنت آباد 041460345000000885</t>
  </si>
  <si>
    <t>سپرده بلند مدت موسسه اعتباری ملل بلوار دریا 053560345000000896</t>
  </si>
  <si>
    <t>سپرده بلند مدت موسسه اعتباری ملل جنت آباد 041460345000000906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</si>
  <si>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</si>
  <si>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</si>
  <si>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</si>
  <si>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</si>
  <si>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</si>
  <si>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</si>
  <si>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</si>
  <si>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</si>
  <si>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</si>
  <si>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</si>
  <si>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</si>
  <si>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</si>
  <si>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</si>
  <si>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</si>
  <si>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</si>
  <si>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</si>
  <si>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</si>
  <si>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</si>
  <si>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</si>
  <si>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</si>
  <si>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</si>
  <si>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</si>
  <si>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</si>
  <si>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</si>
  <si>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</si>
  <si>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</si>
  <si>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</si>
  <si>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</si>
  <si>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</si>
  <si>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</si>
  <si>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</si>
  <si>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</si>
  <si>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</si>
  <si>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</si>
  <si>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</si>
  <si>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ظامین4041</t>
  </si>
  <si>
    <t>‫صورت وضعیت پورتفوی</t>
  </si>
  <si>
    <t>صندوق سرمایه‌گذاری در اوراق بهادار بادرآمد ثابت ماهور</t>
  </si>
  <si>
    <t>برای ماه منتهی به 30 دی ماه  1403</t>
  </si>
  <si>
    <t>کل دارایی از ترازنامه از برج یک تا30 برج 10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</si>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</sst>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4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0"/>
      <color rgb="FF000000"/>
      <name val="Arial"/>
      <charset val="1"/>
    </font>
    <font>
      <sz val="11"/>
      <name val="Calibri"/>
      <family val="2"/>
    </font>
    <font>
      <b/>
      <sz val="14"/>
      <name val="B Nazanin"/>
      <charset val="178"/>
    </font>
    <font>
      <sz val="14"/>
      <name val="B Nazanin"/>
      <charset val="178"/>
    </font>
    <font>
      <b/>
      <sz val="12"/>
      <color rgb="FF1E90FF"/>
      <name val="B Nazanin"/>
      <charset val="178"/>
    </font>
    <font>
      <sz val="10"/>
      <color rgb="FF000000"/>
      <name val="B Nazanin"/>
      <charset val="178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IRANSans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48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6" fillId="0" borderId="0" xfId="2"/>
    <xf numFmtId="0" fontId="7" fillId="0" borderId="0" xfId="2" applyFont="1"/>
    <xf numFmtId="0" fontId="8" fillId="0" borderId="0" xfId="2" applyFont="1"/>
    <xf numFmtId="0" fontId="8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11" fillId="0" borderId="0" xfId="0" applyFont="1" applyAlignment="1">
      <alignment horizontal="left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9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9" fillId="0" borderId="0" xfId="0" applyNumberFormat="1" applyFont="1" applyFill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3" fontId="4" fillId="0" borderId="6" xfId="0" applyNumberFormat="1" applyFont="1" applyFill="1" applyBorder="1" applyAlignment="1">
      <alignment horizontal="center" vertical="top"/>
    </xf>
    <xf numFmtId="3" fontId="4" fillId="0" borderId="5" xfId="0" applyNumberFormat="1" applyFont="1" applyFill="1" applyBorder="1" applyAlignment="1">
      <alignment horizontal="center" vertical="top"/>
    </xf>
    <xf numFmtId="0" fontId="11" fillId="0" borderId="0" xfId="0" applyFont="1" applyAlignment="1">
      <alignment horizontal="right"/>
    </xf>
    <xf numFmtId="0" fontId="4" fillId="0" borderId="6" xfId="0" applyFont="1" applyFill="1" applyBorder="1" applyAlignment="1">
      <alignment horizontal="right" vertical="center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4" fillId="0" borderId="5" xfId="0" applyFont="1" applyFill="1" applyBorder="1" applyAlignment="1">
      <alignment horizontal="right" vertical="center"/>
    </xf>
    <xf numFmtId="9" fontId="4" fillId="0" borderId="5" xfId="1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/>
    </xf>
    <xf numFmtId="10" fontId="4" fillId="0" borderId="0" xfId="0" applyNumberFormat="1" applyFont="1" applyFill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3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4" fillId="0" borderId="2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Alignment="1">
      <alignment horizontal="center" vertical="top"/>
    </xf>
    <xf numFmtId="3" fontId="4" fillId="0" borderId="4" xfId="0" applyNumberFormat="1" applyFont="1" applyFill="1" applyBorder="1" applyAlignment="1">
      <alignment horizontal="center" vertical="top"/>
    </xf>
    <xf numFmtId="3" fontId="4" fillId="0" borderId="5" xfId="0" applyNumberFormat="1" applyFont="1" applyFill="1" applyBorder="1" applyAlignment="1">
      <alignment horizontal="right" vertical="center"/>
    </xf>
    <xf numFmtId="3" fontId="0" fillId="0" borderId="0" xfId="0" applyNumberFormat="1" applyAlignment="1">
      <alignment horizontal="center" vertical="center"/>
    </xf>
    <xf numFmtId="0" fontId="12" fillId="0" borderId="0" xfId="0" applyFont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3" fontId="4" fillId="0" borderId="5" xfId="0" quotePrefix="1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4" fontId="4" fillId="0" borderId="0" xfId="0" applyNumberFormat="1" applyFont="1" applyFill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9" fontId="4" fillId="0" borderId="0" xfId="1" applyFont="1" applyFill="1" applyAlignment="1">
      <alignment horizontal="center" vertical="center"/>
    </xf>
    <xf numFmtId="9" fontId="4" fillId="0" borderId="4" xfId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4" fontId="4" fillId="0" borderId="7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Border="1" applyAlignment="1">
      <alignment horizontal="center" vertical="top"/>
    </xf>
    <xf numFmtId="3" fontId="4" fillId="0" borderId="8" xfId="0" applyNumberFormat="1" applyFont="1" applyFill="1" applyBorder="1" applyAlignment="1">
      <alignment horizontal="center" vertical="center"/>
    </xf>
    <xf numFmtId="3" fontId="4" fillId="0" borderId="7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right" vertical="center"/>
    </xf>
    <xf numFmtId="3" fontId="13" fillId="0" borderId="0" xfId="0" applyNumberFormat="1" applyFont="1" applyAlignment="1">
      <alignment horizontal="left" vertical="center"/>
    </xf>
    <xf numFmtId="3" fontId="11" fillId="0" borderId="0" xfId="0" applyNumberFormat="1" applyFont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4" fontId="4" fillId="0" borderId="6" xfId="0" applyNumberFormat="1" applyFont="1" applyFill="1" applyBorder="1" applyAlignment="1">
      <alignment horizontal="center" vertical="center"/>
    </xf>
    <xf numFmtId="0" fontId="7" fillId="0" borderId="0" xfId="2" applyFont="1" applyAlignment="1">
      <alignment horizontal="center"/>
    </xf>
    <xf numFmtId="0" fontId="7" fillId="0" borderId="0" xfId="2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3" fontId="4" fillId="0" borderId="5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</cellXfs>
  <cellStyles count="3">
    <cellStyle name="Normal" xfId="0" builtinId="0"/>
    <cellStyle name="Normal 2" xfId="2" xr:uid="{51D72697-E84D-4FAF-B8C0-4BE88302F965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68855</xdr:colOff>
      <xdr:row>0</xdr:row>
      <xdr:rowOff>0</xdr:rowOff>
    </xdr:from>
    <xdr:ext cx="3316537" cy="3396867"/>
    <xdr:pic>
      <xdr:nvPicPr>
        <xdr:cNvPr id="2" name="Picture 1">
          <a:extLst>
            <a:ext uri="{FF2B5EF4-FFF2-40B4-BE49-F238E27FC236}">
              <a16:creationId xmlns:a16="http://schemas.microsoft.com/office/drawing/2014/main" id="{28B08B45-E2B8-4CE5-B09E-DB5207328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4301008" y="0"/>
          <a:ext cx="3316537" cy="33968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F9ECC-5ED8-4B56-9E28-96C9DD28A5F1}">
  <dimension ref="A20:L25"/>
  <sheetViews>
    <sheetView showGridLines="0" rightToLeft="1" topLeftCell="A7" zoomScale="115" zoomScaleNormal="115" zoomScaleSheetLayoutView="90" workbookViewId="0">
      <selection activeCell="B25" sqref="B25"/>
    </sheetView>
  </sheetViews>
  <sheetFormatPr defaultRowHeight="15"/>
  <cols>
    <col min="1" max="4" width="9.140625" style="16"/>
    <col min="5" max="5" width="15.5703125" style="16" customWidth="1"/>
    <col min="6" max="16384" width="9.140625" style="16"/>
  </cols>
  <sheetData>
    <row r="20" spans="1:12" ht="26.25" customHeight="1">
      <c r="A20" s="120" t="s">
        <v>414</v>
      </c>
      <c r="B20" s="120"/>
      <c r="C20" s="120"/>
      <c r="D20" s="120"/>
      <c r="E20" s="120"/>
      <c r="F20" s="20"/>
      <c r="G20" s="20"/>
      <c r="H20" s="20"/>
      <c r="I20" s="17"/>
      <c r="J20" s="17"/>
      <c r="K20" s="119"/>
      <c r="L20" s="119"/>
    </row>
    <row r="21" spans="1:12" ht="24">
      <c r="A21" s="120" t="s">
        <v>413</v>
      </c>
      <c r="B21" s="120"/>
      <c r="C21" s="120"/>
      <c r="D21" s="120"/>
      <c r="E21" s="120"/>
      <c r="F21" s="20"/>
      <c r="G21" s="20"/>
      <c r="H21" s="20"/>
      <c r="I21" s="17"/>
      <c r="J21" s="17"/>
      <c r="K21" s="119"/>
      <c r="L21" s="119"/>
    </row>
    <row r="22" spans="1:12" ht="24">
      <c r="A22" s="120" t="s">
        <v>415</v>
      </c>
      <c r="B22" s="120"/>
      <c r="C22" s="120"/>
      <c r="D22" s="120"/>
      <c r="E22" s="120"/>
      <c r="F22" s="20"/>
      <c r="G22" s="20"/>
      <c r="H22" s="20"/>
      <c r="I22" s="17"/>
      <c r="J22" s="17"/>
      <c r="K22" s="119"/>
      <c r="L22" s="119"/>
    </row>
    <row r="23" spans="1:12" ht="22.5">
      <c r="B23" s="19"/>
      <c r="C23" s="19"/>
      <c r="D23" s="19"/>
      <c r="E23" s="19"/>
      <c r="F23" s="19"/>
      <c r="G23" s="19"/>
      <c r="H23" s="19"/>
      <c r="I23" s="18"/>
      <c r="J23" s="18"/>
      <c r="K23" s="18"/>
      <c r="L23" s="18"/>
    </row>
    <row r="24" spans="1:12" ht="22.5"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1:12" ht="24">
      <c r="B25" s="17"/>
      <c r="C25" s="17"/>
      <c r="D25" s="17"/>
      <c r="E25" s="17"/>
      <c r="F25" s="17"/>
      <c r="G25" s="17"/>
      <c r="H25" s="17"/>
      <c r="I25" s="17"/>
      <c r="J25" s="17"/>
      <c r="K25" s="119"/>
      <c r="L25" s="119"/>
    </row>
  </sheetData>
  <mergeCells count="7">
    <mergeCell ref="K25:L25"/>
    <mergeCell ref="A20:E20"/>
    <mergeCell ref="K20:L20"/>
    <mergeCell ref="A21:E21"/>
    <mergeCell ref="K21:L21"/>
    <mergeCell ref="A22:E22"/>
    <mergeCell ref="K22:L22"/>
  </mergeCells>
  <pageMargins left="0.7" right="0.7" top="0.75" bottom="0.75" header="0.3" footer="0.3"/>
  <pageSetup orientation="portrait" r:id="rId1"/>
  <colBreaks count="1" manualBreakCount="1">
    <brk id="8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45"/>
  <sheetViews>
    <sheetView rightToLeft="1" topLeftCell="A7" zoomScale="85" zoomScaleNormal="85" workbookViewId="0">
      <selection activeCell="U11" sqref="U11"/>
    </sheetView>
  </sheetViews>
  <sheetFormatPr defaultRowHeight="21"/>
  <cols>
    <col min="1" max="1" width="5.140625" style="67" customWidth="1"/>
    <col min="2" max="2" width="55.42578125" style="67" customWidth="1"/>
    <col min="3" max="3" width="1.28515625" style="67" customWidth="1"/>
    <col min="4" max="4" width="13" style="67" customWidth="1"/>
    <col min="5" max="5" width="1.28515625" style="67" customWidth="1"/>
    <col min="6" max="6" width="18" style="67" bestFit="1" customWidth="1"/>
    <col min="7" max="7" width="1.28515625" style="67" customWidth="1"/>
    <col min="8" max="8" width="17.140625" style="67" bestFit="1" customWidth="1"/>
    <col min="9" max="9" width="1.28515625" style="67" customWidth="1"/>
    <col min="10" max="10" width="18" style="67" bestFit="1" customWidth="1"/>
    <col min="11" max="11" width="1.28515625" style="67" customWidth="1"/>
    <col min="12" max="12" width="17.28515625" style="67" bestFit="1" customWidth="1"/>
    <col min="13" max="13" width="1.28515625" style="67" customWidth="1"/>
    <col min="14" max="14" width="13" style="67" customWidth="1"/>
    <col min="15" max="16" width="1.28515625" style="67" customWidth="1"/>
    <col min="17" max="17" width="19.42578125" style="67" customWidth="1"/>
    <col min="18" max="18" width="1.28515625" style="67" customWidth="1"/>
    <col min="19" max="19" width="17.140625" style="67" bestFit="1" customWidth="1"/>
    <col min="20" max="20" width="1.28515625" style="67" customWidth="1"/>
    <col min="21" max="21" width="18" style="67" bestFit="1" customWidth="1"/>
    <col min="22" max="22" width="1.28515625" style="67" customWidth="1"/>
    <col min="23" max="23" width="18" style="67" bestFit="1" customWidth="1"/>
    <col min="24" max="24" width="0.28515625" style="67" customWidth="1"/>
    <col min="25" max="16384" width="9.140625" style="67"/>
  </cols>
  <sheetData>
    <row r="1" spans="1:23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</row>
    <row r="2" spans="1:23">
      <c r="A2" s="126" t="s">
        <v>158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</row>
    <row r="3" spans="1:23">
      <c r="A3" s="126" t="s">
        <v>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</row>
    <row r="4" spans="1:23" ht="21.75" customHeight="1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</row>
    <row r="5" spans="1:23" ht="21.75" customHeight="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</row>
    <row r="7" spans="1:23" ht="32.25" customHeight="1">
      <c r="A7" s="21" t="s">
        <v>174</v>
      </c>
      <c r="B7" s="131" t="s">
        <v>175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</row>
    <row r="8" spans="1:23" ht="31.5" customHeight="1">
      <c r="D8" s="127" t="s">
        <v>176</v>
      </c>
      <c r="E8" s="127"/>
      <c r="F8" s="127"/>
      <c r="G8" s="127"/>
      <c r="H8" s="127"/>
      <c r="I8" s="127"/>
      <c r="J8" s="127"/>
      <c r="K8" s="127"/>
      <c r="L8" s="127"/>
      <c r="N8" s="127" t="s">
        <v>177</v>
      </c>
      <c r="O8" s="127"/>
      <c r="P8" s="127"/>
      <c r="Q8" s="127"/>
      <c r="R8" s="127"/>
      <c r="S8" s="127"/>
      <c r="T8" s="127"/>
      <c r="U8" s="127"/>
      <c r="V8" s="127"/>
      <c r="W8" s="127"/>
    </row>
    <row r="9" spans="1:23">
      <c r="D9" s="68"/>
      <c r="E9" s="68"/>
      <c r="F9" s="68"/>
      <c r="G9" s="68"/>
      <c r="H9" s="68"/>
      <c r="I9" s="68"/>
      <c r="J9" s="130" t="s">
        <v>33</v>
      </c>
      <c r="K9" s="130"/>
      <c r="L9" s="130"/>
      <c r="N9" s="68"/>
      <c r="O9" s="68"/>
      <c r="P9" s="68"/>
      <c r="Q9" s="68"/>
      <c r="R9" s="68"/>
      <c r="S9" s="68"/>
      <c r="T9" s="68"/>
      <c r="U9" s="130" t="s">
        <v>33</v>
      </c>
      <c r="V9" s="130"/>
      <c r="W9" s="130"/>
    </row>
    <row r="10" spans="1:23">
      <c r="A10" s="127" t="s">
        <v>178</v>
      </c>
      <c r="B10" s="127"/>
      <c r="D10" s="9" t="s">
        <v>179</v>
      </c>
      <c r="F10" s="9" t="s">
        <v>180</v>
      </c>
      <c r="H10" s="9" t="s">
        <v>181</v>
      </c>
      <c r="J10" s="10" t="s">
        <v>103</v>
      </c>
      <c r="K10" s="68"/>
      <c r="L10" s="10" t="s">
        <v>162</v>
      </c>
      <c r="N10" s="9" t="s">
        <v>179</v>
      </c>
      <c r="P10" s="127" t="s">
        <v>180</v>
      </c>
      <c r="Q10" s="127"/>
      <c r="S10" s="9" t="s">
        <v>181</v>
      </c>
      <c r="U10" s="10" t="s">
        <v>103</v>
      </c>
      <c r="V10" s="68"/>
      <c r="W10" s="106" t="s">
        <v>162</v>
      </c>
    </row>
    <row r="11" spans="1:23">
      <c r="A11" s="140" t="s">
        <v>23</v>
      </c>
      <c r="B11" s="140"/>
      <c r="D11" s="31">
        <v>0</v>
      </c>
      <c r="E11" s="58"/>
      <c r="F11" s="31">
        <v>912690697</v>
      </c>
      <c r="G11" s="58"/>
      <c r="H11" s="31">
        <v>-37926614</v>
      </c>
      <c r="I11" s="58"/>
      <c r="J11" s="31">
        <v>874764083</v>
      </c>
      <c r="K11" s="58"/>
      <c r="L11" s="93">
        <f>J11/درآمد!$F$15</f>
        <v>9.7772976654803153E-4</v>
      </c>
      <c r="M11" s="58"/>
      <c r="N11" s="31">
        <v>0</v>
      </c>
      <c r="O11" s="58"/>
      <c r="P11" s="129">
        <v>-1735009244</v>
      </c>
      <c r="Q11" s="129"/>
      <c r="R11" s="58"/>
      <c r="S11" s="31">
        <v>-37926614</v>
      </c>
      <c r="T11" s="58"/>
      <c r="U11" s="31">
        <v>-1772935858</v>
      </c>
      <c r="V11" s="58"/>
      <c r="W11" s="47">
        <f>U11/درآمد!$F$15</f>
        <v>-1.981622469685891E-3</v>
      </c>
    </row>
    <row r="12" spans="1:23">
      <c r="A12" s="141" t="s">
        <v>182</v>
      </c>
      <c r="B12" s="141"/>
      <c r="D12" s="33">
        <v>0</v>
      </c>
      <c r="E12" s="58"/>
      <c r="F12" s="33">
        <v>0</v>
      </c>
      <c r="G12" s="58"/>
      <c r="H12" s="33">
        <v>179499787296</v>
      </c>
      <c r="I12" s="58"/>
      <c r="J12" s="33">
        <v>179499787296</v>
      </c>
      <c r="K12" s="58"/>
      <c r="L12" s="93">
        <f>J12/درآمد!$F$15</f>
        <v>0.20062813338935337</v>
      </c>
      <c r="M12" s="58"/>
      <c r="N12" s="33">
        <v>0</v>
      </c>
      <c r="O12" s="58"/>
      <c r="P12" s="123">
        <v>0</v>
      </c>
      <c r="Q12" s="123"/>
      <c r="R12" s="58"/>
      <c r="S12" s="33">
        <v>179499787296</v>
      </c>
      <c r="T12" s="58"/>
      <c r="U12" s="33">
        <v>179499787296</v>
      </c>
      <c r="V12" s="58"/>
      <c r="W12" s="47">
        <f>U12/درآمد!$F$15</f>
        <v>0.20062813338935337</v>
      </c>
    </row>
    <row r="13" spans="1:23">
      <c r="A13" s="141" t="s">
        <v>25</v>
      </c>
      <c r="B13" s="141"/>
      <c r="D13" s="33">
        <v>0</v>
      </c>
      <c r="E13" s="58"/>
      <c r="F13" s="33">
        <v>8775371408</v>
      </c>
      <c r="G13" s="58"/>
      <c r="H13" s="33">
        <v>111757534</v>
      </c>
      <c r="I13" s="58"/>
      <c r="J13" s="33">
        <v>8887128942</v>
      </c>
      <c r="K13" s="58"/>
      <c r="L13" s="93">
        <f>J13/درآمد!$F$15</f>
        <v>9.9332044771937821E-3</v>
      </c>
      <c r="M13" s="58"/>
      <c r="N13" s="33">
        <v>0</v>
      </c>
      <c r="O13" s="58"/>
      <c r="P13" s="123">
        <v>8775371408</v>
      </c>
      <c r="Q13" s="123"/>
      <c r="R13" s="58"/>
      <c r="S13" s="33">
        <v>111757534</v>
      </c>
      <c r="T13" s="58"/>
      <c r="U13" s="33">
        <v>8887128942</v>
      </c>
      <c r="V13" s="58"/>
      <c r="W13" s="47">
        <f>U13/درآمد!$F$15</f>
        <v>9.9332044771937821E-3</v>
      </c>
    </row>
    <row r="14" spans="1:23">
      <c r="A14" s="141" t="s">
        <v>20</v>
      </c>
      <c r="B14" s="141"/>
      <c r="D14" s="33">
        <v>0</v>
      </c>
      <c r="E14" s="58"/>
      <c r="F14" s="33">
        <v>12326220000</v>
      </c>
      <c r="G14" s="58"/>
      <c r="H14" s="33">
        <v>0</v>
      </c>
      <c r="I14" s="58"/>
      <c r="J14" s="33">
        <v>12326220000</v>
      </c>
      <c r="K14" s="58"/>
      <c r="L14" s="93">
        <f>J14/درآمد!$F$15</f>
        <v>1.3777099948695169E-2</v>
      </c>
      <c r="M14" s="58"/>
      <c r="N14" s="33">
        <v>0</v>
      </c>
      <c r="O14" s="58"/>
      <c r="P14" s="123">
        <v>79825259000</v>
      </c>
      <c r="Q14" s="123"/>
      <c r="R14" s="58"/>
      <c r="S14" s="33">
        <v>0</v>
      </c>
      <c r="T14" s="58"/>
      <c r="U14" s="33">
        <v>79825259000</v>
      </c>
      <c r="V14" s="58"/>
      <c r="W14" s="47">
        <f>U14/درآمد!$F$15</f>
        <v>8.9221235031784155E-2</v>
      </c>
    </row>
    <row r="15" spans="1:23">
      <c r="A15" s="141" t="s">
        <v>27</v>
      </c>
      <c r="B15" s="141"/>
      <c r="D15" s="33">
        <v>0</v>
      </c>
      <c r="E15" s="58"/>
      <c r="F15" s="33">
        <v>-28353727445</v>
      </c>
      <c r="G15" s="58"/>
      <c r="H15" s="33">
        <v>0</v>
      </c>
      <c r="I15" s="58"/>
      <c r="J15" s="33">
        <v>-28353727445</v>
      </c>
      <c r="K15" s="58"/>
      <c r="L15" s="93">
        <f>J15/درآمد!$F$15</f>
        <v>-3.1691154054351321E-2</v>
      </c>
      <c r="M15" s="58"/>
      <c r="N15" s="33">
        <v>0</v>
      </c>
      <c r="O15" s="58"/>
      <c r="P15" s="123">
        <v>-28353727445</v>
      </c>
      <c r="Q15" s="123"/>
      <c r="R15" s="58"/>
      <c r="S15" s="33">
        <v>0</v>
      </c>
      <c r="T15" s="58"/>
      <c r="U15" s="33">
        <v>-28353727445</v>
      </c>
      <c r="V15" s="58"/>
      <c r="W15" s="47">
        <f>U15/درآمد!$F$15</f>
        <v>-3.1691154054351321E-2</v>
      </c>
    </row>
    <row r="16" spans="1:23">
      <c r="A16" s="141" t="s">
        <v>26</v>
      </c>
      <c r="B16" s="141"/>
      <c r="D16" s="33">
        <v>0</v>
      </c>
      <c r="E16" s="58"/>
      <c r="F16" s="33">
        <v>-25676928760</v>
      </c>
      <c r="G16" s="58"/>
      <c r="H16" s="33">
        <v>0</v>
      </c>
      <c r="I16" s="58"/>
      <c r="J16" s="33">
        <v>-25676928760</v>
      </c>
      <c r="K16" s="58"/>
      <c r="L16" s="93">
        <f>J16/درآمد!$F$15</f>
        <v>-2.8699277953991208E-2</v>
      </c>
      <c r="M16" s="58"/>
      <c r="N16" s="33">
        <v>0</v>
      </c>
      <c r="O16" s="58"/>
      <c r="P16" s="123">
        <v>-25676928760</v>
      </c>
      <c r="Q16" s="123"/>
      <c r="R16" s="58"/>
      <c r="S16" s="33">
        <v>0</v>
      </c>
      <c r="T16" s="58"/>
      <c r="U16" s="33">
        <v>-25676928760</v>
      </c>
      <c r="V16" s="58"/>
      <c r="W16" s="47">
        <f>U16/درآمد!$F$15</f>
        <v>-2.8699277953991208E-2</v>
      </c>
    </row>
    <row r="17" spans="1:23">
      <c r="A17" s="141" t="s">
        <v>19</v>
      </c>
      <c r="B17" s="141"/>
      <c r="D17" s="33">
        <v>0</v>
      </c>
      <c r="E17" s="58"/>
      <c r="F17" s="33">
        <v>-2803221000</v>
      </c>
      <c r="G17" s="58"/>
      <c r="H17" s="33">
        <v>0</v>
      </c>
      <c r="I17" s="58"/>
      <c r="J17" s="33">
        <v>-2803221000</v>
      </c>
      <c r="K17" s="58"/>
      <c r="L17" s="93">
        <f>J17/درآمد!$F$15</f>
        <v>-3.1331791818806757E-3</v>
      </c>
      <c r="M17" s="58"/>
      <c r="N17" s="33">
        <v>0</v>
      </c>
      <c r="O17" s="58"/>
      <c r="P17" s="123">
        <v>13793833200</v>
      </c>
      <c r="Q17" s="123"/>
      <c r="R17" s="58"/>
      <c r="S17" s="33">
        <v>0</v>
      </c>
      <c r="T17" s="58"/>
      <c r="U17" s="33">
        <v>13793833200</v>
      </c>
      <c r="V17" s="58"/>
      <c r="W17" s="47">
        <f>U17/درآمد!$F$15</f>
        <v>1.5417461206438771E-2</v>
      </c>
    </row>
    <row r="18" spans="1:23">
      <c r="A18" s="141" t="s">
        <v>18</v>
      </c>
      <c r="B18" s="141"/>
      <c r="D18" s="33">
        <v>0</v>
      </c>
      <c r="E18" s="58"/>
      <c r="F18" s="33">
        <v>2417529600</v>
      </c>
      <c r="G18" s="58"/>
      <c r="H18" s="33">
        <v>0</v>
      </c>
      <c r="I18" s="58"/>
      <c r="J18" s="33">
        <v>2417529600</v>
      </c>
      <c r="K18" s="58"/>
      <c r="L18" s="93">
        <f>J18/درآمد!$F$15</f>
        <v>2.7020892802602139E-3</v>
      </c>
      <c r="M18" s="58"/>
      <c r="N18" s="33">
        <v>0</v>
      </c>
      <c r="O18" s="58"/>
      <c r="P18" s="123">
        <v>2122263581</v>
      </c>
      <c r="Q18" s="123"/>
      <c r="R18" s="58"/>
      <c r="S18" s="33">
        <v>0</v>
      </c>
      <c r="T18" s="58"/>
      <c r="U18" s="33">
        <v>2122263581</v>
      </c>
      <c r="V18" s="58"/>
      <c r="W18" s="47">
        <f>U18/درآمد!$F$15</f>
        <v>2.372068442143068E-3</v>
      </c>
    </row>
    <row r="19" spans="1:23">
      <c r="A19" s="141" t="s">
        <v>29</v>
      </c>
      <c r="B19" s="141"/>
      <c r="D19" s="33">
        <v>0</v>
      </c>
      <c r="E19" s="58"/>
      <c r="F19" s="33">
        <v>707037136</v>
      </c>
      <c r="G19" s="58"/>
      <c r="H19" s="33">
        <v>0</v>
      </c>
      <c r="I19" s="58"/>
      <c r="J19" s="33">
        <v>707037136</v>
      </c>
      <c r="K19" s="58"/>
      <c r="L19" s="93">
        <f>J19/درآمد!$F$15</f>
        <v>7.902602168475964E-4</v>
      </c>
      <c r="M19" s="58"/>
      <c r="N19" s="33">
        <v>0</v>
      </c>
      <c r="O19" s="58"/>
      <c r="P19" s="123">
        <v>707037136</v>
      </c>
      <c r="Q19" s="123"/>
      <c r="R19" s="58"/>
      <c r="S19" s="33">
        <v>0</v>
      </c>
      <c r="T19" s="58"/>
      <c r="U19" s="33">
        <v>707037136</v>
      </c>
      <c r="V19" s="58"/>
      <c r="W19" s="47">
        <f>U19/درآمد!$F$15</f>
        <v>7.902602168475964E-4</v>
      </c>
    </row>
    <row r="20" spans="1:23">
      <c r="A20" s="141" t="s">
        <v>21</v>
      </c>
      <c r="B20" s="141"/>
      <c r="D20" s="33">
        <v>0</v>
      </c>
      <c r="E20" s="58"/>
      <c r="F20" s="33">
        <v>-2306196000</v>
      </c>
      <c r="G20" s="58"/>
      <c r="H20" s="33">
        <v>0</v>
      </c>
      <c r="I20" s="58"/>
      <c r="J20" s="33">
        <v>-2306196000</v>
      </c>
      <c r="K20" s="58"/>
      <c r="L20" s="93">
        <f>J20/درآمد!$F$15</f>
        <v>-2.5776509581429672E-3</v>
      </c>
      <c r="M20" s="58"/>
      <c r="N20" s="33">
        <v>0</v>
      </c>
      <c r="O20" s="58"/>
      <c r="P20" s="123">
        <v>13721613375</v>
      </c>
      <c r="Q20" s="123"/>
      <c r="R20" s="58"/>
      <c r="S20" s="33">
        <v>0</v>
      </c>
      <c r="T20" s="58"/>
      <c r="U20" s="33">
        <v>13721613375</v>
      </c>
      <c r="V20" s="58"/>
      <c r="W20" s="47">
        <f>U20/درآمد!$F$15</f>
        <v>1.5336740616728198E-2</v>
      </c>
    </row>
    <row r="21" spans="1:23">
      <c r="A21" s="141" t="s">
        <v>30</v>
      </c>
      <c r="B21" s="141"/>
      <c r="D21" s="33">
        <v>0</v>
      </c>
      <c r="E21" s="58"/>
      <c r="F21" s="33">
        <v>-29972414278</v>
      </c>
      <c r="G21" s="58"/>
      <c r="H21" s="33">
        <v>0</v>
      </c>
      <c r="I21" s="58"/>
      <c r="J21" s="33">
        <v>-29972414278</v>
      </c>
      <c r="K21" s="58"/>
      <c r="L21" s="93">
        <f>J21/درآمد!$F$15</f>
        <v>-3.3500371339445841E-2</v>
      </c>
      <c r="M21" s="58"/>
      <c r="N21" s="33">
        <v>0</v>
      </c>
      <c r="O21" s="58"/>
      <c r="P21" s="123">
        <v>-29972414278</v>
      </c>
      <c r="Q21" s="123"/>
      <c r="R21" s="58"/>
      <c r="S21" s="33">
        <v>0</v>
      </c>
      <c r="T21" s="58"/>
      <c r="U21" s="33">
        <v>-29972414278</v>
      </c>
      <c r="V21" s="58"/>
      <c r="W21" s="47">
        <f>U21/درآمد!$F$15</f>
        <v>-3.3500371339445841E-2</v>
      </c>
    </row>
    <row r="22" spans="1:23">
      <c r="A22" s="141" t="s">
        <v>32</v>
      </c>
      <c r="B22" s="141"/>
      <c r="D22" s="33">
        <v>0</v>
      </c>
      <c r="E22" s="58"/>
      <c r="F22" s="33">
        <v>-12490225612</v>
      </c>
      <c r="G22" s="58"/>
      <c r="H22" s="33">
        <v>0</v>
      </c>
      <c r="I22" s="58"/>
      <c r="J22" s="33">
        <v>-12490225612</v>
      </c>
      <c r="K22" s="58"/>
      <c r="L22" s="93">
        <f>J22/درآمد!$F$15</f>
        <v>-1.3960410136950038E-2</v>
      </c>
      <c r="M22" s="58"/>
      <c r="N22" s="33">
        <v>0</v>
      </c>
      <c r="O22" s="58"/>
      <c r="P22" s="123">
        <v>-12490225612</v>
      </c>
      <c r="Q22" s="123"/>
      <c r="R22" s="58"/>
      <c r="S22" s="33">
        <v>0</v>
      </c>
      <c r="T22" s="58"/>
      <c r="U22" s="33">
        <v>-12490225612</v>
      </c>
      <c r="V22" s="58"/>
      <c r="W22" s="47">
        <f>U22/درآمد!$F$15</f>
        <v>-1.3960410136950038E-2</v>
      </c>
    </row>
    <row r="23" spans="1:23">
      <c r="A23" s="141" t="s">
        <v>28</v>
      </c>
      <c r="B23" s="141"/>
      <c r="D23" s="33">
        <v>0</v>
      </c>
      <c r="E23" s="58"/>
      <c r="F23" s="33">
        <v>222570833</v>
      </c>
      <c r="G23" s="58"/>
      <c r="H23" s="33">
        <v>0</v>
      </c>
      <c r="I23" s="58"/>
      <c r="J23" s="33">
        <v>222570833</v>
      </c>
      <c r="K23" s="58"/>
      <c r="L23" s="93">
        <f>J23/درآمد!$F$15</f>
        <v>2.4876893418301319E-4</v>
      </c>
      <c r="M23" s="58"/>
      <c r="N23" s="33">
        <v>0</v>
      </c>
      <c r="O23" s="58"/>
      <c r="P23" s="123">
        <v>222570833</v>
      </c>
      <c r="Q23" s="123"/>
      <c r="R23" s="58"/>
      <c r="S23" s="33">
        <v>0</v>
      </c>
      <c r="T23" s="58"/>
      <c r="U23" s="33">
        <v>222570833</v>
      </c>
      <c r="V23" s="58"/>
      <c r="W23" s="47">
        <f>U23/درآمد!$F$15</f>
        <v>2.4876893418301319E-4</v>
      </c>
    </row>
    <row r="24" spans="1:23">
      <c r="A24" s="141" t="s">
        <v>31</v>
      </c>
      <c r="B24" s="141"/>
      <c r="D24" s="33">
        <v>0</v>
      </c>
      <c r="E24" s="58"/>
      <c r="F24" s="33">
        <v>-19843631586</v>
      </c>
      <c r="G24" s="58"/>
      <c r="H24" s="33">
        <v>0</v>
      </c>
      <c r="I24" s="58"/>
      <c r="J24" s="33">
        <v>-19843631586</v>
      </c>
      <c r="K24" s="58"/>
      <c r="L24" s="93">
        <f>J24/درآمد!$F$15</f>
        <v>-2.2179362018964973E-2</v>
      </c>
      <c r="M24" s="58"/>
      <c r="N24" s="33">
        <v>0</v>
      </c>
      <c r="O24" s="58"/>
      <c r="P24" s="123">
        <v>-19843631586</v>
      </c>
      <c r="Q24" s="123"/>
      <c r="R24" s="58"/>
      <c r="S24" s="33">
        <v>0</v>
      </c>
      <c r="T24" s="58"/>
      <c r="U24" s="33">
        <v>-19843631586</v>
      </c>
      <c r="V24" s="58"/>
      <c r="W24" s="47">
        <f>U24/درآمد!$F$15</f>
        <v>-2.2179362018964973E-2</v>
      </c>
    </row>
    <row r="25" spans="1:23">
      <c r="A25" s="142" t="s">
        <v>24</v>
      </c>
      <c r="B25" s="142"/>
      <c r="D25" s="36">
        <v>0</v>
      </c>
      <c r="E25" s="58"/>
      <c r="F25" s="36">
        <v>-3145404968</v>
      </c>
      <c r="G25" s="58"/>
      <c r="H25" s="36">
        <v>0</v>
      </c>
      <c r="I25" s="58"/>
      <c r="J25" s="36">
        <v>-3145404968</v>
      </c>
      <c r="K25" s="58"/>
      <c r="L25" s="93">
        <f>J25/درآمد!$F$15</f>
        <v>-3.5156405307757229E-3</v>
      </c>
      <c r="M25" s="58"/>
      <c r="N25" s="36">
        <v>0</v>
      </c>
      <c r="O25" s="58"/>
      <c r="P25" s="123">
        <v>-3145404968</v>
      </c>
      <c r="Q25" s="124"/>
      <c r="R25" s="58"/>
      <c r="S25" s="36">
        <v>0</v>
      </c>
      <c r="T25" s="58"/>
      <c r="U25" s="36">
        <v>-3145404968</v>
      </c>
      <c r="V25" s="58"/>
      <c r="W25" s="107">
        <f>U25/درآمد!$F$15</f>
        <v>-3.5156405307757229E-3</v>
      </c>
    </row>
    <row r="26" spans="1:23" ht="21.75" thickBot="1">
      <c r="A26" s="125" t="s">
        <v>33</v>
      </c>
      <c r="B26" s="125"/>
      <c r="D26" s="38">
        <v>0</v>
      </c>
      <c r="E26" s="58"/>
      <c r="F26" s="38">
        <f>SUM(F11:F25)</f>
        <v>-99230329975</v>
      </c>
      <c r="G26" s="58"/>
      <c r="H26" s="38">
        <f>SUM(H11:H25)</f>
        <v>179573618216</v>
      </c>
      <c r="I26" s="58"/>
      <c r="J26" s="38">
        <f>SUM(J11:J25)</f>
        <v>80343288241</v>
      </c>
      <c r="K26" s="58"/>
      <c r="L26" s="102">
        <f>SUM(L11:L25)</f>
        <v>8.9800239838578419E-2</v>
      </c>
      <c r="M26" s="58"/>
      <c r="N26" s="38">
        <v>0</v>
      </c>
      <c r="O26" s="58"/>
      <c r="P26" s="58"/>
      <c r="Q26" s="38">
        <f>SUM(P11:Q25)</f>
        <v>-2049393360</v>
      </c>
      <c r="R26" s="58"/>
      <c r="S26" s="38">
        <f>SUM(S11:S25)</f>
        <v>179573618216</v>
      </c>
      <c r="T26" s="58"/>
      <c r="U26" s="38">
        <f>SUM(U11:U25)</f>
        <v>177524224856</v>
      </c>
      <c r="V26" s="58"/>
      <c r="W26" s="94">
        <f>SUM(W11:W25)</f>
        <v>0.19842003381050691</v>
      </c>
    </row>
    <row r="27" spans="1:23" ht="21.75" thickTop="1"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</row>
    <row r="44" spans="12:12">
      <c r="L44" s="67">
        <f>J27/درآمد!$F$15</f>
        <v>0</v>
      </c>
    </row>
    <row r="45" spans="12:12">
      <c r="L45" s="67">
        <f>J28/درآمد!$F$15</f>
        <v>0</v>
      </c>
    </row>
  </sheetData>
  <mergeCells count="41">
    <mergeCell ref="A1:W1"/>
    <mergeCell ref="A2:W2"/>
    <mergeCell ref="A3:W3"/>
    <mergeCell ref="B7:W7"/>
    <mergeCell ref="D8:L8"/>
    <mergeCell ref="N8:W8"/>
    <mergeCell ref="J9:L9"/>
    <mergeCell ref="U9:W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21"/>
  <sheetViews>
    <sheetView rightToLeft="1" topLeftCell="A4" workbookViewId="0">
      <selection activeCell="A9" sqref="A9:B9"/>
    </sheetView>
  </sheetViews>
  <sheetFormatPr defaultRowHeight="21"/>
  <cols>
    <col min="1" max="1" width="5.140625" style="67" customWidth="1"/>
    <col min="2" max="2" width="36" style="67" customWidth="1"/>
    <col min="3" max="3" width="1.28515625" style="67" customWidth="1"/>
    <col min="4" max="4" width="16.28515625" style="67" bestFit="1" customWidth="1"/>
    <col min="5" max="5" width="1.28515625" style="67" customWidth="1"/>
    <col min="6" max="6" width="16.5703125" style="67" bestFit="1" customWidth="1"/>
    <col min="7" max="7" width="1.28515625" style="67" customWidth="1"/>
    <col min="8" max="8" width="13" style="67" customWidth="1"/>
    <col min="9" max="9" width="1.28515625" style="67" customWidth="1"/>
    <col min="10" max="10" width="16.5703125" style="67" bestFit="1" customWidth="1"/>
    <col min="11" max="11" width="1.28515625" style="67" customWidth="1"/>
    <col min="12" max="12" width="17.28515625" style="67" bestFit="1" customWidth="1"/>
    <col min="13" max="13" width="1.28515625" style="67" customWidth="1"/>
    <col min="14" max="14" width="16.28515625" style="67" bestFit="1" customWidth="1"/>
    <col min="15" max="16" width="1.28515625" style="67" customWidth="1"/>
    <col min="17" max="17" width="16.85546875" style="67" bestFit="1" customWidth="1"/>
    <col min="18" max="18" width="1.28515625" style="67" customWidth="1"/>
    <col min="19" max="19" width="16" style="67" bestFit="1" customWidth="1"/>
    <col min="20" max="20" width="1.28515625" style="67" customWidth="1"/>
    <col min="21" max="21" width="17.140625" style="67" bestFit="1" customWidth="1"/>
    <col min="22" max="22" width="1.28515625" style="67" customWidth="1"/>
    <col min="23" max="23" width="17.28515625" style="67" bestFit="1" customWidth="1"/>
    <col min="24" max="24" width="0.28515625" style="67" customWidth="1"/>
    <col min="25" max="16384" width="9.140625" style="67"/>
  </cols>
  <sheetData>
    <row r="1" spans="1:23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</row>
    <row r="2" spans="1:23">
      <c r="A2" s="126" t="s">
        <v>158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</row>
    <row r="3" spans="1:23">
      <c r="A3" s="126" t="s">
        <v>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</row>
    <row r="4" spans="1:23" ht="21.75" customHeight="1"/>
    <row r="5" spans="1:23" ht="30.75" customHeight="1">
      <c r="A5" s="21" t="s">
        <v>183</v>
      </c>
      <c r="B5" s="131" t="s">
        <v>184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</row>
    <row r="6" spans="1:23" ht="30.75" customHeight="1">
      <c r="D6" s="127" t="s">
        <v>176</v>
      </c>
      <c r="E6" s="127"/>
      <c r="F6" s="127"/>
      <c r="G6" s="127"/>
      <c r="H6" s="127"/>
      <c r="I6" s="127"/>
      <c r="J6" s="127"/>
      <c r="K6" s="127"/>
      <c r="L6" s="127"/>
      <c r="N6" s="127" t="s">
        <v>177</v>
      </c>
      <c r="O6" s="127"/>
      <c r="P6" s="127"/>
      <c r="Q6" s="127"/>
      <c r="R6" s="127"/>
      <c r="S6" s="127"/>
      <c r="T6" s="127"/>
      <c r="U6" s="127"/>
      <c r="V6" s="127"/>
      <c r="W6" s="127"/>
    </row>
    <row r="7" spans="1:23" ht="14.45" customHeight="1">
      <c r="D7" s="59"/>
      <c r="E7" s="59"/>
      <c r="F7" s="59"/>
      <c r="G7" s="59"/>
      <c r="H7" s="59"/>
      <c r="I7" s="59"/>
      <c r="J7" s="130" t="s">
        <v>33</v>
      </c>
      <c r="K7" s="130"/>
      <c r="L7" s="130"/>
      <c r="M7" s="58"/>
      <c r="N7" s="59"/>
      <c r="O7" s="59"/>
      <c r="P7" s="59"/>
      <c r="Q7" s="59"/>
      <c r="R7" s="59"/>
      <c r="S7" s="59"/>
      <c r="T7" s="59"/>
      <c r="U7" s="130" t="s">
        <v>33</v>
      </c>
      <c r="V7" s="130"/>
      <c r="W7" s="130"/>
    </row>
    <row r="8" spans="1:23">
      <c r="A8" s="127" t="s">
        <v>55</v>
      </c>
      <c r="B8" s="127"/>
      <c r="D8" s="9" t="s">
        <v>185</v>
      </c>
      <c r="E8" s="58"/>
      <c r="F8" s="9" t="s">
        <v>180</v>
      </c>
      <c r="G8" s="58"/>
      <c r="H8" s="9" t="s">
        <v>181</v>
      </c>
      <c r="I8" s="58"/>
      <c r="J8" s="10" t="s">
        <v>103</v>
      </c>
      <c r="K8" s="59"/>
      <c r="L8" s="10" t="s">
        <v>162</v>
      </c>
      <c r="M8" s="58"/>
      <c r="N8" s="9" t="s">
        <v>185</v>
      </c>
      <c r="O8" s="58"/>
      <c r="P8" s="127" t="s">
        <v>180</v>
      </c>
      <c r="Q8" s="127"/>
      <c r="R8" s="58"/>
      <c r="S8" s="9" t="s">
        <v>181</v>
      </c>
      <c r="T8" s="58"/>
      <c r="U8" s="10" t="s">
        <v>103</v>
      </c>
      <c r="V8" s="59"/>
      <c r="W8" s="10" t="s">
        <v>162</v>
      </c>
    </row>
    <row r="9" spans="1:23">
      <c r="A9" s="133" t="s">
        <v>62</v>
      </c>
      <c r="B9" s="133"/>
      <c r="D9" s="31">
        <v>0</v>
      </c>
      <c r="E9" s="58"/>
      <c r="F9" s="31">
        <v>45037257837</v>
      </c>
      <c r="G9" s="58"/>
      <c r="H9" s="31">
        <v>0</v>
      </c>
      <c r="I9" s="58"/>
      <c r="J9" s="31">
        <v>45037257837</v>
      </c>
      <c r="K9" s="58"/>
      <c r="L9" s="32">
        <v>6.62</v>
      </c>
      <c r="M9" s="58"/>
      <c r="N9" s="31">
        <v>0</v>
      </c>
      <c r="O9" s="58"/>
      <c r="P9" s="129">
        <v>210976673076</v>
      </c>
      <c r="Q9" s="129"/>
      <c r="R9" s="58"/>
      <c r="S9" s="31">
        <v>12061586082</v>
      </c>
      <c r="T9" s="58"/>
      <c r="U9" s="31">
        <v>223038259158</v>
      </c>
      <c r="V9" s="58"/>
      <c r="W9" s="32">
        <v>2.94</v>
      </c>
    </row>
    <row r="10" spans="1:23">
      <c r="A10" s="137" t="s">
        <v>68</v>
      </c>
      <c r="B10" s="137"/>
      <c r="D10" s="33">
        <v>0</v>
      </c>
      <c r="E10" s="58"/>
      <c r="F10" s="33">
        <v>20390452035</v>
      </c>
      <c r="G10" s="58"/>
      <c r="H10" s="33">
        <v>0</v>
      </c>
      <c r="I10" s="58"/>
      <c r="J10" s="33">
        <v>20390452035</v>
      </c>
      <c r="K10" s="58"/>
      <c r="L10" s="34">
        <v>3</v>
      </c>
      <c r="M10" s="58"/>
      <c r="N10" s="33">
        <v>0</v>
      </c>
      <c r="O10" s="58"/>
      <c r="P10" s="123">
        <v>20390452035</v>
      </c>
      <c r="Q10" s="123"/>
      <c r="R10" s="58"/>
      <c r="S10" s="33">
        <v>40345569511</v>
      </c>
      <c r="T10" s="58"/>
      <c r="U10" s="33">
        <v>60736021546</v>
      </c>
      <c r="V10" s="58"/>
      <c r="W10" s="34">
        <v>0.8</v>
      </c>
    </row>
    <row r="11" spans="1:23">
      <c r="A11" s="137" t="s">
        <v>186</v>
      </c>
      <c r="B11" s="137"/>
      <c r="D11" s="33">
        <v>0</v>
      </c>
      <c r="E11" s="58"/>
      <c r="F11" s="33">
        <v>0</v>
      </c>
      <c r="G11" s="58"/>
      <c r="H11" s="33">
        <v>0</v>
      </c>
      <c r="I11" s="58"/>
      <c r="J11" s="33">
        <v>0</v>
      </c>
      <c r="K11" s="58"/>
      <c r="L11" s="34">
        <v>0</v>
      </c>
      <c r="M11" s="58"/>
      <c r="N11" s="33">
        <v>0</v>
      </c>
      <c r="O11" s="58"/>
      <c r="P11" s="123">
        <v>0</v>
      </c>
      <c r="Q11" s="123"/>
      <c r="R11" s="58"/>
      <c r="S11" s="33">
        <v>11203137490</v>
      </c>
      <c r="T11" s="58"/>
      <c r="U11" s="33">
        <v>11203137490</v>
      </c>
      <c r="V11" s="58"/>
      <c r="W11" s="34">
        <v>0.15</v>
      </c>
    </row>
    <row r="12" spans="1:23">
      <c r="A12" s="137" t="s">
        <v>65</v>
      </c>
      <c r="B12" s="137"/>
      <c r="D12" s="33">
        <v>0</v>
      </c>
      <c r="E12" s="58"/>
      <c r="F12" s="33">
        <v>3158393523</v>
      </c>
      <c r="G12" s="58"/>
      <c r="H12" s="33">
        <v>0</v>
      </c>
      <c r="I12" s="58"/>
      <c r="J12" s="33">
        <v>3158393523</v>
      </c>
      <c r="K12" s="58"/>
      <c r="L12" s="34">
        <v>0.46</v>
      </c>
      <c r="M12" s="58"/>
      <c r="N12" s="33">
        <v>0</v>
      </c>
      <c r="O12" s="58"/>
      <c r="P12" s="123">
        <v>14833002679</v>
      </c>
      <c r="Q12" s="123"/>
      <c r="R12" s="58"/>
      <c r="S12" s="33">
        <v>2648701432</v>
      </c>
      <c r="T12" s="58"/>
      <c r="U12" s="33">
        <v>17481704111</v>
      </c>
      <c r="V12" s="58"/>
      <c r="W12" s="34">
        <v>0.23</v>
      </c>
    </row>
    <row r="13" spans="1:23">
      <c r="A13" s="137" t="s">
        <v>59</v>
      </c>
      <c r="B13" s="137"/>
      <c r="D13" s="33">
        <v>0</v>
      </c>
      <c r="E13" s="58"/>
      <c r="F13" s="33">
        <v>15628590960</v>
      </c>
      <c r="G13" s="58"/>
      <c r="H13" s="33">
        <v>0</v>
      </c>
      <c r="I13" s="58"/>
      <c r="J13" s="33">
        <v>15628590960</v>
      </c>
      <c r="K13" s="58"/>
      <c r="L13" s="34">
        <v>2.2999999999999998</v>
      </c>
      <c r="M13" s="58"/>
      <c r="N13" s="33">
        <v>0</v>
      </c>
      <c r="O13" s="58"/>
      <c r="P13" s="123">
        <v>93924767240</v>
      </c>
      <c r="Q13" s="123"/>
      <c r="R13" s="58"/>
      <c r="S13" s="33">
        <v>0</v>
      </c>
      <c r="T13" s="58"/>
      <c r="U13" s="33">
        <v>93924767240</v>
      </c>
      <c r="V13" s="58"/>
      <c r="W13" s="34">
        <v>1.24</v>
      </c>
    </row>
    <row r="14" spans="1:23">
      <c r="A14" s="137" t="s">
        <v>61</v>
      </c>
      <c r="B14" s="137"/>
      <c r="D14" s="33">
        <v>0</v>
      </c>
      <c r="E14" s="58"/>
      <c r="F14" s="33">
        <v>40561326959</v>
      </c>
      <c r="G14" s="58"/>
      <c r="H14" s="33">
        <v>0</v>
      </c>
      <c r="I14" s="58"/>
      <c r="J14" s="33">
        <v>40561326959</v>
      </c>
      <c r="K14" s="58"/>
      <c r="L14" s="34">
        <v>5.96</v>
      </c>
      <c r="M14" s="58"/>
      <c r="N14" s="33">
        <v>0</v>
      </c>
      <c r="O14" s="58"/>
      <c r="P14" s="123">
        <v>144879498132</v>
      </c>
      <c r="Q14" s="123"/>
      <c r="R14" s="58"/>
      <c r="S14" s="33">
        <v>0</v>
      </c>
      <c r="T14" s="58"/>
      <c r="U14" s="33">
        <v>144879498132</v>
      </c>
      <c r="V14" s="58"/>
      <c r="W14" s="34">
        <v>1.91</v>
      </c>
    </row>
    <row r="15" spans="1:23">
      <c r="A15" s="137" t="s">
        <v>66</v>
      </c>
      <c r="B15" s="137"/>
      <c r="D15" s="33">
        <v>0</v>
      </c>
      <c r="E15" s="58"/>
      <c r="F15" s="33">
        <v>4683092216</v>
      </c>
      <c r="G15" s="58"/>
      <c r="H15" s="33">
        <v>0</v>
      </c>
      <c r="I15" s="58"/>
      <c r="J15" s="33">
        <v>4683092216</v>
      </c>
      <c r="K15" s="58"/>
      <c r="L15" s="34">
        <v>0.69</v>
      </c>
      <c r="M15" s="58"/>
      <c r="N15" s="33">
        <v>0</v>
      </c>
      <c r="O15" s="58"/>
      <c r="P15" s="123">
        <v>21095628831</v>
      </c>
      <c r="Q15" s="123"/>
      <c r="R15" s="58"/>
      <c r="S15" s="33">
        <v>0</v>
      </c>
      <c r="T15" s="58"/>
      <c r="U15" s="33">
        <v>21095628831</v>
      </c>
      <c r="V15" s="58"/>
      <c r="W15" s="34">
        <v>0.28000000000000003</v>
      </c>
    </row>
    <row r="16" spans="1:23">
      <c r="A16" s="137" t="s">
        <v>64</v>
      </c>
      <c r="B16" s="137"/>
      <c r="D16" s="33">
        <v>0</v>
      </c>
      <c r="E16" s="58"/>
      <c r="F16" s="33">
        <v>599280000</v>
      </c>
      <c r="G16" s="58"/>
      <c r="H16" s="33">
        <v>0</v>
      </c>
      <c r="I16" s="58"/>
      <c r="J16" s="33">
        <v>599280000</v>
      </c>
      <c r="K16" s="58"/>
      <c r="L16" s="34">
        <v>0.09</v>
      </c>
      <c r="M16" s="58"/>
      <c r="N16" s="33">
        <v>0</v>
      </c>
      <c r="O16" s="58"/>
      <c r="P16" s="123">
        <v>359280260</v>
      </c>
      <c r="Q16" s="123"/>
      <c r="R16" s="58"/>
      <c r="S16" s="33">
        <v>0</v>
      </c>
      <c r="T16" s="58"/>
      <c r="U16" s="33">
        <v>359280260</v>
      </c>
      <c r="V16" s="58"/>
      <c r="W16" s="34">
        <v>0</v>
      </c>
    </row>
    <row r="17" spans="1:23">
      <c r="A17" s="137" t="s">
        <v>67</v>
      </c>
      <c r="B17" s="137"/>
      <c r="D17" s="33">
        <v>0</v>
      </c>
      <c r="E17" s="58"/>
      <c r="F17" s="33">
        <v>4134621680</v>
      </c>
      <c r="G17" s="58"/>
      <c r="H17" s="33">
        <v>0</v>
      </c>
      <c r="I17" s="58"/>
      <c r="J17" s="33">
        <v>4134621680</v>
      </c>
      <c r="K17" s="58"/>
      <c r="L17" s="34">
        <v>0.61</v>
      </c>
      <c r="M17" s="58"/>
      <c r="N17" s="33">
        <v>0</v>
      </c>
      <c r="O17" s="58"/>
      <c r="P17" s="123">
        <v>20294262625</v>
      </c>
      <c r="Q17" s="123"/>
      <c r="R17" s="58"/>
      <c r="S17" s="33">
        <v>0</v>
      </c>
      <c r="T17" s="58"/>
      <c r="U17" s="33">
        <v>20294262625</v>
      </c>
      <c r="V17" s="58"/>
      <c r="W17" s="34">
        <v>0.27</v>
      </c>
    </row>
    <row r="18" spans="1:23">
      <c r="A18" s="137" t="s">
        <v>58</v>
      </c>
      <c r="B18" s="137"/>
      <c r="D18" s="33">
        <v>0</v>
      </c>
      <c r="E18" s="58"/>
      <c r="F18" s="33">
        <v>14010853444</v>
      </c>
      <c r="G18" s="58"/>
      <c r="H18" s="33">
        <v>0</v>
      </c>
      <c r="I18" s="58"/>
      <c r="J18" s="33">
        <v>14010853444</v>
      </c>
      <c r="K18" s="58"/>
      <c r="L18" s="34">
        <v>2.06</v>
      </c>
      <c r="M18" s="58"/>
      <c r="N18" s="33">
        <v>0</v>
      </c>
      <c r="O18" s="58"/>
      <c r="P18" s="123">
        <v>87370498061</v>
      </c>
      <c r="Q18" s="123"/>
      <c r="R18" s="58"/>
      <c r="S18" s="33">
        <v>0</v>
      </c>
      <c r="T18" s="58"/>
      <c r="U18" s="33">
        <v>87370498061</v>
      </c>
      <c r="V18" s="58"/>
      <c r="W18" s="34">
        <v>1.1499999999999999</v>
      </c>
    </row>
    <row r="19" spans="1:23">
      <c r="A19" s="137" t="s">
        <v>63</v>
      </c>
      <c r="B19" s="137"/>
      <c r="D19" s="33">
        <v>0</v>
      </c>
      <c r="E19" s="58"/>
      <c r="F19" s="33">
        <v>3431919750</v>
      </c>
      <c r="G19" s="58"/>
      <c r="H19" s="33">
        <v>0</v>
      </c>
      <c r="I19" s="58"/>
      <c r="J19" s="33">
        <v>3431919750</v>
      </c>
      <c r="K19" s="58"/>
      <c r="L19" s="34">
        <v>0.5</v>
      </c>
      <c r="M19" s="58"/>
      <c r="N19" s="33">
        <v>0</v>
      </c>
      <c r="O19" s="58"/>
      <c r="P19" s="123">
        <v>2033582250</v>
      </c>
      <c r="Q19" s="123"/>
      <c r="R19" s="58"/>
      <c r="S19" s="33">
        <v>0</v>
      </c>
      <c r="T19" s="58"/>
      <c r="U19" s="33">
        <v>2033582250</v>
      </c>
      <c r="V19" s="58"/>
      <c r="W19" s="34">
        <v>0.03</v>
      </c>
    </row>
    <row r="20" spans="1:23">
      <c r="A20" s="136" t="s">
        <v>60</v>
      </c>
      <c r="B20" s="136"/>
      <c r="D20" s="36">
        <v>0</v>
      </c>
      <c r="E20" s="58"/>
      <c r="F20" s="36">
        <v>9337821280</v>
      </c>
      <c r="G20" s="58"/>
      <c r="H20" s="36">
        <v>0</v>
      </c>
      <c r="I20" s="58"/>
      <c r="J20" s="36">
        <v>9337821280</v>
      </c>
      <c r="K20" s="58"/>
      <c r="L20" s="37">
        <v>1.37</v>
      </c>
      <c r="M20" s="58"/>
      <c r="N20" s="36">
        <v>0</v>
      </c>
      <c r="O20" s="58"/>
      <c r="P20" s="123">
        <v>21492861033</v>
      </c>
      <c r="Q20" s="124"/>
      <c r="R20" s="58"/>
      <c r="S20" s="36">
        <v>0</v>
      </c>
      <c r="T20" s="58"/>
      <c r="U20" s="36">
        <v>21492861033</v>
      </c>
      <c r="V20" s="58"/>
      <c r="W20" s="37">
        <v>0.28000000000000003</v>
      </c>
    </row>
    <row r="21" spans="1:23">
      <c r="A21" s="125" t="s">
        <v>33</v>
      </c>
      <c r="B21" s="125"/>
      <c r="D21" s="38">
        <v>0</v>
      </c>
      <c r="E21" s="58"/>
      <c r="F21" s="38">
        <f>SUM(F9:F20)</f>
        <v>160973609684</v>
      </c>
      <c r="G21" s="58"/>
      <c r="H21" s="38">
        <v>0</v>
      </c>
      <c r="I21" s="58"/>
      <c r="J21" s="38">
        <f>SUM(J9:J20)</f>
        <v>160973609684</v>
      </c>
      <c r="K21" s="58"/>
      <c r="L21" s="39">
        <f>SUM(L9:L20)</f>
        <v>23.660000000000004</v>
      </c>
      <c r="M21" s="58"/>
      <c r="N21" s="38">
        <v>0</v>
      </c>
      <c r="O21" s="58"/>
      <c r="P21" s="58"/>
      <c r="Q21" s="48">
        <f>SUM(P9:Q20)</f>
        <v>637650506222</v>
      </c>
      <c r="R21" s="58"/>
      <c r="S21" s="38">
        <f>SUM(S9:S20)</f>
        <v>66258994515</v>
      </c>
      <c r="T21" s="58"/>
      <c r="U21" s="38">
        <f>SUM(U9:U20)</f>
        <v>703909500737</v>
      </c>
      <c r="V21" s="58"/>
      <c r="W21" s="39">
        <f>SUM(W9:W20)</f>
        <v>9.2799999999999994</v>
      </c>
    </row>
  </sheetData>
  <mergeCells count="35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20:B20"/>
    <mergeCell ref="P20:Q20"/>
    <mergeCell ref="A21:B21"/>
    <mergeCell ref="A17:B17"/>
    <mergeCell ref="P17:Q17"/>
    <mergeCell ref="A18:B18"/>
    <mergeCell ref="P18:Q18"/>
    <mergeCell ref="A19:B19"/>
    <mergeCell ref="P19:Q19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28"/>
  <sheetViews>
    <sheetView rightToLeft="1" tabSelected="1" topLeftCell="A10" zoomScale="85" zoomScaleNormal="85" workbookViewId="0">
      <selection activeCell="B7" sqref="B7"/>
    </sheetView>
  </sheetViews>
  <sheetFormatPr defaultRowHeight="15.75"/>
  <cols>
    <col min="1" max="1" width="5.140625" style="29" customWidth="1"/>
    <col min="2" max="2" width="38.28515625" style="29" customWidth="1"/>
    <col min="3" max="3" width="1.28515625" style="29" customWidth="1"/>
    <col min="4" max="4" width="16.42578125" style="29" bestFit="1" customWidth="1"/>
    <col min="5" max="5" width="1.28515625" style="29" customWidth="1"/>
    <col min="6" max="6" width="18.85546875" style="29" bestFit="1" customWidth="1"/>
    <col min="7" max="7" width="1.28515625" style="29" customWidth="1"/>
    <col min="8" max="8" width="16.7109375" style="29" bestFit="1" customWidth="1"/>
    <col min="9" max="9" width="1.28515625" style="29" customWidth="1"/>
    <col min="10" max="10" width="17.7109375" style="29" bestFit="1" customWidth="1"/>
    <col min="11" max="11" width="1.28515625" style="29" customWidth="1"/>
    <col min="12" max="12" width="18.5703125" style="29" bestFit="1" customWidth="1"/>
    <col min="13" max="13" width="1.28515625" style="29" customWidth="1"/>
    <col min="14" max="14" width="18.5703125" style="29" bestFit="1" customWidth="1"/>
    <col min="15" max="15" width="1.28515625" style="29" customWidth="1"/>
    <col min="16" max="16" width="17.28515625" style="29" bestFit="1" customWidth="1"/>
    <col min="17" max="17" width="1.28515625" style="29" customWidth="1"/>
    <col min="18" max="18" width="19.42578125" style="29" customWidth="1"/>
    <col min="19" max="19" width="0.28515625" style="29" customWidth="1"/>
    <col min="20" max="16384" width="9.140625" style="29"/>
  </cols>
  <sheetData>
    <row r="1" spans="1:18" ht="21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</row>
    <row r="2" spans="1:18" ht="21">
      <c r="A2" s="126" t="s">
        <v>158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</row>
    <row r="3" spans="1:18" ht="21">
      <c r="A3" s="126" t="s">
        <v>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</row>
    <row r="4" spans="1:18" ht="14.45" customHeight="1"/>
    <row r="5" spans="1:18" s="41" customFormat="1" ht="27.75" customHeight="1">
      <c r="A5" s="22" t="s">
        <v>187</v>
      </c>
      <c r="B5" s="131" t="s">
        <v>188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</row>
    <row r="6" spans="1:18" ht="30" customHeight="1">
      <c r="D6" s="127" t="s">
        <v>176</v>
      </c>
      <c r="E6" s="127"/>
      <c r="F6" s="127"/>
      <c r="G6" s="127"/>
      <c r="H6" s="127"/>
      <c r="I6" s="127"/>
      <c r="J6" s="127"/>
      <c r="L6" s="127" t="s">
        <v>177</v>
      </c>
      <c r="M6" s="127"/>
      <c r="N6" s="127"/>
      <c r="O6" s="127"/>
      <c r="P6" s="127"/>
      <c r="Q6" s="127"/>
      <c r="R6" s="127"/>
    </row>
    <row r="7" spans="1:18" ht="26.25" customHeight="1">
      <c r="D7" s="30"/>
      <c r="E7" s="30"/>
      <c r="F7" s="30"/>
      <c r="G7" s="30"/>
      <c r="H7" s="30"/>
      <c r="I7" s="30"/>
      <c r="J7" s="30"/>
      <c r="L7" s="30"/>
      <c r="M7" s="30"/>
      <c r="N7" s="30"/>
      <c r="O7" s="30"/>
      <c r="P7" s="30"/>
      <c r="Q7" s="30"/>
      <c r="R7" s="30"/>
    </row>
    <row r="8" spans="1:18" ht="23.25" customHeight="1">
      <c r="A8" s="127" t="s">
        <v>189</v>
      </c>
      <c r="B8" s="127"/>
      <c r="D8" s="9" t="s">
        <v>190</v>
      </c>
      <c r="F8" s="9" t="s">
        <v>180</v>
      </c>
      <c r="H8" s="9" t="s">
        <v>181</v>
      </c>
      <c r="J8" s="9" t="s">
        <v>33</v>
      </c>
      <c r="L8" s="9" t="s">
        <v>190</v>
      </c>
      <c r="N8" s="9" t="s">
        <v>180</v>
      </c>
      <c r="P8" s="9" t="s">
        <v>181</v>
      </c>
      <c r="R8" s="9" t="s">
        <v>33</v>
      </c>
    </row>
    <row r="9" spans="1:18" ht="21">
      <c r="A9" s="133" t="s">
        <v>81</v>
      </c>
      <c r="B9" s="133"/>
      <c r="D9" s="31">
        <v>0</v>
      </c>
      <c r="F9" s="31">
        <v>0</v>
      </c>
      <c r="H9" s="31">
        <v>1391892758</v>
      </c>
      <c r="J9" s="31">
        <v>1391892758</v>
      </c>
      <c r="L9" s="31">
        <v>0</v>
      </c>
      <c r="N9" s="31">
        <v>0</v>
      </c>
      <c r="P9" s="31">
        <v>1391892758</v>
      </c>
      <c r="R9" s="31">
        <v>1391892758</v>
      </c>
    </row>
    <row r="10" spans="1:18" ht="21">
      <c r="A10" s="137" t="s">
        <v>78</v>
      </c>
      <c r="B10" s="137"/>
      <c r="D10" s="33">
        <v>0</v>
      </c>
      <c r="F10" s="33">
        <v>-6964369420</v>
      </c>
      <c r="H10" s="33">
        <v>5276821949</v>
      </c>
      <c r="J10" s="33">
        <v>-1687547471</v>
      </c>
      <c r="L10" s="33">
        <v>0</v>
      </c>
      <c r="N10" s="33">
        <v>78140929428</v>
      </c>
      <c r="P10" s="33">
        <v>5276821949</v>
      </c>
      <c r="R10" s="33">
        <v>83417751377</v>
      </c>
    </row>
    <row r="11" spans="1:18" ht="21">
      <c r="A11" s="137" t="s">
        <v>79</v>
      </c>
      <c r="B11" s="137"/>
      <c r="D11" s="33">
        <v>0</v>
      </c>
      <c r="F11" s="33">
        <v>0</v>
      </c>
      <c r="H11" s="33">
        <v>849450321</v>
      </c>
      <c r="J11" s="33">
        <v>849450321</v>
      </c>
      <c r="L11" s="33">
        <v>0</v>
      </c>
      <c r="N11" s="33">
        <v>0</v>
      </c>
      <c r="P11" s="33">
        <v>849450321</v>
      </c>
      <c r="R11" s="33">
        <v>849450321</v>
      </c>
    </row>
    <row r="12" spans="1:18" ht="21">
      <c r="A12" s="137" t="s">
        <v>84</v>
      </c>
      <c r="B12" s="137"/>
      <c r="D12" s="33">
        <v>559570595</v>
      </c>
      <c r="F12" s="33">
        <v>0</v>
      </c>
      <c r="H12" s="33">
        <v>-31250000</v>
      </c>
      <c r="J12" s="33">
        <v>528320595</v>
      </c>
      <c r="L12" s="33">
        <v>15492461323</v>
      </c>
      <c r="N12" s="33">
        <v>0</v>
      </c>
      <c r="P12" s="33">
        <v>-31250000</v>
      </c>
      <c r="R12" s="33">
        <v>15461211323</v>
      </c>
    </row>
    <row r="13" spans="1:18" ht="21">
      <c r="A13" s="137" t="s">
        <v>83</v>
      </c>
      <c r="B13" s="137"/>
      <c r="D13" s="33">
        <v>6186026031</v>
      </c>
      <c r="F13" s="33">
        <v>0</v>
      </c>
      <c r="H13" s="33">
        <v>73801638070</v>
      </c>
      <c r="J13" s="33">
        <v>79987664101</v>
      </c>
      <c r="L13" s="33">
        <v>235787003246</v>
      </c>
      <c r="N13" s="33">
        <v>0</v>
      </c>
      <c r="P13" s="33">
        <v>73801638070</v>
      </c>
      <c r="R13" s="33">
        <v>309588641316</v>
      </c>
    </row>
    <row r="14" spans="1:18" ht="21">
      <c r="A14" s="137" t="s">
        <v>76</v>
      </c>
      <c r="B14" s="137"/>
      <c r="D14" s="33">
        <v>0</v>
      </c>
      <c r="F14" s="33">
        <v>-14820870822</v>
      </c>
      <c r="H14" s="33">
        <v>10338215622</v>
      </c>
      <c r="J14" s="33">
        <v>-4482655200</v>
      </c>
      <c r="L14" s="33">
        <v>0</v>
      </c>
      <c r="N14" s="33">
        <v>25837907305</v>
      </c>
      <c r="P14" s="33">
        <v>10338215622</v>
      </c>
      <c r="R14" s="33">
        <v>36176122927</v>
      </c>
    </row>
    <row r="15" spans="1:18" ht="21">
      <c r="A15" s="137" t="s">
        <v>74</v>
      </c>
      <c r="B15" s="137"/>
      <c r="D15" s="33">
        <v>0</v>
      </c>
      <c r="F15" s="33">
        <v>-18235056782</v>
      </c>
      <c r="H15" s="33">
        <v>14361600585</v>
      </c>
      <c r="J15" s="33">
        <v>-3873456197</v>
      </c>
      <c r="L15" s="33">
        <v>0</v>
      </c>
      <c r="N15" s="33">
        <v>101709297687</v>
      </c>
      <c r="P15" s="33">
        <v>14361600585</v>
      </c>
      <c r="R15" s="33">
        <v>116070898272</v>
      </c>
    </row>
    <row r="16" spans="1:18" ht="21">
      <c r="A16" s="137" t="s">
        <v>77</v>
      </c>
      <c r="B16" s="137"/>
      <c r="D16" s="33">
        <v>0</v>
      </c>
      <c r="F16" s="33">
        <v>-6296222952</v>
      </c>
      <c r="H16" s="33">
        <v>638626023</v>
      </c>
      <c r="J16" s="33">
        <v>-5657596929</v>
      </c>
      <c r="L16" s="33">
        <v>0</v>
      </c>
      <c r="N16" s="33">
        <v>29486127323</v>
      </c>
      <c r="P16" s="33">
        <v>638626023</v>
      </c>
      <c r="R16" s="33">
        <v>30124753346</v>
      </c>
    </row>
    <row r="17" spans="1:18" ht="21">
      <c r="A17" s="137" t="s">
        <v>191</v>
      </c>
      <c r="B17" s="137"/>
      <c r="D17" s="33">
        <v>0</v>
      </c>
      <c r="F17" s="33">
        <v>0</v>
      </c>
      <c r="H17" s="33">
        <v>0</v>
      </c>
      <c r="J17" s="33">
        <v>0</v>
      </c>
      <c r="L17" s="33">
        <v>292210152568</v>
      </c>
      <c r="N17" s="33">
        <v>0</v>
      </c>
      <c r="P17" s="33">
        <v>-65243503998</v>
      </c>
      <c r="R17" s="33">
        <v>226966648570</v>
      </c>
    </row>
    <row r="18" spans="1:18" ht="21">
      <c r="A18" s="137" t="s">
        <v>90</v>
      </c>
      <c r="B18" s="137"/>
      <c r="D18" s="33">
        <v>71405646962</v>
      </c>
      <c r="F18" s="33">
        <v>0</v>
      </c>
      <c r="H18" s="33">
        <v>0</v>
      </c>
      <c r="J18" s="33">
        <v>71405646962</v>
      </c>
      <c r="L18" s="33">
        <v>195385158070</v>
      </c>
      <c r="N18" s="33">
        <v>0</v>
      </c>
      <c r="P18" s="33">
        <v>0</v>
      </c>
      <c r="R18" s="33">
        <v>195385158070</v>
      </c>
    </row>
    <row r="19" spans="1:18" ht="21">
      <c r="A19" s="137" t="s">
        <v>87</v>
      </c>
      <c r="B19" s="137"/>
      <c r="D19" s="33">
        <v>101391309062</v>
      </c>
      <c r="F19" s="33">
        <v>-206962481250</v>
      </c>
      <c r="H19" s="33">
        <v>0</v>
      </c>
      <c r="J19" s="33">
        <v>-105571172188</v>
      </c>
      <c r="L19" s="33">
        <v>309934074237</v>
      </c>
      <c r="N19" s="33">
        <v>-207847343750</v>
      </c>
      <c r="P19" s="33">
        <v>0</v>
      </c>
      <c r="R19" s="33">
        <v>102086730487</v>
      </c>
    </row>
    <row r="20" spans="1:18" ht="21">
      <c r="A20" s="137" t="s">
        <v>88</v>
      </c>
      <c r="B20" s="137"/>
      <c r="D20" s="33">
        <v>3287772809</v>
      </c>
      <c r="F20" s="33">
        <v>2269088653</v>
      </c>
      <c r="H20" s="33">
        <v>0</v>
      </c>
      <c r="J20" s="33">
        <v>5556861462</v>
      </c>
      <c r="L20" s="33">
        <v>10033718746</v>
      </c>
      <c r="N20" s="33">
        <v>-3366375159</v>
      </c>
      <c r="P20" s="33">
        <v>0</v>
      </c>
      <c r="R20" s="33">
        <v>6667343587</v>
      </c>
    </row>
    <row r="21" spans="1:18" ht="21">
      <c r="A21" s="137" t="s">
        <v>89</v>
      </c>
      <c r="B21" s="137"/>
      <c r="D21" s="33">
        <v>57611310923</v>
      </c>
      <c r="F21" s="33">
        <v>50075765522</v>
      </c>
      <c r="H21" s="33">
        <v>0</v>
      </c>
      <c r="J21" s="33">
        <v>107687076445</v>
      </c>
      <c r="L21" s="33">
        <v>102082697351</v>
      </c>
      <c r="N21" s="33">
        <v>-76942180218</v>
      </c>
      <c r="P21" s="33">
        <v>0</v>
      </c>
      <c r="R21" s="33">
        <v>25140517133</v>
      </c>
    </row>
    <row r="22" spans="1:18" ht="21">
      <c r="A22" s="137" t="s">
        <v>82</v>
      </c>
      <c r="B22" s="137"/>
      <c r="D22" s="33">
        <v>38532546414</v>
      </c>
      <c r="F22" s="33">
        <v>0</v>
      </c>
      <c r="H22" s="33">
        <v>0</v>
      </c>
      <c r="J22" s="33">
        <v>38532546414</v>
      </c>
      <c r="L22" s="33">
        <v>143297546133</v>
      </c>
      <c r="N22" s="33">
        <v>-271875000</v>
      </c>
      <c r="P22" s="33">
        <v>0</v>
      </c>
      <c r="R22" s="33">
        <v>143025671133</v>
      </c>
    </row>
    <row r="23" spans="1:18" ht="21">
      <c r="A23" s="137" t="s">
        <v>86</v>
      </c>
      <c r="B23" s="137"/>
      <c r="D23" s="33">
        <v>59161419565</v>
      </c>
      <c r="F23" s="33">
        <v>-65268168000</v>
      </c>
      <c r="H23" s="33">
        <v>0</v>
      </c>
      <c r="J23" s="33">
        <v>-6106748435</v>
      </c>
      <c r="L23" s="33">
        <v>255952364140</v>
      </c>
      <c r="N23" s="33">
        <v>-107338380750</v>
      </c>
      <c r="P23" s="33">
        <v>0</v>
      </c>
      <c r="R23" s="33">
        <v>148613983390</v>
      </c>
    </row>
    <row r="24" spans="1:18" ht="21">
      <c r="A24" s="137" t="s">
        <v>73</v>
      </c>
      <c r="B24" s="137"/>
      <c r="D24" s="33">
        <v>59499843435</v>
      </c>
      <c r="F24" s="33">
        <v>0</v>
      </c>
      <c r="H24" s="33">
        <v>0</v>
      </c>
      <c r="J24" s="33">
        <v>59499843435</v>
      </c>
      <c r="L24" s="33">
        <v>308988130146</v>
      </c>
      <c r="N24" s="33">
        <v>41823283639</v>
      </c>
      <c r="P24" s="33">
        <v>0</v>
      </c>
      <c r="R24" s="33">
        <v>350811413785</v>
      </c>
    </row>
    <row r="25" spans="1:18" ht="21">
      <c r="A25" s="137" t="s">
        <v>85</v>
      </c>
      <c r="B25" s="137"/>
      <c r="D25" s="33">
        <v>20194566086</v>
      </c>
      <c r="F25" s="33">
        <v>0</v>
      </c>
      <c r="H25" s="33">
        <v>0</v>
      </c>
      <c r="J25" s="33">
        <v>20194566086</v>
      </c>
      <c r="L25" s="33">
        <v>174662741077</v>
      </c>
      <c r="N25" s="33">
        <v>-135937500</v>
      </c>
      <c r="P25" s="33">
        <v>0</v>
      </c>
      <c r="R25" s="33">
        <v>174526803577</v>
      </c>
    </row>
    <row r="26" spans="1:18" ht="21">
      <c r="A26" s="137" t="s">
        <v>80</v>
      </c>
      <c r="B26" s="137"/>
      <c r="D26" s="33">
        <v>0</v>
      </c>
      <c r="F26" s="33">
        <v>-50145628</v>
      </c>
      <c r="H26" s="33">
        <v>0</v>
      </c>
      <c r="J26" s="33">
        <v>-50145628</v>
      </c>
      <c r="L26" s="33">
        <v>0</v>
      </c>
      <c r="N26" s="33">
        <v>317393152</v>
      </c>
      <c r="P26" s="33">
        <v>0</v>
      </c>
      <c r="R26" s="33">
        <v>317393152</v>
      </c>
    </row>
    <row r="27" spans="1:18" ht="21">
      <c r="A27" s="136" t="s">
        <v>75</v>
      </c>
      <c r="B27" s="136"/>
      <c r="D27" s="36">
        <v>0</v>
      </c>
      <c r="F27" s="36">
        <v>-6745013244</v>
      </c>
      <c r="H27" s="36">
        <v>0</v>
      </c>
      <c r="J27" s="36">
        <v>-6745013244</v>
      </c>
      <c r="L27" s="36">
        <v>0</v>
      </c>
      <c r="N27" s="36">
        <v>64178081632</v>
      </c>
      <c r="P27" s="36">
        <v>0</v>
      </c>
      <c r="R27" s="36">
        <v>64178081632</v>
      </c>
    </row>
    <row r="28" spans="1:18" ht="21">
      <c r="A28" s="125" t="s">
        <v>33</v>
      </c>
      <c r="B28" s="125"/>
      <c r="D28" s="38">
        <v>417830011882</v>
      </c>
      <c r="F28" s="38">
        <v>-272997473923</v>
      </c>
      <c r="H28" s="38">
        <v>106626995328</v>
      </c>
      <c r="J28" s="38">
        <v>251459533287</v>
      </c>
      <c r="L28" s="38">
        <v>2043826047037</v>
      </c>
      <c r="N28" s="38">
        <v>-54409072211</v>
      </c>
      <c r="P28" s="38">
        <v>41383491330</v>
      </c>
      <c r="R28" s="38">
        <v>2030800466156</v>
      </c>
    </row>
  </sheetData>
  <mergeCells count="27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8:B28"/>
    <mergeCell ref="A23:B23"/>
    <mergeCell ref="A24:B24"/>
    <mergeCell ref="A25:B25"/>
    <mergeCell ref="A26:B26"/>
    <mergeCell ref="A27:B2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218"/>
  <sheetViews>
    <sheetView rightToLeft="1" topLeftCell="A82" workbookViewId="0">
      <selection activeCell="D8" sqref="D8"/>
    </sheetView>
  </sheetViews>
  <sheetFormatPr defaultRowHeight="21"/>
  <cols>
    <col min="1" max="1" width="5.140625" style="58" customWidth="1"/>
    <col min="2" max="2" width="65.7109375" style="58" customWidth="1"/>
    <col min="3" max="3" width="1.28515625" style="58" customWidth="1"/>
    <col min="4" max="4" width="27" style="58" customWidth="1"/>
    <col min="5" max="5" width="1.28515625" style="58" customWidth="1"/>
    <col min="6" max="6" width="27.7109375" style="58" bestFit="1" customWidth="1"/>
  </cols>
  <sheetData>
    <row r="1" spans="1:6">
      <c r="A1" s="126" t="s">
        <v>0</v>
      </c>
      <c r="B1" s="126"/>
      <c r="C1" s="126"/>
      <c r="D1" s="126"/>
      <c r="E1" s="126"/>
      <c r="F1" s="126"/>
    </row>
    <row r="2" spans="1:6">
      <c r="A2" s="126" t="s">
        <v>158</v>
      </c>
      <c r="B2" s="126"/>
      <c r="C2" s="126"/>
      <c r="D2" s="126"/>
      <c r="E2" s="126"/>
      <c r="F2" s="126"/>
    </row>
    <row r="3" spans="1:6">
      <c r="A3" s="126" t="s">
        <v>2</v>
      </c>
      <c r="B3" s="126"/>
      <c r="C3" s="126"/>
      <c r="D3" s="126"/>
      <c r="E3" s="126"/>
      <c r="F3" s="126"/>
    </row>
    <row r="4" spans="1:6" ht="14.45" customHeight="1"/>
    <row r="5" spans="1:6" ht="14.45" customHeight="1"/>
    <row r="6" spans="1:6" ht="14.45" customHeight="1"/>
    <row r="7" spans="1:6" s="80" customFormat="1">
      <c r="A7" s="22" t="s">
        <v>215</v>
      </c>
      <c r="B7" s="131" t="s">
        <v>216</v>
      </c>
      <c r="C7" s="131"/>
      <c r="D7" s="131"/>
      <c r="E7" s="131"/>
      <c r="F7" s="131"/>
    </row>
    <row r="8" spans="1:6">
      <c r="D8" s="12" t="s">
        <v>176</v>
      </c>
      <c r="E8" s="28"/>
      <c r="F8" s="12" t="s">
        <v>177</v>
      </c>
    </row>
    <row r="9" spans="1:6" ht="42">
      <c r="A9" s="127" t="s">
        <v>217</v>
      </c>
      <c r="B9" s="127"/>
      <c r="D9" s="15" t="s">
        <v>218</v>
      </c>
      <c r="E9" s="59"/>
      <c r="F9" s="15" t="s">
        <v>218</v>
      </c>
    </row>
    <row r="10" spans="1:6">
      <c r="A10" s="133" t="s">
        <v>106</v>
      </c>
      <c r="B10" s="133"/>
      <c r="D10" s="31">
        <v>860656000</v>
      </c>
      <c r="F10" s="31">
        <v>725200641</v>
      </c>
    </row>
    <row r="11" spans="1:6">
      <c r="A11" s="137" t="s">
        <v>107</v>
      </c>
      <c r="B11" s="137"/>
      <c r="D11" s="33">
        <v>2181</v>
      </c>
      <c r="F11" s="33">
        <v>12565</v>
      </c>
    </row>
    <row r="12" spans="1:6">
      <c r="A12" s="137" t="s">
        <v>219</v>
      </c>
      <c r="B12" s="137"/>
      <c r="D12" s="33">
        <v>0</v>
      </c>
      <c r="F12" s="33">
        <v>219178082</v>
      </c>
    </row>
    <row r="13" spans="1:6">
      <c r="A13" s="137" t="s">
        <v>108</v>
      </c>
      <c r="B13" s="137"/>
      <c r="D13" s="33">
        <v>40741</v>
      </c>
      <c r="F13" s="33">
        <v>135070</v>
      </c>
    </row>
    <row r="14" spans="1:6">
      <c r="A14" s="137" t="s">
        <v>220</v>
      </c>
      <c r="B14" s="137"/>
      <c r="D14" s="33">
        <v>0</v>
      </c>
      <c r="F14" s="33">
        <v>118082205</v>
      </c>
    </row>
    <row r="15" spans="1:6">
      <c r="A15" s="137" t="s">
        <v>221</v>
      </c>
      <c r="B15" s="137"/>
      <c r="D15" s="33">
        <v>0</v>
      </c>
      <c r="F15" s="33">
        <v>116302917</v>
      </c>
    </row>
    <row r="16" spans="1:6">
      <c r="A16" s="137" t="s">
        <v>222</v>
      </c>
      <c r="B16" s="137"/>
      <c r="D16" s="33">
        <v>0</v>
      </c>
      <c r="F16" s="33">
        <v>298426006</v>
      </c>
    </row>
    <row r="17" spans="1:6">
      <c r="A17" s="137" t="s">
        <v>223</v>
      </c>
      <c r="B17" s="137"/>
      <c r="D17" s="33">
        <v>0</v>
      </c>
      <c r="F17" s="33">
        <v>15583562</v>
      </c>
    </row>
    <row r="18" spans="1:6">
      <c r="A18" s="137" t="s">
        <v>224</v>
      </c>
      <c r="B18" s="137"/>
      <c r="D18" s="33">
        <v>0</v>
      </c>
      <c r="F18" s="33">
        <v>87049055</v>
      </c>
    </row>
    <row r="19" spans="1:6">
      <c r="A19" s="137" t="s">
        <v>225</v>
      </c>
      <c r="B19" s="137"/>
      <c r="D19" s="33">
        <v>0</v>
      </c>
      <c r="F19" s="33">
        <v>290850961</v>
      </c>
    </row>
    <row r="20" spans="1:6">
      <c r="A20" s="137" t="s">
        <v>109</v>
      </c>
      <c r="B20" s="137"/>
      <c r="D20" s="33">
        <v>16992</v>
      </c>
      <c r="F20" s="33">
        <v>-17913842</v>
      </c>
    </row>
    <row r="21" spans="1:6">
      <c r="A21" s="137" t="s">
        <v>226</v>
      </c>
      <c r="B21" s="137"/>
      <c r="D21" s="33">
        <v>0</v>
      </c>
      <c r="F21" s="33">
        <v>2158621116</v>
      </c>
    </row>
    <row r="22" spans="1:6">
      <c r="A22" s="137" t="s">
        <v>227</v>
      </c>
      <c r="B22" s="137"/>
      <c r="D22" s="33">
        <v>0</v>
      </c>
      <c r="F22" s="33">
        <v>3659442966</v>
      </c>
    </row>
    <row r="23" spans="1:6">
      <c r="A23" s="137" t="s">
        <v>228</v>
      </c>
      <c r="B23" s="137"/>
      <c r="D23" s="33">
        <v>0</v>
      </c>
      <c r="F23" s="33">
        <v>38019021925</v>
      </c>
    </row>
    <row r="24" spans="1:6">
      <c r="A24" s="137" t="s">
        <v>229</v>
      </c>
      <c r="B24" s="137"/>
      <c r="D24" s="33">
        <v>0</v>
      </c>
      <c r="F24" s="33">
        <v>7412050208</v>
      </c>
    </row>
    <row r="25" spans="1:6">
      <c r="A25" s="137" t="s">
        <v>230</v>
      </c>
      <c r="B25" s="137"/>
      <c r="D25" s="33">
        <v>0</v>
      </c>
      <c r="F25" s="33">
        <v>1000142467</v>
      </c>
    </row>
    <row r="26" spans="1:6">
      <c r="A26" s="137" t="s">
        <v>231</v>
      </c>
      <c r="B26" s="137"/>
      <c r="D26" s="33">
        <v>0</v>
      </c>
      <c r="F26" s="33">
        <v>1620416496</v>
      </c>
    </row>
    <row r="27" spans="1:6">
      <c r="A27" s="137" t="s">
        <v>232</v>
      </c>
      <c r="B27" s="137"/>
      <c r="D27" s="33">
        <v>0</v>
      </c>
      <c r="F27" s="33">
        <v>2743249320</v>
      </c>
    </row>
    <row r="28" spans="1:6">
      <c r="A28" s="137" t="s">
        <v>233</v>
      </c>
      <c r="B28" s="137"/>
      <c r="D28" s="33">
        <v>0</v>
      </c>
      <c r="F28" s="33">
        <v>100792510</v>
      </c>
    </row>
    <row r="29" spans="1:6">
      <c r="A29" s="137" t="s">
        <v>234</v>
      </c>
      <c r="B29" s="137"/>
      <c r="D29" s="33">
        <v>0</v>
      </c>
      <c r="F29" s="33">
        <v>365535398</v>
      </c>
    </row>
    <row r="30" spans="1:6">
      <c r="A30" s="137" t="s">
        <v>235</v>
      </c>
      <c r="B30" s="137"/>
      <c r="D30" s="33">
        <v>0</v>
      </c>
      <c r="F30" s="33">
        <v>384876715</v>
      </c>
    </row>
    <row r="31" spans="1:6">
      <c r="A31" s="137" t="s">
        <v>236</v>
      </c>
      <c r="B31" s="137"/>
      <c r="D31" s="33">
        <v>0</v>
      </c>
      <c r="F31" s="33">
        <v>8483662699</v>
      </c>
    </row>
    <row r="32" spans="1:6">
      <c r="A32" s="137" t="s">
        <v>237</v>
      </c>
      <c r="B32" s="137"/>
      <c r="D32" s="33">
        <v>0</v>
      </c>
      <c r="F32" s="33">
        <v>3543032779</v>
      </c>
    </row>
    <row r="33" spans="1:6">
      <c r="A33" s="137" t="s">
        <v>238</v>
      </c>
      <c r="B33" s="137"/>
      <c r="D33" s="33">
        <v>0</v>
      </c>
      <c r="F33" s="33">
        <v>209732664</v>
      </c>
    </row>
    <row r="34" spans="1:6">
      <c r="A34" s="137" t="s">
        <v>239</v>
      </c>
      <c r="B34" s="137"/>
      <c r="D34" s="33">
        <v>0</v>
      </c>
      <c r="F34" s="33">
        <v>4547513661</v>
      </c>
    </row>
    <row r="35" spans="1:6">
      <c r="A35" s="137" t="s">
        <v>240</v>
      </c>
      <c r="B35" s="137"/>
      <c r="D35" s="33">
        <v>0</v>
      </c>
      <c r="F35" s="33">
        <v>6593289606</v>
      </c>
    </row>
    <row r="36" spans="1:6">
      <c r="A36" s="137" t="s">
        <v>241</v>
      </c>
      <c r="B36" s="137"/>
      <c r="D36" s="33">
        <v>0</v>
      </c>
      <c r="F36" s="33">
        <v>5417643716</v>
      </c>
    </row>
    <row r="37" spans="1:6">
      <c r="A37" s="137" t="s">
        <v>242</v>
      </c>
      <c r="B37" s="137"/>
      <c r="D37" s="33">
        <v>0</v>
      </c>
      <c r="F37" s="33">
        <v>16088237578</v>
      </c>
    </row>
    <row r="38" spans="1:6">
      <c r="A38" s="137" t="s">
        <v>243</v>
      </c>
      <c r="B38" s="137"/>
      <c r="D38" s="33">
        <v>0</v>
      </c>
      <c r="F38" s="33">
        <v>46256830594</v>
      </c>
    </row>
    <row r="39" spans="1:6">
      <c r="A39" s="137" t="s">
        <v>244</v>
      </c>
      <c r="B39" s="137"/>
      <c r="D39" s="33">
        <v>0</v>
      </c>
      <c r="F39" s="33">
        <v>16305091861</v>
      </c>
    </row>
    <row r="40" spans="1:6">
      <c r="A40" s="137" t="s">
        <v>245</v>
      </c>
      <c r="B40" s="137"/>
      <c r="D40" s="33">
        <v>0</v>
      </c>
      <c r="F40" s="33">
        <v>8703708881</v>
      </c>
    </row>
    <row r="41" spans="1:6">
      <c r="A41" s="137" t="s">
        <v>246</v>
      </c>
      <c r="B41" s="137"/>
      <c r="D41" s="33">
        <v>0</v>
      </c>
      <c r="F41" s="33">
        <v>4135463097</v>
      </c>
    </row>
    <row r="42" spans="1:6">
      <c r="A42" s="137" t="s">
        <v>247</v>
      </c>
      <c r="B42" s="137"/>
      <c r="D42" s="33">
        <v>0</v>
      </c>
      <c r="F42" s="33">
        <v>16270356174</v>
      </c>
    </row>
    <row r="43" spans="1:6">
      <c r="A43" s="137" t="s">
        <v>248</v>
      </c>
      <c r="B43" s="137"/>
      <c r="D43" s="33">
        <v>0</v>
      </c>
      <c r="F43" s="33">
        <v>2619287683</v>
      </c>
    </row>
    <row r="44" spans="1:6">
      <c r="A44" s="137" t="s">
        <v>110</v>
      </c>
      <c r="B44" s="137"/>
      <c r="D44" s="33">
        <v>0</v>
      </c>
      <c r="F44" s="33">
        <v>8226035</v>
      </c>
    </row>
    <row r="45" spans="1:6">
      <c r="A45" s="137" t="s">
        <v>249</v>
      </c>
      <c r="B45" s="137"/>
      <c r="D45" s="33">
        <v>0</v>
      </c>
      <c r="F45" s="33">
        <v>12913865767</v>
      </c>
    </row>
    <row r="46" spans="1:6">
      <c r="A46" s="137" t="s">
        <v>250</v>
      </c>
      <c r="B46" s="137"/>
      <c r="D46" s="33">
        <v>0</v>
      </c>
      <c r="F46" s="33">
        <v>5749823569</v>
      </c>
    </row>
    <row r="47" spans="1:6">
      <c r="A47" s="137" t="s">
        <v>251</v>
      </c>
      <c r="B47" s="137"/>
      <c r="D47" s="33">
        <v>0</v>
      </c>
      <c r="F47" s="33">
        <v>14255934254</v>
      </c>
    </row>
    <row r="48" spans="1:6">
      <c r="A48" s="137" t="s">
        <v>252</v>
      </c>
      <c r="B48" s="137"/>
      <c r="D48" s="33">
        <v>0</v>
      </c>
      <c r="F48" s="33">
        <v>952099975</v>
      </c>
    </row>
    <row r="49" spans="1:6">
      <c r="A49" s="137" t="s">
        <v>253</v>
      </c>
      <c r="B49" s="137"/>
      <c r="D49" s="33">
        <v>0</v>
      </c>
      <c r="F49" s="33">
        <v>2872876719</v>
      </c>
    </row>
    <row r="50" spans="1:6">
      <c r="A50" s="137" t="s">
        <v>254</v>
      </c>
      <c r="B50" s="137"/>
      <c r="D50" s="33">
        <v>0</v>
      </c>
      <c r="F50" s="33">
        <v>1705699461</v>
      </c>
    </row>
    <row r="51" spans="1:6">
      <c r="A51" s="137" t="s">
        <v>255</v>
      </c>
      <c r="B51" s="137"/>
      <c r="D51" s="33">
        <v>0</v>
      </c>
      <c r="F51" s="33">
        <v>4303843596</v>
      </c>
    </row>
    <row r="52" spans="1:6">
      <c r="A52" s="137" t="s">
        <v>111</v>
      </c>
      <c r="B52" s="137"/>
      <c r="D52" s="33">
        <v>0</v>
      </c>
      <c r="F52" s="33">
        <v>-9792568</v>
      </c>
    </row>
    <row r="53" spans="1:6">
      <c r="A53" s="137" t="s">
        <v>112</v>
      </c>
      <c r="B53" s="137"/>
      <c r="D53" s="33">
        <v>3969</v>
      </c>
      <c r="F53" s="33">
        <v>-382780</v>
      </c>
    </row>
    <row r="54" spans="1:6">
      <c r="A54" s="137" t="s">
        <v>256</v>
      </c>
      <c r="B54" s="137"/>
      <c r="D54" s="33">
        <v>0</v>
      </c>
      <c r="F54" s="33">
        <v>27741783067</v>
      </c>
    </row>
    <row r="55" spans="1:6">
      <c r="A55" s="137" t="s">
        <v>257</v>
      </c>
      <c r="B55" s="137"/>
      <c r="D55" s="33">
        <v>0</v>
      </c>
      <c r="F55" s="33">
        <v>46236305112</v>
      </c>
    </row>
    <row r="56" spans="1:6">
      <c r="A56" s="137" t="s">
        <v>258</v>
      </c>
      <c r="B56" s="137"/>
      <c r="D56" s="33">
        <v>0</v>
      </c>
      <c r="F56" s="33">
        <v>46236305112</v>
      </c>
    </row>
    <row r="57" spans="1:6">
      <c r="A57" s="137" t="s">
        <v>259</v>
      </c>
      <c r="B57" s="137"/>
      <c r="D57" s="33">
        <v>0</v>
      </c>
      <c r="F57" s="33">
        <v>18494522043</v>
      </c>
    </row>
    <row r="58" spans="1:6">
      <c r="A58" s="137" t="s">
        <v>260</v>
      </c>
      <c r="B58" s="137"/>
      <c r="D58" s="33">
        <v>0</v>
      </c>
      <c r="F58" s="33">
        <v>18494522043</v>
      </c>
    </row>
    <row r="59" spans="1:6">
      <c r="A59" s="137" t="s">
        <v>261</v>
      </c>
      <c r="B59" s="137"/>
      <c r="D59" s="33">
        <v>0</v>
      </c>
      <c r="F59" s="33">
        <v>27741783065</v>
      </c>
    </row>
    <row r="60" spans="1:6">
      <c r="A60" s="137" t="s">
        <v>262</v>
      </c>
      <c r="B60" s="137"/>
      <c r="D60" s="33">
        <v>0</v>
      </c>
      <c r="F60" s="33">
        <v>2838753972</v>
      </c>
    </row>
    <row r="61" spans="1:6">
      <c r="A61" s="137" t="s">
        <v>263</v>
      </c>
      <c r="B61" s="137"/>
      <c r="D61" s="33">
        <v>0</v>
      </c>
      <c r="F61" s="33">
        <v>1989316535</v>
      </c>
    </row>
    <row r="62" spans="1:6">
      <c r="A62" s="137" t="s">
        <v>264</v>
      </c>
      <c r="B62" s="137"/>
      <c r="D62" s="33">
        <v>0</v>
      </c>
      <c r="F62" s="33">
        <v>72141592620</v>
      </c>
    </row>
    <row r="63" spans="1:6">
      <c r="A63" s="137" t="s">
        <v>265</v>
      </c>
      <c r="B63" s="137"/>
      <c r="D63" s="33">
        <v>0</v>
      </c>
      <c r="F63" s="33">
        <v>48320360654</v>
      </c>
    </row>
    <row r="64" spans="1:6">
      <c r="A64" s="137" t="s">
        <v>266</v>
      </c>
      <c r="B64" s="137"/>
      <c r="D64" s="33">
        <v>0</v>
      </c>
      <c r="F64" s="33">
        <v>1397334834</v>
      </c>
    </row>
    <row r="65" spans="1:6">
      <c r="A65" s="137" t="s">
        <v>114</v>
      </c>
      <c r="B65" s="137"/>
      <c r="D65" s="33">
        <v>21527</v>
      </c>
      <c r="F65" s="33">
        <v>2945528907</v>
      </c>
    </row>
    <row r="66" spans="1:6">
      <c r="A66" s="137" t="s">
        <v>267</v>
      </c>
      <c r="B66" s="137"/>
      <c r="D66" s="33">
        <v>0</v>
      </c>
      <c r="F66" s="33">
        <v>165625904334</v>
      </c>
    </row>
    <row r="67" spans="1:6">
      <c r="A67" s="137" t="s">
        <v>268</v>
      </c>
      <c r="B67" s="137"/>
      <c r="D67" s="33">
        <v>0</v>
      </c>
      <c r="F67" s="33">
        <v>24479210360</v>
      </c>
    </row>
    <row r="68" spans="1:6">
      <c r="A68" s="137" t="s">
        <v>269</v>
      </c>
      <c r="B68" s="137"/>
      <c r="D68" s="33">
        <v>0</v>
      </c>
      <c r="F68" s="33">
        <v>58211258897</v>
      </c>
    </row>
    <row r="69" spans="1:6">
      <c r="A69" s="137" t="s">
        <v>270</v>
      </c>
      <c r="B69" s="137"/>
      <c r="D69" s="33">
        <v>0</v>
      </c>
      <c r="F69" s="33">
        <v>344706849</v>
      </c>
    </row>
    <row r="70" spans="1:6">
      <c r="A70" s="137" t="s">
        <v>271</v>
      </c>
      <c r="B70" s="137"/>
      <c r="D70" s="33">
        <v>0</v>
      </c>
      <c r="F70" s="33">
        <v>1028593777</v>
      </c>
    </row>
    <row r="71" spans="1:6">
      <c r="A71" s="137" t="s">
        <v>272</v>
      </c>
      <c r="B71" s="137"/>
      <c r="D71" s="33">
        <v>0</v>
      </c>
      <c r="F71" s="33">
        <v>5245318624</v>
      </c>
    </row>
    <row r="72" spans="1:6">
      <c r="A72" s="137" t="s">
        <v>273</v>
      </c>
      <c r="B72" s="137"/>
      <c r="D72" s="33">
        <v>0</v>
      </c>
      <c r="F72" s="33">
        <v>5450704109</v>
      </c>
    </row>
    <row r="73" spans="1:6">
      <c r="A73" s="137" t="s">
        <v>274</v>
      </c>
      <c r="B73" s="137"/>
      <c r="D73" s="33">
        <v>0</v>
      </c>
      <c r="F73" s="33">
        <v>36065412632</v>
      </c>
    </row>
    <row r="74" spans="1:6">
      <c r="A74" s="137" t="s">
        <v>275</v>
      </c>
      <c r="B74" s="137"/>
      <c r="D74" s="33">
        <v>0</v>
      </c>
      <c r="F74" s="33">
        <v>12853719615</v>
      </c>
    </row>
    <row r="75" spans="1:6">
      <c r="A75" s="137" t="s">
        <v>276</v>
      </c>
      <c r="B75" s="137"/>
      <c r="D75" s="33">
        <v>0</v>
      </c>
      <c r="F75" s="33">
        <v>9891266383</v>
      </c>
    </row>
    <row r="76" spans="1:6">
      <c r="A76" s="137" t="s">
        <v>277</v>
      </c>
      <c r="B76" s="137"/>
      <c r="D76" s="33">
        <v>0</v>
      </c>
      <c r="F76" s="33">
        <v>3269760656</v>
      </c>
    </row>
    <row r="77" spans="1:6">
      <c r="A77" s="137" t="s">
        <v>278</v>
      </c>
      <c r="B77" s="137"/>
      <c r="D77" s="33">
        <v>0</v>
      </c>
      <c r="F77" s="33">
        <v>5871926229</v>
      </c>
    </row>
    <row r="78" spans="1:6">
      <c r="A78" s="137" t="s">
        <v>279</v>
      </c>
      <c r="B78" s="137"/>
      <c r="D78" s="33">
        <v>0</v>
      </c>
      <c r="F78" s="33">
        <v>8012178378</v>
      </c>
    </row>
    <row r="79" spans="1:6">
      <c r="A79" s="137" t="s">
        <v>280</v>
      </c>
      <c r="B79" s="137"/>
      <c r="D79" s="33">
        <v>0</v>
      </c>
      <c r="F79" s="33">
        <v>38921391780</v>
      </c>
    </row>
    <row r="80" spans="1:6">
      <c r="A80" s="137" t="s">
        <v>281</v>
      </c>
      <c r="B80" s="137"/>
      <c r="D80" s="33">
        <v>0</v>
      </c>
      <c r="F80" s="33">
        <v>2685245902</v>
      </c>
    </row>
    <row r="81" spans="1:6">
      <c r="A81" s="137" t="s">
        <v>282</v>
      </c>
      <c r="B81" s="137"/>
      <c r="D81" s="33">
        <v>0</v>
      </c>
      <c r="F81" s="33">
        <v>25261643835</v>
      </c>
    </row>
    <row r="82" spans="1:6">
      <c r="A82" s="137" t="s">
        <v>283</v>
      </c>
      <c r="B82" s="137"/>
      <c r="D82" s="33">
        <v>0</v>
      </c>
      <c r="F82" s="33">
        <v>52657575616</v>
      </c>
    </row>
    <row r="83" spans="1:6">
      <c r="A83" s="137" t="s">
        <v>284</v>
      </c>
      <c r="B83" s="137"/>
      <c r="D83" s="33">
        <v>0</v>
      </c>
      <c r="F83" s="33">
        <v>8406113425</v>
      </c>
    </row>
    <row r="84" spans="1:6">
      <c r="A84" s="137" t="s">
        <v>285</v>
      </c>
      <c r="B84" s="137"/>
      <c r="D84" s="33">
        <v>0</v>
      </c>
      <c r="F84" s="33">
        <v>125446253425</v>
      </c>
    </row>
    <row r="85" spans="1:6">
      <c r="A85" s="137" t="s">
        <v>286</v>
      </c>
      <c r="B85" s="137"/>
      <c r="D85" s="33">
        <v>0</v>
      </c>
      <c r="F85" s="33">
        <v>28001817891</v>
      </c>
    </row>
    <row r="86" spans="1:6">
      <c r="A86" s="137" t="s">
        <v>287</v>
      </c>
      <c r="B86" s="137"/>
      <c r="D86" s="33">
        <v>0</v>
      </c>
      <c r="F86" s="33">
        <v>15385311666</v>
      </c>
    </row>
    <row r="87" spans="1:6">
      <c r="A87" s="137" t="s">
        <v>288</v>
      </c>
      <c r="B87" s="137"/>
      <c r="D87" s="33">
        <v>0</v>
      </c>
      <c r="F87" s="33">
        <v>504945001</v>
      </c>
    </row>
    <row r="88" spans="1:6">
      <c r="A88" s="137" t="s">
        <v>289</v>
      </c>
      <c r="B88" s="137"/>
      <c r="D88" s="33">
        <v>0</v>
      </c>
      <c r="F88" s="33">
        <v>122931999995</v>
      </c>
    </row>
    <row r="89" spans="1:6">
      <c r="A89" s="137" t="s">
        <v>290</v>
      </c>
      <c r="B89" s="137"/>
      <c r="D89" s="33">
        <v>0</v>
      </c>
      <c r="F89" s="33">
        <v>22128166659</v>
      </c>
    </row>
    <row r="90" spans="1:6">
      <c r="A90" s="137" t="s">
        <v>291</v>
      </c>
      <c r="B90" s="137"/>
      <c r="D90" s="33">
        <v>0</v>
      </c>
      <c r="F90" s="33">
        <v>69101912553</v>
      </c>
    </row>
    <row r="91" spans="1:6">
      <c r="A91" s="137" t="s">
        <v>292</v>
      </c>
      <c r="B91" s="137"/>
      <c r="D91" s="33">
        <v>0</v>
      </c>
      <c r="F91" s="33">
        <v>10480283123</v>
      </c>
    </row>
    <row r="92" spans="1:6">
      <c r="A92" s="137" t="s">
        <v>293</v>
      </c>
      <c r="B92" s="137"/>
      <c r="D92" s="33">
        <v>0</v>
      </c>
      <c r="F92" s="33">
        <v>5952043643</v>
      </c>
    </row>
    <row r="93" spans="1:6">
      <c r="A93" s="137" t="s">
        <v>294</v>
      </c>
      <c r="B93" s="137"/>
      <c r="D93" s="33">
        <v>0</v>
      </c>
      <c r="F93" s="33">
        <v>4536666667</v>
      </c>
    </row>
    <row r="94" spans="1:6">
      <c r="A94" s="137" t="s">
        <v>295</v>
      </c>
      <c r="B94" s="137"/>
      <c r="D94" s="33">
        <v>0</v>
      </c>
      <c r="F94" s="33">
        <v>7981707501</v>
      </c>
    </row>
    <row r="95" spans="1:6">
      <c r="A95" s="137" t="s">
        <v>296</v>
      </c>
      <c r="B95" s="137"/>
      <c r="D95" s="33">
        <v>0</v>
      </c>
      <c r="F95" s="33">
        <v>15941844647</v>
      </c>
    </row>
    <row r="96" spans="1:6">
      <c r="A96" s="137" t="s">
        <v>297</v>
      </c>
      <c r="B96" s="137"/>
      <c r="D96" s="33">
        <v>0</v>
      </c>
      <c r="F96" s="33">
        <v>11541233334</v>
      </c>
    </row>
    <row r="97" spans="1:6">
      <c r="A97" s="137" t="s">
        <v>298</v>
      </c>
      <c r="B97" s="137"/>
      <c r="D97" s="33">
        <v>0</v>
      </c>
      <c r="F97" s="33">
        <v>36136438356</v>
      </c>
    </row>
    <row r="98" spans="1:6">
      <c r="A98" s="137" t="s">
        <v>299</v>
      </c>
      <c r="B98" s="137"/>
      <c r="D98" s="33">
        <v>0</v>
      </c>
      <c r="F98" s="33">
        <v>32607875342</v>
      </c>
    </row>
    <row r="99" spans="1:6">
      <c r="A99" s="137" t="s">
        <v>300</v>
      </c>
      <c r="B99" s="137"/>
      <c r="D99" s="33">
        <v>0</v>
      </c>
      <c r="F99" s="33">
        <v>855737700</v>
      </c>
    </row>
    <row r="100" spans="1:6">
      <c r="A100" s="137" t="s">
        <v>301</v>
      </c>
      <c r="B100" s="137"/>
      <c r="D100" s="33">
        <v>0</v>
      </c>
      <c r="F100" s="33">
        <v>9537086065</v>
      </c>
    </row>
    <row r="101" spans="1:6">
      <c r="A101" s="137" t="s">
        <v>302</v>
      </c>
      <c r="B101" s="137"/>
      <c r="D101" s="33">
        <v>0</v>
      </c>
      <c r="F101" s="33">
        <v>51573333331</v>
      </c>
    </row>
    <row r="102" spans="1:6">
      <c r="A102" s="137" t="s">
        <v>303</v>
      </c>
      <c r="B102" s="137"/>
      <c r="D102" s="33">
        <v>0</v>
      </c>
      <c r="F102" s="33">
        <v>40445472784</v>
      </c>
    </row>
    <row r="103" spans="1:6">
      <c r="A103" s="137" t="s">
        <v>304</v>
      </c>
      <c r="B103" s="137"/>
      <c r="D103" s="33">
        <v>0</v>
      </c>
      <c r="F103" s="33">
        <v>33650273216</v>
      </c>
    </row>
    <row r="104" spans="1:6">
      <c r="A104" s="137" t="s">
        <v>305</v>
      </c>
      <c r="B104" s="137"/>
      <c r="D104" s="33">
        <v>0</v>
      </c>
      <c r="F104" s="33">
        <v>23342794378</v>
      </c>
    </row>
    <row r="105" spans="1:6">
      <c r="A105" s="137" t="s">
        <v>306</v>
      </c>
      <c r="B105" s="137"/>
      <c r="D105" s="33">
        <v>0</v>
      </c>
      <c r="F105" s="33">
        <v>3546539763</v>
      </c>
    </row>
    <row r="106" spans="1:6">
      <c r="A106" s="137" t="s">
        <v>307</v>
      </c>
      <c r="B106" s="137"/>
      <c r="D106" s="33">
        <v>0</v>
      </c>
      <c r="F106" s="33">
        <v>13683838311</v>
      </c>
    </row>
    <row r="107" spans="1:6">
      <c r="A107" s="137" t="s">
        <v>308</v>
      </c>
      <c r="B107" s="137"/>
      <c r="D107" s="33">
        <v>0</v>
      </c>
      <c r="F107" s="33">
        <v>16125288523</v>
      </c>
    </row>
    <row r="108" spans="1:6">
      <c r="A108" s="137" t="s">
        <v>309</v>
      </c>
      <c r="B108" s="137"/>
      <c r="D108" s="33">
        <v>0</v>
      </c>
      <c r="F108" s="33">
        <v>66004999996</v>
      </c>
    </row>
    <row r="109" spans="1:6">
      <c r="A109" s="137" t="s">
        <v>116</v>
      </c>
      <c r="B109" s="137"/>
      <c r="D109" s="33">
        <v>0</v>
      </c>
      <c r="F109" s="33">
        <v>36090</v>
      </c>
    </row>
    <row r="110" spans="1:6">
      <c r="A110" s="137" t="s">
        <v>310</v>
      </c>
      <c r="B110" s="137"/>
      <c r="D110" s="33">
        <v>0</v>
      </c>
      <c r="F110" s="33">
        <v>51639344260</v>
      </c>
    </row>
    <row r="111" spans="1:6">
      <c r="A111" s="137" t="s">
        <v>311</v>
      </c>
      <c r="B111" s="137"/>
      <c r="D111" s="33">
        <v>0</v>
      </c>
      <c r="F111" s="33">
        <v>58586065573</v>
      </c>
    </row>
    <row r="112" spans="1:6">
      <c r="A112" s="137" t="s">
        <v>312</v>
      </c>
      <c r="B112" s="137"/>
      <c r="D112" s="33">
        <v>1973360653</v>
      </c>
      <c r="F112" s="33">
        <v>59975409833</v>
      </c>
    </row>
    <row r="113" spans="1:6">
      <c r="A113" s="137" t="s">
        <v>313</v>
      </c>
      <c r="B113" s="137"/>
      <c r="D113" s="33">
        <v>0</v>
      </c>
      <c r="F113" s="33">
        <v>51639344260</v>
      </c>
    </row>
    <row r="114" spans="1:6">
      <c r="A114" s="137" t="s">
        <v>314</v>
      </c>
      <c r="B114" s="137"/>
      <c r="D114" s="33">
        <v>0</v>
      </c>
      <c r="F114" s="33">
        <v>51639344260</v>
      </c>
    </row>
    <row r="115" spans="1:6">
      <c r="A115" s="137" t="s">
        <v>315</v>
      </c>
      <c r="B115" s="137"/>
      <c r="D115" s="33">
        <v>0</v>
      </c>
      <c r="F115" s="33">
        <v>51639344260</v>
      </c>
    </row>
    <row r="116" spans="1:6">
      <c r="A116" s="137" t="s">
        <v>316</v>
      </c>
      <c r="B116" s="137"/>
      <c r="D116" s="33">
        <v>0</v>
      </c>
      <c r="F116" s="33">
        <v>32791112695</v>
      </c>
    </row>
    <row r="117" spans="1:6">
      <c r="A117" s="137" t="s">
        <v>317</v>
      </c>
      <c r="B117" s="137"/>
      <c r="D117" s="33">
        <v>0</v>
      </c>
      <c r="F117" s="33">
        <v>1896134764</v>
      </c>
    </row>
    <row r="118" spans="1:6">
      <c r="A118" s="137" t="s">
        <v>318</v>
      </c>
      <c r="B118" s="137"/>
      <c r="D118" s="33">
        <v>0</v>
      </c>
      <c r="F118" s="33">
        <v>51901967213</v>
      </c>
    </row>
    <row r="119" spans="1:6">
      <c r="A119" s="137" t="s">
        <v>319</v>
      </c>
      <c r="B119" s="137"/>
      <c r="D119" s="33">
        <v>0</v>
      </c>
      <c r="F119" s="33">
        <v>193628360636</v>
      </c>
    </row>
    <row r="120" spans="1:6">
      <c r="A120" s="137" t="s">
        <v>320</v>
      </c>
      <c r="B120" s="137"/>
      <c r="D120" s="33">
        <v>0</v>
      </c>
      <c r="F120" s="33">
        <v>23125014389</v>
      </c>
    </row>
    <row r="121" spans="1:6">
      <c r="A121" s="137" t="s">
        <v>321</v>
      </c>
      <c r="B121" s="137"/>
      <c r="D121" s="33">
        <v>0</v>
      </c>
      <c r="F121" s="33">
        <v>22581967191</v>
      </c>
    </row>
    <row r="122" spans="1:6">
      <c r="A122" s="137" t="s">
        <v>322</v>
      </c>
      <c r="B122" s="137"/>
      <c r="D122" s="33">
        <v>0</v>
      </c>
      <c r="F122" s="33">
        <v>45705002970</v>
      </c>
    </row>
    <row r="123" spans="1:6">
      <c r="A123" s="137" t="s">
        <v>323</v>
      </c>
      <c r="B123" s="137"/>
      <c r="D123" s="33">
        <v>0</v>
      </c>
      <c r="F123" s="33">
        <v>24255737678</v>
      </c>
    </row>
    <row r="124" spans="1:6">
      <c r="A124" s="137" t="s">
        <v>324</v>
      </c>
      <c r="B124" s="137"/>
      <c r="D124" s="33">
        <v>0</v>
      </c>
      <c r="F124" s="33">
        <v>25413643828</v>
      </c>
    </row>
    <row r="125" spans="1:6">
      <c r="A125" s="137" t="s">
        <v>325</v>
      </c>
      <c r="B125" s="137"/>
      <c r="D125" s="33">
        <v>0</v>
      </c>
      <c r="F125" s="33">
        <v>45773333347</v>
      </c>
    </row>
    <row r="126" spans="1:6">
      <c r="A126" s="137" t="s">
        <v>117</v>
      </c>
      <c r="B126" s="137"/>
      <c r="D126" s="33">
        <v>4587</v>
      </c>
      <c r="F126" s="33">
        <v>1587952502</v>
      </c>
    </row>
    <row r="127" spans="1:6">
      <c r="A127" s="137" t="s">
        <v>326</v>
      </c>
      <c r="B127" s="137"/>
      <c r="D127" s="33">
        <v>0</v>
      </c>
      <c r="F127" s="33">
        <v>34255910874</v>
      </c>
    </row>
    <row r="128" spans="1:6">
      <c r="A128" s="137" t="s">
        <v>327</v>
      </c>
      <c r="B128" s="137"/>
      <c r="D128" s="33">
        <v>0</v>
      </c>
      <c r="F128" s="33">
        <v>8116471229</v>
      </c>
    </row>
    <row r="129" spans="1:6">
      <c r="A129" s="137" t="s">
        <v>328</v>
      </c>
      <c r="B129" s="137"/>
      <c r="D129" s="33">
        <v>0</v>
      </c>
      <c r="F129" s="33">
        <v>31070403635</v>
      </c>
    </row>
    <row r="130" spans="1:6">
      <c r="A130" s="137" t="s">
        <v>329</v>
      </c>
      <c r="B130" s="137"/>
      <c r="D130" s="33">
        <v>0</v>
      </c>
      <c r="F130" s="33">
        <v>25411068492</v>
      </c>
    </row>
    <row r="131" spans="1:6">
      <c r="A131" s="137" t="s">
        <v>330</v>
      </c>
      <c r="B131" s="137"/>
      <c r="D131" s="33">
        <v>0</v>
      </c>
      <c r="F131" s="33">
        <v>30690673971</v>
      </c>
    </row>
    <row r="132" spans="1:6">
      <c r="A132" s="137" t="s">
        <v>331</v>
      </c>
      <c r="B132" s="137"/>
      <c r="D132" s="33">
        <v>0</v>
      </c>
      <c r="F132" s="33">
        <v>24570147944</v>
      </c>
    </row>
    <row r="133" spans="1:6">
      <c r="A133" s="137" t="s">
        <v>332</v>
      </c>
      <c r="B133" s="137"/>
      <c r="D133" s="33">
        <v>0</v>
      </c>
      <c r="F133" s="33">
        <v>57210969863</v>
      </c>
    </row>
    <row r="134" spans="1:6">
      <c r="A134" s="137" t="s">
        <v>333</v>
      </c>
      <c r="B134" s="137"/>
      <c r="D134" s="33">
        <v>0</v>
      </c>
      <c r="F134" s="33">
        <v>53631369860</v>
      </c>
    </row>
    <row r="135" spans="1:6">
      <c r="A135" s="137" t="s">
        <v>334</v>
      </c>
      <c r="B135" s="137"/>
      <c r="D135" s="33">
        <v>0</v>
      </c>
      <c r="F135" s="33">
        <v>33489719844</v>
      </c>
    </row>
    <row r="136" spans="1:6">
      <c r="A136" s="137" t="s">
        <v>335</v>
      </c>
      <c r="B136" s="137"/>
      <c r="D136" s="33">
        <v>0</v>
      </c>
      <c r="F136" s="33">
        <v>38125683061</v>
      </c>
    </row>
    <row r="137" spans="1:6">
      <c r="A137" s="137" t="s">
        <v>336</v>
      </c>
      <c r="B137" s="137"/>
      <c r="D137" s="33">
        <v>0</v>
      </c>
      <c r="F137" s="33">
        <v>60363578837</v>
      </c>
    </row>
    <row r="138" spans="1:6">
      <c r="A138" s="137" t="s">
        <v>337</v>
      </c>
      <c r="B138" s="137"/>
      <c r="D138" s="33">
        <v>0</v>
      </c>
      <c r="F138" s="33">
        <v>14922131155</v>
      </c>
    </row>
    <row r="139" spans="1:6">
      <c r="A139" s="137" t="s">
        <v>338</v>
      </c>
      <c r="B139" s="137"/>
      <c r="D139" s="33">
        <v>0</v>
      </c>
      <c r="F139" s="33">
        <v>26691035511</v>
      </c>
    </row>
    <row r="140" spans="1:6">
      <c r="A140" s="137" t="s">
        <v>339</v>
      </c>
      <c r="B140" s="137"/>
      <c r="D140" s="33">
        <v>0</v>
      </c>
      <c r="F140" s="33">
        <v>63102366111</v>
      </c>
    </row>
    <row r="141" spans="1:6">
      <c r="A141" s="137" t="s">
        <v>340</v>
      </c>
      <c r="B141" s="137"/>
      <c r="D141" s="33">
        <v>0</v>
      </c>
      <c r="F141" s="33">
        <v>25529237134</v>
      </c>
    </row>
    <row r="142" spans="1:6">
      <c r="A142" s="137" t="s">
        <v>341</v>
      </c>
      <c r="B142" s="137"/>
      <c r="D142" s="33">
        <v>0</v>
      </c>
      <c r="F142" s="33">
        <v>10484885005</v>
      </c>
    </row>
    <row r="143" spans="1:6">
      <c r="A143" s="137" t="s">
        <v>342</v>
      </c>
      <c r="B143" s="137"/>
      <c r="D143" s="33">
        <v>0</v>
      </c>
      <c r="F143" s="33">
        <v>17020491798</v>
      </c>
    </row>
    <row r="144" spans="1:6">
      <c r="A144" s="137" t="s">
        <v>343</v>
      </c>
      <c r="B144" s="137"/>
      <c r="D144" s="33">
        <v>0</v>
      </c>
      <c r="F144" s="33">
        <v>96093630954</v>
      </c>
    </row>
    <row r="145" spans="1:6">
      <c r="A145" s="137" t="s">
        <v>344</v>
      </c>
      <c r="B145" s="137"/>
      <c r="D145" s="33">
        <v>0</v>
      </c>
      <c r="F145" s="33">
        <v>4562927748</v>
      </c>
    </row>
    <row r="146" spans="1:6">
      <c r="A146" s="137" t="s">
        <v>345</v>
      </c>
      <c r="B146" s="137"/>
      <c r="D146" s="33">
        <v>0</v>
      </c>
      <c r="F146" s="33">
        <v>66373002737</v>
      </c>
    </row>
    <row r="147" spans="1:6">
      <c r="A147" s="137" t="s">
        <v>346</v>
      </c>
      <c r="B147" s="137"/>
      <c r="D147" s="33">
        <v>0</v>
      </c>
      <c r="F147" s="33">
        <v>13866120205</v>
      </c>
    </row>
    <row r="148" spans="1:6">
      <c r="A148" s="137" t="s">
        <v>347</v>
      </c>
      <c r="B148" s="137"/>
      <c r="D148" s="33">
        <v>0</v>
      </c>
      <c r="F148" s="33">
        <v>11199744507</v>
      </c>
    </row>
    <row r="149" spans="1:6">
      <c r="A149" s="137" t="s">
        <v>348</v>
      </c>
      <c r="B149" s="137"/>
      <c r="D149" s="33">
        <v>0</v>
      </c>
      <c r="F149" s="33">
        <v>2250747028</v>
      </c>
    </row>
    <row r="150" spans="1:6">
      <c r="A150" s="137" t="s">
        <v>349</v>
      </c>
      <c r="B150" s="137"/>
      <c r="D150" s="33">
        <v>0</v>
      </c>
      <c r="F150" s="33">
        <v>47182348352</v>
      </c>
    </row>
    <row r="151" spans="1:6">
      <c r="A151" s="137" t="s">
        <v>350</v>
      </c>
      <c r="B151" s="137"/>
      <c r="D151" s="33">
        <v>0</v>
      </c>
      <c r="F151" s="33">
        <v>4511544240</v>
      </c>
    </row>
    <row r="152" spans="1:6">
      <c r="A152" s="137" t="s">
        <v>351</v>
      </c>
      <c r="B152" s="137"/>
      <c r="D152" s="33">
        <v>0</v>
      </c>
      <c r="F152" s="33">
        <v>13469945342</v>
      </c>
    </row>
    <row r="153" spans="1:6">
      <c r="A153" s="137" t="s">
        <v>352</v>
      </c>
      <c r="B153" s="137"/>
      <c r="D153" s="33">
        <v>0</v>
      </c>
      <c r="F153" s="33">
        <v>11897517796</v>
      </c>
    </row>
    <row r="154" spans="1:6">
      <c r="A154" s="137" t="s">
        <v>353</v>
      </c>
      <c r="B154" s="137"/>
      <c r="D154" s="33">
        <v>0</v>
      </c>
      <c r="F154" s="33">
        <v>5475321366</v>
      </c>
    </row>
    <row r="155" spans="1:6">
      <c r="A155" s="137" t="s">
        <v>354</v>
      </c>
      <c r="B155" s="137"/>
      <c r="D155" s="33">
        <v>0</v>
      </c>
      <c r="F155" s="33">
        <v>5551221185</v>
      </c>
    </row>
    <row r="156" spans="1:6">
      <c r="A156" s="137" t="s">
        <v>355</v>
      </c>
      <c r="B156" s="137"/>
      <c r="D156" s="33">
        <v>0</v>
      </c>
      <c r="F156" s="33">
        <v>35115355164</v>
      </c>
    </row>
    <row r="157" spans="1:6">
      <c r="A157" s="137" t="s">
        <v>356</v>
      </c>
      <c r="B157" s="137"/>
      <c r="D157" s="33">
        <v>0</v>
      </c>
      <c r="F157" s="33">
        <v>21466624894</v>
      </c>
    </row>
    <row r="158" spans="1:6">
      <c r="A158" s="137" t="s">
        <v>357</v>
      </c>
      <c r="B158" s="137"/>
      <c r="D158" s="33">
        <v>0</v>
      </c>
      <c r="F158" s="33">
        <v>5183294381</v>
      </c>
    </row>
    <row r="159" spans="1:6">
      <c r="A159" s="137" t="s">
        <v>118</v>
      </c>
      <c r="B159" s="137"/>
      <c r="D159" s="33">
        <v>2314</v>
      </c>
      <c r="F159" s="33">
        <v>2314</v>
      </c>
    </row>
    <row r="160" spans="1:6">
      <c r="A160" s="137" t="s">
        <v>358</v>
      </c>
      <c r="B160" s="137"/>
      <c r="D160" s="33">
        <v>0</v>
      </c>
      <c r="F160" s="33">
        <v>26753424655</v>
      </c>
    </row>
    <row r="161" spans="1:6">
      <c r="A161" s="137" t="s">
        <v>359</v>
      </c>
      <c r="B161" s="137"/>
      <c r="D161" s="33">
        <v>0</v>
      </c>
      <c r="F161" s="33">
        <v>41189329102</v>
      </c>
    </row>
    <row r="162" spans="1:6">
      <c r="A162" s="137" t="s">
        <v>360</v>
      </c>
      <c r="B162" s="137"/>
      <c r="D162" s="33">
        <v>0</v>
      </c>
      <c r="F162" s="33">
        <v>49766495881</v>
      </c>
    </row>
    <row r="163" spans="1:6">
      <c r="A163" s="137" t="s">
        <v>119</v>
      </c>
      <c r="B163" s="137"/>
      <c r="D163" s="33">
        <v>25083</v>
      </c>
      <c r="F163" s="33">
        <v>52513</v>
      </c>
    </row>
    <row r="164" spans="1:6">
      <c r="A164" s="137" t="s">
        <v>120</v>
      </c>
      <c r="B164" s="137"/>
      <c r="D164" s="33">
        <v>25169333335</v>
      </c>
      <c r="F164" s="33">
        <v>88407999995</v>
      </c>
    </row>
    <row r="165" spans="1:6">
      <c r="A165" s="137" t="s">
        <v>361</v>
      </c>
      <c r="B165" s="137"/>
      <c r="D165" s="33">
        <v>0</v>
      </c>
      <c r="F165" s="33">
        <v>22700642937</v>
      </c>
    </row>
    <row r="166" spans="1:6">
      <c r="A166" s="137" t="s">
        <v>362</v>
      </c>
      <c r="B166" s="137"/>
      <c r="D166" s="33">
        <v>0</v>
      </c>
      <c r="F166" s="33">
        <v>9627083239</v>
      </c>
    </row>
    <row r="167" spans="1:6">
      <c r="A167" s="137" t="s">
        <v>363</v>
      </c>
      <c r="B167" s="137"/>
      <c r="D167" s="33">
        <v>0</v>
      </c>
      <c r="F167" s="33">
        <v>57602778079</v>
      </c>
    </row>
    <row r="168" spans="1:6">
      <c r="A168" s="137" t="s">
        <v>364</v>
      </c>
      <c r="B168" s="137"/>
      <c r="D168" s="33">
        <v>0</v>
      </c>
      <c r="F168" s="33">
        <v>15651123284</v>
      </c>
    </row>
    <row r="169" spans="1:6">
      <c r="A169" s="137" t="s">
        <v>365</v>
      </c>
      <c r="B169" s="137"/>
      <c r="D169" s="33">
        <v>0</v>
      </c>
      <c r="F169" s="33">
        <v>21147112175</v>
      </c>
    </row>
    <row r="170" spans="1:6">
      <c r="A170" s="137" t="s">
        <v>366</v>
      </c>
      <c r="B170" s="137"/>
      <c r="D170" s="33">
        <v>597648505</v>
      </c>
      <c r="F170" s="33">
        <v>17602084107</v>
      </c>
    </row>
    <row r="171" spans="1:6">
      <c r="A171" s="137" t="s">
        <v>122</v>
      </c>
      <c r="B171" s="137"/>
      <c r="D171" s="33">
        <v>15139501462</v>
      </c>
      <c r="F171" s="33">
        <v>61982828036</v>
      </c>
    </row>
    <row r="172" spans="1:6">
      <c r="A172" s="137" t="s">
        <v>123</v>
      </c>
      <c r="B172" s="137"/>
      <c r="D172" s="33">
        <v>4034426220</v>
      </c>
      <c r="F172" s="33">
        <v>46235401625</v>
      </c>
    </row>
    <row r="173" spans="1:6">
      <c r="A173" s="137" t="s">
        <v>367</v>
      </c>
      <c r="B173" s="137"/>
      <c r="D173" s="33">
        <v>0</v>
      </c>
      <c r="F173" s="33">
        <v>16407978127</v>
      </c>
    </row>
    <row r="174" spans="1:6">
      <c r="A174" s="137" t="s">
        <v>368</v>
      </c>
      <c r="B174" s="137"/>
      <c r="D174" s="33">
        <v>0</v>
      </c>
      <c r="F174" s="33">
        <v>15466754918</v>
      </c>
    </row>
    <row r="175" spans="1:6">
      <c r="A175" s="137" t="s">
        <v>369</v>
      </c>
      <c r="B175" s="137"/>
      <c r="D175" s="33">
        <v>0</v>
      </c>
      <c r="F175" s="33">
        <v>22249688995</v>
      </c>
    </row>
    <row r="176" spans="1:6">
      <c r="A176" s="137" t="s">
        <v>370</v>
      </c>
      <c r="B176" s="137"/>
      <c r="D176" s="33">
        <v>0</v>
      </c>
      <c r="F176" s="33">
        <v>13610662933</v>
      </c>
    </row>
    <row r="177" spans="1:6">
      <c r="A177" s="137" t="s">
        <v>371</v>
      </c>
      <c r="B177" s="137"/>
      <c r="D177" s="33">
        <v>413771415</v>
      </c>
      <c r="F177" s="33">
        <v>29391585595</v>
      </c>
    </row>
    <row r="178" spans="1:6">
      <c r="A178" s="137" t="s">
        <v>372</v>
      </c>
      <c r="B178" s="137"/>
      <c r="D178" s="33">
        <v>719536129</v>
      </c>
      <c r="F178" s="33">
        <v>16403306614</v>
      </c>
    </row>
    <row r="179" spans="1:6">
      <c r="A179" s="137" t="s">
        <v>373</v>
      </c>
      <c r="B179" s="137"/>
      <c r="D179" s="33">
        <v>0</v>
      </c>
      <c r="F179" s="33">
        <v>58121712377</v>
      </c>
    </row>
    <row r="180" spans="1:6">
      <c r="A180" s="137" t="s">
        <v>124</v>
      </c>
      <c r="B180" s="137"/>
      <c r="D180" s="33">
        <v>954858030</v>
      </c>
      <c r="F180" s="33">
        <v>19360846048</v>
      </c>
    </row>
    <row r="181" spans="1:6">
      <c r="A181" s="137" t="s">
        <v>374</v>
      </c>
      <c r="B181" s="137"/>
      <c r="D181" s="33">
        <v>1173197160</v>
      </c>
      <c r="F181" s="33">
        <v>27492654258</v>
      </c>
    </row>
    <row r="182" spans="1:6">
      <c r="A182" s="137" t="s">
        <v>375</v>
      </c>
      <c r="B182" s="137"/>
      <c r="D182" s="33">
        <v>726721863</v>
      </c>
      <c r="F182" s="33">
        <v>27745847532</v>
      </c>
    </row>
    <row r="183" spans="1:6">
      <c r="A183" s="137" t="s">
        <v>125</v>
      </c>
      <c r="B183" s="137"/>
      <c r="D183" s="33">
        <v>3210007291</v>
      </c>
      <c r="F183" s="33">
        <v>6493052123</v>
      </c>
    </row>
    <row r="184" spans="1:6">
      <c r="A184" s="137" t="s">
        <v>126</v>
      </c>
      <c r="B184" s="137"/>
      <c r="D184" s="33">
        <v>6507220681</v>
      </c>
      <c r="F184" s="33">
        <v>27900663283</v>
      </c>
    </row>
    <row r="185" spans="1:6">
      <c r="A185" s="137" t="s">
        <v>127</v>
      </c>
      <c r="B185" s="137"/>
      <c r="D185" s="33">
        <v>9938524582</v>
      </c>
      <c r="F185" s="33">
        <v>17930327856</v>
      </c>
    </row>
    <row r="186" spans="1:6">
      <c r="A186" s="137" t="s">
        <v>128</v>
      </c>
      <c r="B186" s="137"/>
      <c r="D186" s="33">
        <v>7547731736</v>
      </c>
      <c r="F186" s="33">
        <v>20299808216</v>
      </c>
    </row>
    <row r="187" spans="1:6">
      <c r="A187" s="137" t="s">
        <v>376</v>
      </c>
      <c r="B187" s="137"/>
      <c r="D187" s="33">
        <v>0</v>
      </c>
      <c r="F187" s="33">
        <v>780090490</v>
      </c>
    </row>
    <row r="188" spans="1:6">
      <c r="A188" s="137" t="s">
        <v>129</v>
      </c>
      <c r="B188" s="137"/>
      <c r="D188" s="33">
        <v>15931343729</v>
      </c>
      <c r="F188" s="33">
        <v>28937716148</v>
      </c>
    </row>
    <row r="189" spans="1:6">
      <c r="A189" s="137" t="s">
        <v>130</v>
      </c>
      <c r="B189" s="137"/>
      <c r="D189" s="33">
        <v>8866120871</v>
      </c>
      <c r="F189" s="33">
        <v>27090164569</v>
      </c>
    </row>
    <row r="190" spans="1:6">
      <c r="A190" s="137" t="s">
        <v>131</v>
      </c>
      <c r="B190" s="137"/>
      <c r="D190" s="33">
        <v>18593675221</v>
      </c>
      <c r="F190" s="33">
        <v>36273453901</v>
      </c>
    </row>
    <row r="191" spans="1:6">
      <c r="A191" s="137" t="s">
        <v>132</v>
      </c>
      <c r="B191" s="137"/>
      <c r="D191" s="33">
        <v>12027110639</v>
      </c>
      <c r="F191" s="33">
        <v>19786536859</v>
      </c>
    </row>
    <row r="192" spans="1:6">
      <c r="A192" s="137" t="s">
        <v>133</v>
      </c>
      <c r="B192" s="137"/>
      <c r="D192" s="33">
        <v>13374961049</v>
      </c>
      <c r="F192" s="33">
        <v>19818681809</v>
      </c>
    </row>
    <row r="193" spans="1:6">
      <c r="A193" s="137" t="s">
        <v>134</v>
      </c>
      <c r="B193" s="137"/>
      <c r="D193" s="33">
        <v>17579003369</v>
      </c>
      <c r="F193" s="33">
        <v>33425997889</v>
      </c>
    </row>
    <row r="194" spans="1:6">
      <c r="A194" s="137" t="s">
        <v>135</v>
      </c>
      <c r="B194" s="137"/>
      <c r="D194" s="33">
        <v>9938524582</v>
      </c>
      <c r="F194" s="33">
        <v>15778688513</v>
      </c>
    </row>
    <row r="195" spans="1:6">
      <c r="A195" s="137" t="s">
        <v>136</v>
      </c>
      <c r="B195" s="137"/>
      <c r="D195" s="33">
        <v>10574590151</v>
      </c>
      <c r="F195" s="33">
        <v>16788524571</v>
      </c>
    </row>
    <row r="196" spans="1:6">
      <c r="A196" s="137" t="s">
        <v>137</v>
      </c>
      <c r="B196" s="137"/>
      <c r="D196" s="33">
        <v>8141639322</v>
      </c>
      <c r="F196" s="33">
        <v>12674098326</v>
      </c>
    </row>
    <row r="197" spans="1:6">
      <c r="A197" s="137" t="s">
        <v>138</v>
      </c>
      <c r="B197" s="137"/>
      <c r="D197" s="33">
        <v>9720962538</v>
      </c>
      <c r="F197" s="33">
        <v>15080637942</v>
      </c>
    </row>
    <row r="198" spans="1:6">
      <c r="A198" s="137" t="s">
        <v>139</v>
      </c>
      <c r="B198" s="137"/>
      <c r="D198" s="33">
        <v>12402618782</v>
      </c>
      <c r="F198" s="33">
        <v>17312870246</v>
      </c>
    </row>
    <row r="199" spans="1:6">
      <c r="A199" s="137" t="s">
        <v>140</v>
      </c>
      <c r="B199" s="137"/>
      <c r="D199" s="33">
        <v>7667752075</v>
      </c>
      <c r="F199" s="33">
        <v>8380866829</v>
      </c>
    </row>
    <row r="200" spans="1:6">
      <c r="A200" s="137" t="s">
        <v>141</v>
      </c>
      <c r="B200" s="137"/>
      <c r="D200" s="33">
        <v>5904967885</v>
      </c>
      <c r="F200" s="33">
        <v>6428869522</v>
      </c>
    </row>
    <row r="201" spans="1:6">
      <c r="A201" s="137" t="s">
        <v>142</v>
      </c>
      <c r="B201" s="137"/>
      <c r="D201" s="33">
        <v>5295528293</v>
      </c>
      <c r="F201" s="33">
        <v>5295528293</v>
      </c>
    </row>
    <row r="202" spans="1:6">
      <c r="A202" s="137" t="s">
        <v>143</v>
      </c>
      <c r="B202" s="137"/>
      <c r="D202" s="33">
        <v>2182493696</v>
      </c>
      <c r="F202" s="33">
        <v>2182493696</v>
      </c>
    </row>
    <row r="203" spans="1:6">
      <c r="A203" s="137" t="s">
        <v>144</v>
      </c>
      <c r="B203" s="137"/>
      <c r="D203" s="33">
        <v>6237704915</v>
      </c>
      <c r="F203" s="33">
        <v>6237704915</v>
      </c>
    </row>
    <row r="204" spans="1:6">
      <c r="A204" s="137" t="s">
        <v>145</v>
      </c>
      <c r="B204" s="137"/>
      <c r="D204" s="33">
        <v>19313027039</v>
      </c>
      <c r="F204" s="33">
        <v>19313027039</v>
      </c>
    </row>
    <row r="205" spans="1:6">
      <c r="A205" s="137" t="s">
        <v>146</v>
      </c>
      <c r="B205" s="137"/>
      <c r="D205" s="33">
        <v>13037564735</v>
      </c>
      <c r="F205" s="33">
        <v>13037564735</v>
      </c>
    </row>
    <row r="206" spans="1:6">
      <c r="A206" s="137" t="s">
        <v>147</v>
      </c>
      <c r="B206" s="137"/>
      <c r="D206" s="33">
        <v>15608665779</v>
      </c>
      <c r="F206" s="33">
        <v>15608665779</v>
      </c>
    </row>
    <row r="207" spans="1:6">
      <c r="A207" s="137" t="s">
        <v>148</v>
      </c>
      <c r="B207" s="137"/>
      <c r="D207" s="33">
        <v>23677647537</v>
      </c>
      <c r="F207" s="33">
        <v>23677647537</v>
      </c>
    </row>
    <row r="208" spans="1:6">
      <c r="A208" s="137" t="s">
        <v>149</v>
      </c>
      <c r="B208" s="137"/>
      <c r="D208" s="33">
        <v>14454708182</v>
      </c>
      <c r="F208" s="33">
        <v>14454708182</v>
      </c>
    </row>
    <row r="209" spans="1:6">
      <c r="A209" s="137" t="s">
        <v>150</v>
      </c>
      <c r="B209" s="137"/>
      <c r="D209" s="33">
        <v>7508143239</v>
      </c>
      <c r="F209" s="33">
        <v>7508143239</v>
      </c>
    </row>
    <row r="210" spans="1:6">
      <c r="A210" s="137" t="s">
        <v>151</v>
      </c>
      <c r="B210" s="137"/>
      <c r="D210" s="33">
        <v>19696884011</v>
      </c>
      <c r="F210" s="33">
        <v>19696884011</v>
      </c>
    </row>
    <row r="211" spans="1:6">
      <c r="A211" s="137" t="s">
        <v>152</v>
      </c>
      <c r="B211" s="137"/>
      <c r="D211" s="33">
        <v>3505710160</v>
      </c>
      <c r="F211" s="33">
        <v>3505710160</v>
      </c>
    </row>
    <row r="212" spans="1:6">
      <c r="A212" s="137" t="s">
        <v>153</v>
      </c>
      <c r="B212" s="137"/>
      <c r="D212" s="33">
        <v>23648354098</v>
      </c>
      <c r="F212" s="33">
        <v>23648354098</v>
      </c>
    </row>
    <row r="213" spans="1:6">
      <c r="A213" s="137" t="s">
        <v>154</v>
      </c>
      <c r="B213" s="137"/>
      <c r="D213" s="33">
        <v>5135504094</v>
      </c>
      <c r="F213" s="33">
        <v>5135504094</v>
      </c>
    </row>
    <row r="214" spans="1:6">
      <c r="A214" s="137" t="s">
        <v>155</v>
      </c>
      <c r="B214" s="137"/>
      <c r="D214" s="33">
        <v>6213349177</v>
      </c>
      <c r="F214" s="33">
        <v>6213349177</v>
      </c>
    </row>
    <row r="215" spans="1:6">
      <c r="A215" s="137" t="s">
        <v>156</v>
      </c>
      <c r="B215" s="137"/>
      <c r="D215" s="33">
        <v>3007745898</v>
      </c>
      <c r="F215" s="33">
        <v>3007745898</v>
      </c>
    </row>
    <row r="216" spans="1:6">
      <c r="A216" s="136" t="s">
        <v>157</v>
      </c>
      <c r="B216" s="136"/>
      <c r="D216" s="36">
        <v>1335672128</v>
      </c>
      <c r="F216" s="36">
        <v>1335672128</v>
      </c>
    </row>
    <row r="217" spans="1:6" ht="21.75" customHeight="1" thickBot="1">
      <c r="A217" s="138" t="s">
        <v>33</v>
      </c>
      <c r="B217" s="138"/>
      <c r="D217" s="48">
        <f>SUM(D10:D216)</f>
        <v>399548585650</v>
      </c>
      <c r="F217" s="48">
        <f>SUM(F10:F216)</f>
        <v>4686168757983</v>
      </c>
    </row>
    <row r="218" spans="1:6" ht="21.75" thickTop="1">
      <c r="A218" s="81"/>
      <c r="B218" s="81"/>
    </row>
  </sheetData>
  <mergeCells count="213">
    <mergeCell ref="A1:F1"/>
    <mergeCell ref="A2:F2"/>
    <mergeCell ref="A3:F3"/>
    <mergeCell ref="B7:F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10:B210"/>
    <mergeCell ref="A211:B211"/>
    <mergeCell ref="A212:B212"/>
    <mergeCell ref="A213:B213"/>
    <mergeCell ref="A214:B214"/>
    <mergeCell ref="A215:B215"/>
    <mergeCell ref="A216:B216"/>
    <mergeCell ref="A217:B217"/>
    <mergeCell ref="A201:B201"/>
    <mergeCell ref="A202:B202"/>
    <mergeCell ref="A203:B203"/>
    <mergeCell ref="A204:B204"/>
    <mergeCell ref="A205:B205"/>
    <mergeCell ref="A206:B206"/>
    <mergeCell ref="A207:B207"/>
    <mergeCell ref="A208:B208"/>
    <mergeCell ref="A209:B209"/>
  </mergeCells>
  <pageMargins left="0.39" right="0.39" top="0.39" bottom="0.39" header="0" footer="0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11"/>
  <sheetViews>
    <sheetView rightToLeft="1" workbookViewId="0">
      <selection activeCell="Q5" sqref="Q5"/>
    </sheetView>
  </sheetViews>
  <sheetFormatPr defaultRowHeight="21"/>
  <cols>
    <col min="1" max="1" width="5.140625" style="58" customWidth="1"/>
    <col min="2" max="2" width="41.5703125" style="58" customWidth="1"/>
    <col min="3" max="3" width="1.28515625" style="58" customWidth="1"/>
    <col min="4" max="4" width="12.5703125" style="58" bestFit="1" customWidth="1"/>
    <col min="5" max="5" width="1.28515625" style="58" customWidth="1"/>
    <col min="6" max="6" width="15.42578125" style="58" bestFit="1" customWidth="1"/>
    <col min="7" max="7" width="0.28515625" style="58" customWidth="1"/>
    <col min="8" max="8" width="9.140625" style="58"/>
  </cols>
  <sheetData>
    <row r="1" spans="1:8">
      <c r="A1" s="126" t="s">
        <v>0</v>
      </c>
      <c r="B1" s="126"/>
      <c r="C1" s="126"/>
      <c r="D1" s="126"/>
      <c r="E1" s="126"/>
      <c r="F1" s="126"/>
    </row>
    <row r="2" spans="1:8">
      <c r="A2" s="126" t="s">
        <v>158</v>
      </c>
      <c r="B2" s="126"/>
      <c r="C2" s="126"/>
      <c r="D2" s="126"/>
      <c r="E2" s="126"/>
      <c r="F2" s="126"/>
    </row>
    <row r="3" spans="1:8">
      <c r="A3" s="126" t="s">
        <v>2</v>
      </c>
      <c r="B3" s="126"/>
      <c r="C3" s="126"/>
      <c r="D3" s="126"/>
      <c r="E3" s="126"/>
      <c r="F3" s="126"/>
    </row>
    <row r="5" spans="1:8" s="80" customFormat="1">
      <c r="A5" s="22" t="s">
        <v>377</v>
      </c>
      <c r="B5" s="131" t="s">
        <v>172</v>
      </c>
      <c r="C5" s="131"/>
      <c r="D5" s="131"/>
      <c r="E5" s="131"/>
      <c r="F5" s="131"/>
      <c r="G5" s="81"/>
      <c r="H5" s="81"/>
    </row>
    <row r="6" spans="1:8">
      <c r="D6" s="12" t="s">
        <v>176</v>
      </c>
      <c r="F6" s="12" t="s">
        <v>8</v>
      </c>
    </row>
    <row r="7" spans="1:8">
      <c r="A7" s="127" t="s">
        <v>172</v>
      </c>
      <c r="B7" s="127"/>
      <c r="D7" s="13" t="s">
        <v>103</v>
      </c>
      <c r="F7" s="13" t="s">
        <v>103</v>
      </c>
    </row>
    <row r="8" spans="1:8">
      <c r="A8" s="128" t="s">
        <v>172</v>
      </c>
      <c r="B8" s="128"/>
      <c r="D8" s="31">
        <v>0</v>
      </c>
      <c r="F8" s="31">
        <v>77280101</v>
      </c>
    </row>
    <row r="9" spans="1:8">
      <c r="A9" s="126" t="s">
        <v>378</v>
      </c>
      <c r="B9" s="126"/>
      <c r="D9" s="33">
        <v>0</v>
      </c>
      <c r="F9" s="33">
        <v>700341413</v>
      </c>
    </row>
    <row r="10" spans="1:8">
      <c r="A10" s="122" t="s">
        <v>379</v>
      </c>
      <c r="B10" s="122"/>
      <c r="D10" s="36">
        <v>983004566</v>
      </c>
      <c r="F10" s="36">
        <v>1586377883</v>
      </c>
    </row>
    <row r="11" spans="1:8">
      <c r="A11" s="125" t="s">
        <v>33</v>
      </c>
      <c r="B11" s="125"/>
      <c r="D11" s="48">
        <f>SUM(D8:D10)</f>
        <v>983004566</v>
      </c>
      <c r="F11" s="48">
        <f>SUM(F8:F10)</f>
        <v>2363999397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20"/>
  <sheetViews>
    <sheetView rightToLeft="1" topLeftCell="H1" zoomScale="115" zoomScaleNormal="115" workbookViewId="0">
      <selection activeCell="P11" sqref="P11"/>
    </sheetView>
  </sheetViews>
  <sheetFormatPr defaultRowHeight="21"/>
  <cols>
    <col min="1" max="1" width="31.7109375" style="67" bestFit="1" customWidth="1"/>
    <col min="2" max="2" width="1.28515625" style="67" customWidth="1"/>
    <col min="3" max="3" width="17.85546875" style="67" customWidth="1"/>
    <col min="4" max="4" width="1.28515625" style="67" customWidth="1"/>
    <col min="5" max="5" width="10.42578125" style="67" customWidth="1"/>
    <col min="6" max="6" width="1.28515625" style="67" customWidth="1"/>
    <col min="7" max="7" width="18" style="67" customWidth="1"/>
    <col min="8" max="8" width="1.28515625" style="67" customWidth="1"/>
    <col min="9" max="9" width="19" style="67" bestFit="1" customWidth="1"/>
    <col min="10" max="10" width="1.28515625" style="67" customWidth="1"/>
    <col min="11" max="11" width="10.42578125" style="67" customWidth="1"/>
    <col min="12" max="12" width="1.28515625" style="67" customWidth="1"/>
    <col min="13" max="13" width="19" style="67" customWidth="1"/>
    <col min="14" max="16384" width="9.140625" style="67"/>
  </cols>
  <sheetData>
    <row r="1" spans="1:13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2" spans="1:13">
      <c r="A2" s="126" t="s">
        <v>158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3">
      <c r="A3" s="126" t="s">
        <v>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</row>
    <row r="5" spans="1:13">
      <c r="A5" s="131" t="s">
        <v>392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</row>
    <row r="6" spans="1:13">
      <c r="A6" s="127" t="s">
        <v>160</v>
      </c>
      <c r="C6" s="127" t="s">
        <v>176</v>
      </c>
      <c r="D6" s="127"/>
      <c r="E6" s="127"/>
      <c r="F6" s="127"/>
      <c r="G6" s="127"/>
      <c r="I6" s="127" t="s">
        <v>177</v>
      </c>
      <c r="J6" s="127"/>
      <c r="K6" s="127"/>
      <c r="L6" s="127"/>
      <c r="M6" s="127"/>
    </row>
    <row r="7" spans="1:13" ht="42">
      <c r="A7" s="127"/>
      <c r="C7" s="15" t="s">
        <v>393</v>
      </c>
      <c r="D7" s="59"/>
      <c r="E7" s="15" t="s">
        <v>385</v>
      </c>
      <c r="F7" s="59"/>
      <c r="G7" s="15" t="s">
        <v>394</v>
      </c>
      <c r="H7" s="58"/>
      <c r="I7" s="15" t="s">
        <v>393</v>
      </c>
      <c r="J7" s="59"/>
      <c r="K7" s="15" t="s">
        <v>385</v>
      </c>
      <c r="L7" s="59"/>
      <c r="M7" s="15" t="s">
        <v>394</v>
      </c>
    </row>
    <row r="8" spans="1:13">
      <c r="A8" s="24" t="s">
        <v>90</v>
      </c>
      <c r="C8" s="31">
        <v>71405646962</v>
      </c>
      <c r="D8" s="58"/>
      <c r="E8" s="31">
        <v>0</v>
      </c>
      <c r="F8" s="58"/>
      <c r="G8" s="69">
        <f t="shared" ref="G8:G12" si="0">C8-E8</f>
        <v>71405646962</v>
      </c>
      <c r="H8" s="58"/>
      <c r="I8" s="31">
        <v>195385158070</v>
      </c>
      <c r="J8" s="58"/>
      <c r="K8" s="31">
        <v>0</v>
      </c>
      <c r="L8" s="58"/>
      <c r="M8" s="69">
        <f>I8-K8</f>
        <v>195385158070</v>
      </c>
    </row>
    <row r="9" spans="1:13">
      <c r="A9" s="25" t="s">
        <v>87</v>
      </c>
      <c r="C9" s="33">
        <v>101391309062</v>
      </c>
      <c r="D9" s="58"/>
      <c r="E9" s="33">
        <v>0</v>
      </c>
      <c r="F9" s="58"/>
      <c r="G9" s="69">
        <f t="shared" si="0"/>
        <v>101391309062</v>
      </c>
      <c r="H9" s="58"/>
      <c r="I9" s="33">
        <v>309934074237</v>
      </c>
      <c r="J9" s="58"/>
      <c r="K9" s="33">
        <v>0</v>
      </c>
      <c r="L9" s="58"/>
      <c r="M9" s="33">
        <f>I9-K9</f>
        <v>309934074237</v>
      </c>
    </row>
    <row r="10" spans="1:13">
      <c r="A10" s="25" t="s">
        <v>88</v>
      </c>
      <c r="C10" s="33">
        <v>3287772809</v>
      </c>
      <c r="D10" s="58"/>
      <c r="E10" s="33">
        <v>0</v>
      </c>
      <c r="F10" s="58"/>
      <c r="G10" s="69">
        <f t="shared" si="0"/>
        <v>3287772809</v>
      </c>
      <c r="H10" s="58"/>
      <c r="I10" s="33">
        <v>10033718746</v>
      </c>
      <c r="J10" s="58"/>
      <c r="K10" s="33">
        <v>0</v>
      </c>
      <c r="L10" s="58"/>
      <c r="M10" s="69">
        <f t="shared" ref="M10:M18" si="1">I10-K10</f>
        <v>10033718746</v>
      </c>
    </row>
    <row r="11" spans="1:13">
      <c r="A11" s="25" t="s">
        <v>89</v>
      </c>
      <c r="C11" s="33">
        <v>57611310923</v>
      </c>
      <c r="D11" s="58"/>
      <c r="E11" s="33">
        <v>0</v>
      </c>
      <c r="F11" s="58"/>
      <c r="G11" s="69">
        <f t="shared" si="0"/>
        <v>57611310923</v>
      </c>
      <c r="H11" s="58"/>
      <c r="I11" s="33">
        <v>102082697351</v>
      </c>
      <c r="J11" s="58"/>
      <c r="K11" s="33">
        <v>0</v>
      </c>
      <c r="L11" s="58"/>
      <c r="M11" s="69">
        <f t="shared" si="1"/>
        <v>102082697351</v>
      </c>
    </row>
    <row r="12" spans="1:13">
      <c r="A12" s="25" t="s">
        <v>82</v>
      </c>
      <c r="C12" s="33">
        <v>38532546414</v>
      </c>
      <c r="D12" s="58"/>
      <c r="E12" s="33">
        <v>0</v>
      </c>
      <c r="F12" s="58"/>
      <c r="G12" s="69">
        <f t="shared" si="0"/>
        <v>38532546414</v>
      </c>
      <c r="H12" s="58"/>
      <c r="I12" s="33">
        <v>143297546133</v>
      </c>
      <c r="J12" s="58"/>
      <c r="K12" s="33">
        <v>0</v>
      </c>
      <c r="L12" s="58"/>
      <c r="M12" s="69">
        <f t="shared" si="1"/>
        <v>143297546133</v>
      </c>
    </row>
    <row r="13" spans="1:13">
      <c r="A13" s="25" t="s">
        <v>86</v>
      </c>
      <c r="C13" s="33">
        <v>59161419565</v>
      </c>
      <c r="D13" s="58"/>
      <c r="E13" s="33">
        <v>0</v>
      </c>
      <c r="F13" s="58"/>
      <c r="G13" s="69">
        <f t="shared" ref="G13:G16" si="2">C13-E13</f>
        <v>59161419565</v>
      </c>
      <c r="H13" s="58"/>
      <c r="I13" s="33">
        <v>255952364140</v>
      </c>
      <c r="J13" s="58"/>
      <c r="K13" s="33">
        <v>0</v>
      </c>
      <c r="L13" s="58"/>
      <c r="M13" s="69">
        <f t="shared" si="1"/>
        <v>255952364140</v>
      </c>
    </row>
    <row r="14" spans="1:13">
      <c r="A14" s="25" t="s">
        <v>191</v>
      </c>
      <c r="C14" s="33">
        <v>0</v>
      </c>
      <c r="D14" s="58"/>
      <c r="E14" s="33">
        <v>0</v>
      </c>
      <c r="F14" s="58"/>
      <c r="G14" s="69">
        <f t="shared" si="2"/>
        <v>0</v>
      </c>
      <c r="H14" s="58"/>
      <c r="I14" s="33">
        <v>292210152568</v>
      </c>
      <c r="J14" s="58"/>
      <c r="K14" s="33">
        <v>0</v>
      </c>
      <c r="L14" s="58"/>
      <c r="M14" s="69">
        <f t="shared" si="1"/>
        <v>292210152568</v>
      </c>
    </row>
    <row r="15" spans="1:13">
      <c r="A15" s="25" t="s">
        <v>73</v>
      </c>
      <c r="C15" s="33">
        <v>59499843435</v>
      </c>
      <c r="D15" s="58"/>
      <c r="E15" s="33">
        <v>0</v>
      </c>
      <c r="F15" s="58"/>
      <c r="G15" s="69">
        <f t="shared" si="2"/>
        <v>59499843435</v>
      </c>
      <c r="H15" s="58"/>
      <c r="I15" s="33">
        <v>308988130146</v>
      </c>
      <c r="J15" s="58"/>
      <c r="K15" s="33">
        <v>0</v>
      </c>
      <c r="L15" s="58"/>
      <c r="M15" s="69">
        <f t="shared" si="1"/>
        <v>308988130146</v>
      </c>
    </row>
    <row r="16" spans="1:13">
      <c r="A16" s="25" t="s">
        <v>85</v>
      </c>
      <c r="C16" s="33">
        <v>20194566086</v>
      </c>
      <c r="D16" s="58"/>
      <c r="E16" s="33">
        <v>0</v>
      </c>
      <c r="F16" s="58"/>
      <c r="G16" s="69">
        <f t="shared" si="2"/>
        <v>20194566086</v>
      </c>
      <c r="H16" s="58"/>
      <c r="I16" s="33">
        <v>174662741077</v>
      </c>
      <c r="J16" s="58"/>
      <c r="K16" s="33">
        <v>0</v>
      </c>
      <c r="L16" s="58"/>
      <c r="M16" s="69">
        <f t="shared" si="1"/>
        <v>174662741077</v>
      </c>
    </row>
    <row r="17" spans="1:13">
      <c r="A17" s="25" t="s">
        <v>83</v>
      </c>
      <c r="C17" s="33">
        <v>6186026031</v>
      </c>
      <c r="D17" s="58"/>
      <c r="E17" s="33">
        <v>0</v>
      </c>
      <c r="F17" s="58"/>
      <c r="G17" s="69">
        <f>C17-E17</f>
        <v>6186026031</v>
      </c>
      <c r="H17" s="58"/>
      <c r="I17" s="33">
        <v>235787003246</v>
      </c>
      <c r="J17" s="58"/>
      <c r="K17" s="33">
        <v>0</v>
      </c>
      <c r="L17" s="58"/>
      <c r="M17" s="69">
        <f t="shared" si="1"/>
        <v>235787003246</v>
      </c>
    </row>
    <row r="18" spans="1:13">
      <c r="A18" s="26" t="s">
        <v>84</v>
      </c>
      <c r="C18" s="36">
        <v>559570595</v>
      </c>
      <c r="D18" s="58"/>
      <c r="E18" s="36">
        <v>0</v>
      </c>
      <c r="F18" s="58"/>
      <c r="G18" s="69">
        <f>C18-E18</f>
        <v>559570595</v>
      </c>
      <c r="H18" s="58"/>
      <c r="I18" s="36">
        <v>15492461323</v>
      </c>
      <c r="J18" s="58"/>
      <c r="K18" s="36">
        <v>0</v>
      </c>
      <c r="L18" s="58"/>
      <c r="M18" s="69">
        <f t="shared" si="1"/>
        <v>15492461323</v>
      </c>
    </row>
    <row r="19" spans="1:13" ht="21.75" thickBot="1">
      <c r="A19" s="14" t="s">
        <v>33</v>
      </c>
      <c r="C19" s="48">
        <f>SUM(C8:C18)</f>
        <v>417830011882</v>
      </c>
      <c r="D19" s="58"/>
      <c r="E19" s="48">
        <v>0</v>
      </c>
      <c r="F19" s="58"/>
      <c r="G19" s="48">
        <f>SUM(G8:G18)</f>
        <v>417830011882</v>
      </c>
      <c r="H19" s="58"/>
      <c r="I19" s="48">
        <f>SUM(I8:I18)</f>
        <v>2043826047037</v>
      </c>
      <c r="J19" s="58"/>
      <c r="K19" s="48">
        <v>0</v>
      </c>
      <c r="L19" s="58"/>
      <c r="M19" s="48">
        <f>SUM(M8:M18)</f>
        <v>2043826047037</v>
      </c>
    </row>
    <row r="20" spans="1:13" ht="21.75" thickTop="1"/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216"/>
  <sheetViews>
    <sheetView rightToLeft="1" topLeftCell="A64" workbookViewId="0">
      <selection activeCell="C7" sqref="C7"/>
    </sheetView>
  </sheetViews>
  <sheetFormatPr defaultRowHeight="21"/>
  <cols>
    <col min="1" max="1" width="71.140625" style="67" bestFit="1" customWidth="1"/>
    <col min="2" max="2" width="1.28515625" style="67" customWidth="1"/>
    <col min="3" max="3" width="17.7109375" style="67" bestFit="1" customWidth="1"/>
    <col min="4" max="4" width="1.28515625" style="67" customWidth="1"/>
    <col min="5" max="5" width="20.85546875" style="67" bestFit="1" customWidth="1"/>
    <col min="6" max="6" width="1.28515625" style="67" customWidth="1"/>
    <col min="7" max="7" width="17.140625" style="67" bestFit="1" customWidth="1"/>
    <col min="8" max="8" width="1.28515625" style="67" customWidth="1"/>
    <col min="9" max="9" width="19.42578125" style="67" bestFit="1" customWidth="1"/>
    <col min="10" max="10" width="1.28515625" style="67" customWidth="1"/>
    <col min="11" max="11" width="15.7109375" style="67" bestFit="1" customWidth="1"/>
    <col min="12" max="12" width="1.28515625" style="67" customWidth="1"/>
    <col min="13" max="13" width="19.5703125" style="67" bestFit="1" customWidth="1"/>
    <col min="14" max="14" width="0.28515625" customWidth="1"/>
  </cols>
  <sheetData>
    <row r="1" spans="1:16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2" spans="1:16">
      <c r="A2" s="126" t="s">
        <v>158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6">
      <c r="A3" s="126" t="s">
        <v>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</row>
    <row r="4" spans="1:16" ht="14.45" customHeight="1"/>
    <row r="5" spans="1:16">
      <c r="A5" s="131" t="s">
        <v>395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</row>
    <row r="6" spans="1:16" ht="14.45" customHeight="1">
      <c r="A6" s="127" t="s">
        <v>160</v>
      </c>
      <c r="C6" s="127" t="s">
        <v>176</v>
      </c>
      <c r="D6" s="127"/>
      <c r="E6" s="127"/>
      <c r="F6" s="127"/>
      <c r="G6" s="127"/>
      <c r="I6" s="127" t="s">
        <v>177</v>
      </c>
      <c r="J6" s="127"/>
      <c r="K6" s="127"/>
      <c r="L6" s="127"/>
      <c r="M6" s="127"/>
    </row>
    <row r="7" spans="1:16" ht="29.1" customHeight="1">
      <c r="A7" s="127"/>
      <c r="C7" s="15" t="s">
        <v>393</v>
      </c>
      <c r="D7" s="84"/>
      <c r="E7" s="15" t="s">
        <v>385</v>
      </c>
      <c r="F7" s="84"/>
      <c r="G7" s="79" t="s">
        <v>394</v>
      </c>
      <c r="H7" s="85"/>
      <c r="I7" s="15" t="s">
        <v>393</v>
      </c>
      <c r="J7" s="84"/>
      <c r="K7" s="15" t="s">
        <v>385</v>
      </c>
      <c r="L7" s="84"/>
      <c r="M7" s="79" t="s">
        <v>394</v>
      </c>
      <c r="N7" s="86"/>
      <c r="O7" s="86"/>
      <c r="P7" s="86"/>
    </row>
    <row r="8" spans="1:16" ht="21.75" customHeight="1">
      <c r="A8" s="24" t="s">
        <v>106</v>
      </c>
      <c r="C8" s="87">
        <v>860656000</v>
      </c>
      <c r="D8" s="85"/>
      <c r="E8" s="87">
        <v>0</v>
      </c>
      <c r="F8" s="85"/>
      <c r="G8" s="110">
        <f>C8-E8</f>
        <v>860656000</v>
      </c>
      <c r="H8" s="85"/>
      <c r="I8" s="87">
        <v>725200641</v>
      </c>
      <c r="J8" s="85"/>
      <c r="K8" s="87">
        <v>0</v>
      </c>
      <c r="L8" s="85"/>
      <c r="M8" s="110">
        <f>I8-K8</f>
        <v>725200641</v>
      </c>
      <c r="N8" s="86"/>
      <c r="O8" s="86"/>
      <c r="P8" s="86"/>
    </row>
    <row r="9" spans="1:16" ht="21.75" customHeight="1">
      <c r="A9" s="25" t="s">
        <v>107</v>
      </c>
      <c r="C9" s="88">
        <v>2181</v>
      </c>
      <c r="D9" s="85"/>
      <c r="E9" s="88">
        <v>0</v>
      </c>
      <c r="F9" s="85"/>
      <c r="G9" s="110">
        <f t="shared" ref="G9:G72" si="0">C9-E9</f>
        <v>2181</v>
      </c>
      <c r="H9" s="85"/>
      <c r="I9" s="88">
        <v>12565</v>
      </c>
      <c r="J9" s="85"/>
      <c r="K9" s="88">
        <v>0</v>
      </c>
      <c r="L9" s="85"/>
      <c r="M9" s="110">
        <f t="shared" ref="M9:M72" si="1">I9-K9</f>
        <v>12565</v>
      </c>
      <c r="N9" s="86"/>
      <c r="O9" s="86"/>
      <c r="P9" s="86"/>
    </row>
    <row r="10" spans="1:16" ht="21.75" customHeight="1">
      <c r="A10" s="25" t="s">
        <v>219</v>
      </c>
      <c r="C10" s="88">
        <v>0</v>
      </c>
      <c r="D10" s="85"/>
      <c r="E10" s="88">
        <v>0</v>
      </c>
      <c r="F10" s="85"/>
      <c r="G10" s="110">
        <f t="shared" si="0"/>
        <v>0</v>
      </c>
      <c r="H10" s="85"/>
      <c r="I10" s="88">
        <v>219178082</v>
      </c>
      <c r="J10" s="85"/>
      <c r="K10" s="88">
        <v>0</v>
      </c>
      <c r="L10" s="85"/>
      <c r="M10" s="110">
        <f t="shared" si="1"/>
        <v>219178082</v>
      </c>
      <c r="N10" s="86"/>
      <c r="O10" s="86"/>
      <c r="P10" s="86"/>
    </row>
    <row r="11" spans="1:16" ht="21.75" customHeight="1">
      <c r="A11" s="25" t="s">
        <v>108</v>
      </c>
      <c r="C11" s="88">
        <v>40741</v>
      </c>
      <c r="D11" s="85"/>
      <c r="E11" s="88">
        <v>0</v>
      </c>
      <c r="F11" s="85"/>
      <c r="G11" s="110">
        <f t="shared" si="0"/>
        <v>40741</v>
      </c>
      <c r="H11" s="85"/>
      <c r="I11" s="88">
        <v>135070</v>
      </c>
      <c r="J11" s="85"/>
      <c r="K11" s="88">
        <v>0</v>
      </c>
      <c r="L11" s="85"/>
      <c r="M11" s="110">
        <f t="shared" si="1"/>
        <v>135070</v>
      </c>
      <c r="N11" s="86"/>
      <c r="O11" s="86"/>
      <c r="P11" s="86"/>
    </row>
    <row r="12" spans="1:16" ht="21.75" customHeight="1">
      <c r="A12" s="25" t="s">
        <v>220</v>
      </c>
      <c r="C12" s="88">
        <v>0</v>
      </c>
      <c r="D12" s="85"/>
      <c r="E12" s="88">
        <v>0</v>
      </c>
      <c r="F12" s="85"/>
      <c r="G12" s="110">
        <f t="shared" si="0"/>
        <v>0</v>
      </c>
      <c r="H12" s="85"/>
      <c r="I12" s="88">
        <v>118082205</v>
      </c>
      <c r="J12" s="85"/>
      <c r="K12" s="88">
        <v>0</v>
      </c>
      <c r="L12" s="85"/>
      <c r="M12" s="110">
        <f t="shared" si="1"/>
        <v>118082205</v>
      </c>
      <c r="N12" s="86"/>
      <c r="O12" s="86"/>
      <c r="P12" s="86"/>
    </row>
    <row r="13" spans="1:16" ht="21.75" customHeight="1">
      <c r="A13" s="25" t="s">
        <v>221</v>
      </c>
      <c r="C13" s="88">
        <v>0</v>
      </c>
      <c r="D13" s="85"/>
      <c r="E13" s="88">
        <v>0</v>
      </c>
      <c r="F13" s="85"/>
      <c r="G13" s="110">
        <f t="shared" si="0"/>
        <v>0</v>
      </c>
      <c r="H13" s="85"/>
      <c r="I13" s="88">
        <v>116302917</v>
      </c>
      <c r="J13" s="85"/>
      <c r="K13" s="88">
        <v>0</v>
      </c>
      <c r="L13" s="85"/>
      <c r="M13" s="110">
        <f t="shared" si="1"/>
        <v>116302917</v>
      </c>
      <c r="N13" s="86"/>
      <c r="O13" s="86"/>
      <c r="P13" s="86"/>
    </row>
    <row r="14" spans="1:16" ht="21.75" customHeight="1">
      <c r="A14" s="25" t="s">
        <v>222</v>
      </c>
      <c r="C14" s="88">
        <v>0</v>
      </c>
      <c r="D14" s="85"/>
      <c r="E14" s="88">
        <v>0</v>
      </c>
      <c r="F14" s="85"/>
      <c r="G14" s="110">
        <f t="shared" si="0"/>
        <v>0</v>
      </c>
      <c r="H14" s="85"/>
      <c r="I14" s="88">
        <v>298426006</v>
      </c>
      <c r="J14" s="85"/>
      <c r="K14" s="88">
        <v>0</v>
      </c>
      <c r="L14" s="85"/>
      <c r="M14" s="110">
        <f t="shared" si="1"/>
        <v>298426006</v>
      </c>
      <c r="N14" s="86"/>
      <c r="O14" s="86"/>
      <c r="P14" s="86"/>
    </row>
    <row r="15" spans="1:16" ht="21.75" customHeight="1">
      <c r="A15" s="25" t="s">
        <v>223</v>
      </c>
      <c r="C15" s="88">
        <v>0</v>
      </c>
      <c r="D15" s="85"/>
      <c r="E15" s="88">
        <v>0</v>
      </c>
      <c r="F15" s="85"/>
      <c r="G15" s="110">
        <f t="shared" si="0"/>
        <v>0</v>
      </c>
      <c r="H15" s="85"/>
      <c r="I15" s="88">
        <v>15583562</v>
      </c>
      <c r="J15" s="85"/>
      <c r="K15" s="88">
        <v>0</v>
      </c>
      <c r="L15" s="85"/>
      <c r="M15" s="110">
        <f t="shared" si="1"/>
        <v>15583562</v>
      </c>
      <c r="N15" s="86"/>
      <c r="O15" s="86"/>
      <c r="P15" s="86"/>
    </row>
    <row r="16" spans="1:16" ht="21.75" customHeight="1">
      <c r="A16" s="25" t="s">
        <v>224</v>
      </c>
      <c r="C16" s="88">
        <v>0</v>
      </c>
      <c r="D16" s="85"/>
      <c r="E16" s="88">
        <v>0</v>
      </c>
      <c r="F16" s="85"/>
      <c r="G16" s="110">
        <f t="shared" si="0"/>
        <v>0</v>
      </c>
      <c r="H16" s="85"/>
      <c r="I16" s="88">
        <v>87049055</v>
      </c>
      <c r="J16" s="85"/>
      <c r="K16" s="88">
        <v>0</v>
      </c>
      <c r="L16" s="85"/>
      <c r="M16" s="110">
        <f t="shared" si="1"/>
        <v>87049055</v>
      </c>
      <c r="N16" s="86"/>
      <c r="O16" s="86"/>
      <c r="P16" s="86"/>
    </row>
    <row r="17" spans="1:16" ht="21.75" customHeight="1">
      <c r="A17" s="25" t="s">
        <v>225</v>
      </c>
      <c r="C17" s="88">
        <v>0</v>
      </c>
      <c r="D17" s="85"/>
      <c r="E17" s="88">
        <v>0</v>
      </c>
      <c r="F17" s="85"/>
      <c r="G17" s="110">
        <f t="shared" si="0"/>
        <v>0</v>
      </c>
      <c r="H17" s="85"/>
      <c r="I17" s="88">
        <v>290850961</v>
      </c>
      <c r="J17" s="85"/>
      <c r="K17" s="88">
        <v>0</v>
      </c>
      <c r="L17" s="85"/>
      <c r="M17" s="110">
        <f t="shared" si="1"/>
        <v>290850961</v>
      </c>
      <c r="N17" s="86"/>
      <c r="O17" s="86"/>
      <c r="P17" s="86"/>
    </row>
    <row r="18" spans="1:16" ht="21.75" customHeight="1">
      <c r="A18" s="25" t="s">
        <v>109</v>
      </c>
      <c r="C18" s="88">
        <v>16992</v>
      </c>
      <c r="D18" s="85"/>
      <c r="E18" s="88">
        <v>0</v>
      </c>
      <c r="F18" s="85"/>
      <c r="G18" s="110">
        <f t="shared" si="0"/>
        <v>16992</v>
      </c>
      <c r="H18" s="85"/>
      <c r="I18" s="88">
        <v>-17913842</v>
      </c>
      <c r="J18" s="85"/>
      <c r="K18" s="88">
        <v>0</v>
      </c>
      <c r="L18" s="85"/>
      <c r="M18" s="110">
        <f t="shared" si="1"/>
        <v>-17913842</v>
      </c>
      <c r="N18" s="86"/>
      <c r="O18" s="86"/>
      <c r="P18" s="86"/>
    </row>
    <row r="19" spans="1:16" ht="21.75" customHeight="1">
      <c r="A19" s="25" t="s">
        <v>226</v>
      </c>
      <c r="C19" s="88">
        <v>0</v>
      </c>
      <c r="D19" s="85"/>
      <c r="E19" s="88">
        <v>0</v>
      </c>
      <c r="F19" s="85"/>
      <c r="G19" s="110">
        <f t="shared" si="0"/>
        <v>0</v>
      </c>
      <c r="H19" s="85"/>
      <c r="I19" s="88">
        <v>2158621116</v>
      </c>
      <c r="J19" s="85"/>
      <c r="K19" s="88">
        <v>0</v>
      </c>
      <c r="L19" s="85"/>
      <c r="M19" s="110">
        <f t="shared" si="1"/>
        <v>2158621116</v>
      </c>
      <c r="N19" s="86"/>
      <c r="O19" s="86"/>
      <c r="P19" s="86"/>
    </row>
    <row r="20" spans="1:16" ht="21.75" customHeight="1">
      <c r="A20" s="25" t="s">
        <v>227</v>
      </c>
      <c r="C20" s="88">
        <v>0</v>
      </c>
      <c r="D20" s="85"/>
      <c r="E20" s="88">
        <v>0</v>
      </c>
      <c r="F20" s="85"/>
      <c r="G20" s="110">
        <f t="shared" si="0"/>
        <v>0</v>
      </c>
      <c r="H20" s="85"/>
      <c r="I20" s="88">
        <v>3659442966</v>
      </c>
      <c r="J20" s="85"/>
      <c r="K20" s="88">
        <v>0</v>
      </c>
      <c r="L20" s="85"/>
      <c r="M20" s="110">
        <f t="shared" si="1"/>
        <v>3659442966</v>
      </c>
      <c r="N20" s="86"/>
      <c r="O20" s="86"/>
      <c r="P20" s="86"/>
    </row>
    <row r="21" spans="1:16" ht="21.75" customHeight="1">
      <c r="A21" s="25" t="s">
        <v>228</v>
      </c>
      <c r="C21" s="88">
        <v>0</v>
      </c>
      <c r="D21" s="85"/>
      <c r="E21" s="88">
        <v>0</v>
      </c>
      <c r="F21" s="85"/>
      <c r="G21" s="110">
        <f t="shared" si="0"/>
        <v>0</v>
      </c>
      <c r="H21" s="85"/>
      <c r="I21" s="88">
        <v>38019021925</v>
      </c>
      <c r="J21" s="85"/>
      <c r="K21" s="88">
        <v>0</v>
      </c>
      <c r="L21" s="85"/>
      <c r="M21" s="110">
        <f t="shared" si="1"/>
        <v>38019021925</v>
      </c>
      <c r="N21" s="86"/>
      <c r="O21" s="86"/>
      <c r="P21" s="86"/>
    </row>
    <row r="22" spans="1:16" ht="21.75" customHeight="1">
      <c r="A22" s="25" t="s">
        <v>229</v>
      </c>
      <c r="C22" s="88">
        <v>0</v>
      </c>
      <c r="D22" s="85"/>
      <c r="E22" s="88">
        <v>0</v>
      </c>
      <c r="F22" s="85"/>
      <c r="G22" s="110">
        <f t="shared" si="0"/>
        <v>0</v>
      </c>
      <c r="H22" s="85"/>
      <c r="I22" s="88">
        <v>7412050208</v>
      </c>
      <c r="J22" s="85"/>
      <c r="K22" s="88">
        <v>0</v>
      </c>
      <c r="L22" s="85"/>
      <c r="M22" s="110">
        <f t="shared" si="1"/>
        <v>7412050208</v>
      </c>
      <c r="N22" s="86"/>
      <c r="O22" s="86"/>
      <c r="P22" s="86"/>
    </row>
    <row r="23" spans="1:16" ht="21.75" customHeight="1">
      <c r="A23" s="25" t="s">
        <v>230</v>
      </c>
      <c r="C23" s="88">
        <v>0</v>
      </c>
      <c r="D23" s="85"/>
      <c r="E23" s="88">
        <v>0</v>
      </c>
      <c r="F23" s="85"/>
      <c r="G23" s="110">
        <f t="shared" si="0"/>
        <v>0</v>
      </c>
      <c r="H23" s="85"/>
      <c r="I23" s="88">
        <v>1000142467</v>
      </c>
      <c r="J23" s="85"/>
      <c r="K23" s="88">
        <v>0</v>
      </c>
      <c r="L23" s="85"/>
      <c r="M23" s="110">
        <f t="shared" si="1"/>
        <v>1000142467</v>
      </c>
      <c r="N23" s="86"/>
      <c r="O23" s="86"/>
      <c r="P23" s="86"/>
    </row>
    <row r="24" spans="1:16" ht="21.75" customHeight="1">
      <c r="A24" s="25" t="s">
        <v>231</v>
      </c>
      <c r="C24" s="88">
        <v>0</v>
      </c>
      <c r="D24" s="85"/>
      <c r="E24" s="88">
        <v>0</v>
      </c>
      <c r="F24" s="85"/>
      <c r="G24" s="110">
        <f t="shared" si="0"/>
        <v>0</v>
      </c>
      <c r="H24" s="85"/>
      <c r="I24" s="88">
        <v>1620416496</v>
      </c>
      <c r="J24" s="85"/>
      <c r="K24" s="88">
        <v>0</v>
      </c>
      <c r="L24" s="85"/>
      <c r="M24" s="110">
        <f t="shared" si="1"/>
        <v>1620416496</v>
      </c>
      <c r="N24" s="86"/>
      <c r="O24" s="86"/>
      <c r="P24" s="86"/>
    </row>
    <row r="25" spans="1:16" ht="21.75" customHeight="1">
      <c r="A25" s="25" t="s">
        <v>232</v>
      </c>
      <c r="C25" s="88">
        <v>0</v>
      </c>
      <c r="D25" s="85"/>
      <c r="E25" s="88">
        <v>0</v>
      </c>
      <c r="F25" s="85"/>
      <c r="G25" s="110">
        <f t="shared" si="0"/>
        <v>0</v>
      </c>
      <c r="H25" s="85"/>
      <c r="I25" s="88">
        <v>2743249320</v>
      </c>
      <c r="J25" s="85"/>
      <c r="K25" s="88">
        <v>7616163</v>
      </c>
      <c r="L25" s="85"/>
      <c r="M25" s="110">
        <f t="shared" si="1"/>
        <v>2735633157</v>
      </c>
      <c r="N25" s="86"/>
      <c r="O25" s="86"/>
      <c r="P25" s="86"/>
    </row>
    <row r="26" spans="1:16" ht="21.75" customHeight="1">
      <c r="A26" s="25" t="s">
        <v>233</v>
      </c>
      <c r="C26" s="88">
        <v>0</v>
      </c>
      <c r="D26" s="85"/>
      <c r="E26" s="88">
        <v>0</v>
      </c>
      <c r="F26" s="85"/>
      <c r="G26" s="110">
        <f t="shared" si="0"/>
        <v>0</v>
      </c>
      <c r="H26" s="85"/>
      <c r="I26" s="88">
        <v>100792510</v>
      </c>
      <c r="J26" s="85"/>
      <c r="K26" s="88">
        <v>0</v>
      </c>
      <c r="L26" s="85"/>
      <c r="M26" s="110">
        <f t="shared" si="1"/>
        <v>100792510</v>
      </c>
      <c r="N26" s="86"/>
      <c r="O26" s="86"/>
      <c r="P26" s="86"/>
    </row>
    <row r="27" spans="1:16" ht="21.75" customHeight="1">
      <c r="A27" s="25" t="s">
        <v>234</v>
      </c>
      <c r="C27" s="88">
        <v>0</v>
      </c>
      <c r="D27" s="85"/>
      <c r="E27" s="88">
        <v>0</v>
      </c>
      <c r="F27" s="85"/>
      <c r="G27" s="110">
        <f t="shared" si="0"/>
        <v>0</v>
      </c>
      <c r="H27" s="85"/>
      <c r="I27" s="88">
        <v>365535398</v>
      </c>
      <c r="J27" s="85"/>
      <c r="K27" s="88">
        <v>159059</v>
      </c>
      <c r="L27" s="85"/>
      <c r="M27" s="110">
        <f t="shared" si="1"/>
        <v>365376339</v>
      </c>
      <c r="N27" s="86"/>
      <c r="O27" s="86"/>
      <c r="P27" s="86"/>
    </row>
    <row r="28" spans="1:16" ht="21.75" customHeight="1">
      <c r="A28" s="25" t="s">
        <v>235</v>
      </c>
      <c r="C28" s="88">
        <v>0</v>
      </c>
      <c r="D28" s="85"/>
      <c r="E28" s="88">
        <v>0</v>
      </c>
      <c r="F28" s="85"/>
      <c r="G28" s="110">
        <f t="shared" si="0"/>
        <v>0</v>
      </c>
      <c r="H28" s="85"/>
      <c r="I28" s="88">
        <v>384876715</v>
      </c>
      <c r="J28" s="85"/>
      <c r="K28" s="88">
        <v>1250196</v>
      </c>
      <c r="L28" s="85"/>
      <c r="M28" s="110">
        <f t="shared" si="1"/>
        <v>383626519</v>
      </c>
      <c r="N28" s="86"/>
      <c r="O28" s="86"/>
      <c r="P28" s="86"/>
    </row>
    <row r="29" spans="1:16" ht="21.75" customHeight="1">
      <c r="A29" s="25" t="s">
        <v>236</v>
      </c>
      <c r="C29" s="88">
        <v>0</v>
      </c>
      <c r="D29" s="85"/>
      <c r="E29" s="88">
        <v>0</v>
      </c>
      <c r="F29" s="85"/>
      <c r="G29" s="110">
        <f t="shared" si="0"/>
        <v>0</v>
      </c>
      <c r="H29" s="85"/>
      <c r="I29" s="88">
        <v>8483662699</v>
      </c>
      <c r="J29" s="85"/>
      <c r="K29" s="88">
        <v>8620676</v>
      </c>
      <c r="L29" s="85"/>
      <c r="M29" s="110">
        <f t="shared" si="1"/>
        <v>8475042023</v>
      </c>
      <c r="N29" s="86"/>
      <c r="O29" s="86"/>
      <c r="P29" s="86"/>
    </row>
    <row r="30" spans="1:16" ht="21.75" customHeight="1">
      <c r="A30" s="25" t="s">
        <v>237</v>
      </c>
      <c r="C30" s="88">
        <v>0</v>
      </c>
      <c r="D30" s="85"/>
      <c r="E30" s="88">
        <v>0</v>
      </c>
      <c r="F30" s="85"/>
      <c r="G30" s="110">
        <f t="shared" si="0"/>
        <v>0</v>
      </c>
      <c r="H30" s="85"/>
      <c r="I30" s="88">
        <v>3543032779</v>
      </c>
      <c r="J30" s="85"/>
      <c r="K30" s="88">
        <v>11355704</v>
      </c>
      <c r="L30" s="85"/>
      <c r="M30" s="110">
        <f t="shared" si="1"/>
        <v>3531677075</v>
      </c>
      <c r="N30" s="86"/>
      <c r="O30" s="86"/>
      <c r="P30" s="86"/>
    </row>
    <row r="31" spans="1:16" ht="21.75" customHeight="1">
      <c r="A31" s="25" t="s">
        <v>238</v>
      </c>
      <c r="C31" s="88">
        <v>0</v>
      </c>
      <c r="D31" s="85"/>
      <c r="E31" s="88">
        <v>0</v>
      </c>
      <c r="F31" s="85"/>
      <c r="G31" s="110">
        <f t="shared" si="0"/>
        <v>0</v>
      </c>
      <c r="H31" s="85"/>
      <c r="I31" s="88">
        <v>209732664</v>
      </c>
      <c r="J31" s="85"/>
      <c r="K31" s="88">
        <v>0</v>
      </c>
      <c r="L31" s="85"/>
      <c r="M31" s="110">
        <f t="shared" si="1"/>
        <v>209732664</v>
      </c>
      <c r="N31" s="86"/>
      <c r="O31" s="86"/>
      <c r="P31" s="86"/>
    </row>
    <row r="32" spans="1:16" ht="21.75" customHeight="1">
      <c r="A32" s="25" t="s">
        <v>239</v>
      </c>
      <c r="C32" s="88">
        <v>0</v>
      </c>
      <c r="D32" s="85"/>
      <c r="E32" s="88">
        <v>0</v>
      </c>
      <c r="F32" s="85"/>
      <c r="G32" s="110">
        <f t="shared" si="0"/>
        <v>0</v>
      </c>
      <c r="H32" s="85"/>
      <c r="I32" s="88">
        <v>4547513661</v>
      </c>
      <c r="J32" s="85"/>
      <c r="K32" s="88">
        <v>0</v>
      </c>
      <c r="L32" s="85"/>
      <c r="M32" s="110">
        <f t="shared" si="1"/>
        <v>4547513661</v>
      </c>
      <c r="N32" s="86"/>
      <c r="O32" s="86"/>
      <c r="P32" s="86"/>
    </row>
    <row r="33" spans="1:16" ht="21.75" customHeight="1">
      <c r="A33" s="25" t="s">
        <v>240</v>
      </c>
      <c r="C33" s="88">
        <v>0</v>
      </c>
      <c r="D33" s="85"/>
      <c r="E33" s="88">
        <v>0</v>
      </c>
      <c r="F33" s="85"/>
      <c r="G33" s="110">
        <f t="shared" si="0"/>
        <v>0</v>
      </c>
      <c r="H33" s="85"/>
      <c r="I33" s="88">
        <v>6593289606</v>
      </c>
      <c r="J33" s="85"/>
      <c r="K33" s="88">
        <v>0</v>
      </c>
      <c r="L33" s="85"/>
      <c r="M33" s="110">
        <f t="shared" si="1"/>
        <v>6593289606</v>
      </c>
      <c r="N33" s="86"/>
      <c r="O33" s="86"/>
      <c r="P33" s="86"/>
    </row>
    <row r="34" spans="1:16" ht="21.75" customHeight="1">
      <c r="A34" s="25" t="s">
        <v>241</v>
      </c>
      <c r="C34" s="88">
        <v>0</v>
      </c>
      <c r="D34" s="85"/>
      <c r="E34" s="88">
        <v>0</v>
      </c>
      <c r="F34" s="85"/>
      <c r="G34" s="110">
        <f t="shared" si="0"/>
        <v>0</v>
      </c>
      <c r="H34" s="85"/>
      <c r="I34" s="88">
        <v>5417643716</v>
      </c>
      <c r="J34" s="85"/>
      <c r="K34" s="88">
        <v>0</v>
      </c>
      <c r="L34" s="85"/>
      <c r="M34" s="110">
        <f t="shared" si="1"/>
        <v>5417643716</v>
      </c>
      <c r="N34" s="86"/>
      <c r="O34" s="86"/>
      <c r="P34" s="86"/>
    </row>
    <row r="35" spans="1:16" ht="21.75" customHeight="1">
      <c r="A35" s="25" t="s">
        <v>242</v>
      </c>
      <c r="C35" s="88">
        <v>0</v>
      </c>
      <c r="D35" s="85"/>
      <c r="E35" s="88">
        <v>0</v>
      </c>
      <c r="F35" s="85"/>
      <c r="G35" s="110">
        <f t="shared" si="0"/>
        <v>0</v>
      </c>
      <c r="H35" s="85"/>
      <c r="I35" s="88">
        <v>16088237578</v>
      </c>
      <c r="J35" s="85"/>
      <c r="K35" s="88">
        <v>0</v>
      </c>
      <c r="L35" s="85"/>
      <c r="M35" s="110">
        <f t="shared" si="1"/>
        <v>16088237578</v>
      </c>
      <c r="N35" s="86"/>
      <c r="O35" s="86"/>
      <c r="P35" s="86"/>
    </row>
    <row r="36" spans="1:16" ht="21.75" customHeight="1">
      <c r="A36" s="25" t="s">
        <v>243</v>
      </c>
      <c r="C36" s="88">
        <v>0</v>
      </c>
      <c r="D36" s="85"/>
      <c r="E36" s="88">
        <v>0</v>
      </c>
      <c r="F36" s="85"/>
      <c r="G36" s="110">
        <f t="shared" si="0"/>
        <v>0</v>
      </c>
      <c r="H36" s="85"/>
      <c r="I36" s="88">
        <v>46256830594</v>
      </c>
      <c r="J36" s="85"/>
      <c r="K36" s="88">
        <v>0</v>
      </c>
      <c r="L36" s="85"/>
      <c r="M36" s="110">
        <f t="shared" si="1"/>
        <v>46256830594</v>
      </c>
      <c r="N36" s="86"/>
      <c r="O36" s="86"/>
      <c r="P36" s="86"/>
    </row>
    <row r="37" spans="1:16" ht="21.75" customHeight="1">
      <c r="A37" s="25" t="s">
        <v>244</v>
      </c>
      <c r="C37" s="88">
        <v>0</v>
      </c>
      <c r="D37" s="85"/>
      <c r="E37" s="88">
        <v>0</v>
      </c>
      <c r="F37" s="85"/>
      <c r="G37" s="110">
        <f t="shared" si="0"/>
        <v>0</v>
      </c>
      <c r="H37" s="85"/>
      <c r="I37" s="88">
        <v>16305091861</v>
      </c>
      <c r="J37" s="85"/>
      <c r="K37" s="88">
        <v>0</v>
      </c>
      <c r="L37" s="85"/>
      <c r="M37" s="110">
        <f t="shared" si="1"/>
        <v>16305091861</v>
      </c>
      <c r="N37" s="86"/>
      <c r="O37" s="86"/>
      <c r="P37" s="86"/>
    </row>
    <row r="38" spans="1:16" ht="21.75" customHeight="1">
      <c r="A38" s="25" t="s">
        <v>245</v>
      </c>
      <c r="C38" s="88">
        <v>0</v>
      </c>
      <c r="D38" s="85"/>
      <c r="E38" s="88">
        <v>0</v>
      </c>
      <c r="F38" s="85"/>
      <c r="G38" s="110">
        <f t="shared" si="0"/>
        <v>0</v>
      </c>
      <c r="H38" s="85"/>
      <c r="I38" s="88">
        <v>8703708881</v>
      </c>
      <c r="J38" s="85"/>
      <c r="K38" s="88">
        <v>0</v>
      </c>
      <c r="L38" s="85"/>
      <c r="M38" s="110">
        <f t="shared" si="1"/>
        <v>8703708881</v>
      </c>
      <c r="N38" s="86"/>
      <c r="O38" s="86"/>
      <c r="P38" s="86"/>
    </row>
    <row r="39" spans="1:16" ht="21.75" customHeight="1">
      <c r="A39" s="25" t="s">
        <v>246</v>
      </c>
      <c r="C39" s="88">
        <v>0</v>
      </c>
      <c r="D39" s="85"/>
      <c r="E39" s="88">
        <v>0</v>
      </c>
      <c r="F39" s="85"/>
      <c r="G39" s="110">
        <f t="shared" si="0"/>
        <v>0</v>
      </c>
      <c r="H39" s="85"/>
      <c r="I39" s="88">
        <v>4135463097</v>
      </c>
      <c r="J39" s="85"/>
      <c r="K39" s="88">
        <v>0</v>
      </c>
      <c r="L39" s="85"/>
      <c r="M39" s="110">
        <f t="shared" si="1"/>
        <v>4135463097</v>
      </c>
      <c r="N39" s="86"/>
      <c r="O39" s="86"/>
      <c r="P39" s="86"/>
    </row>
    <row r="40" spans="1:16" ht="21.75" customHeight="1">
      <c r="A40" s="25" t="s">
        <v>247</v>
      </c>
      <c r="C40" s="88">
        <v>0</v>
      </c>
      <c r="D40" s="85"/>
      <c r="E40" s="88">
        <v>0</v>
      </c>
      <c r="F40" s="85"/>
      <c r="G40" s="110">
        <f t="shared" si="0"/>
        <v>0</v>
      </c>
      <c r="H40" s="85"/>
      <c r="I40" s="88">
        <v>16270356174</v>
      </c>
      <c r="J40" s="85"/>
      <c r="K40" s="88">
        <v>0</v>
      </c>
      <c r="L40" s="85"/>
      <c r="M40" s="110">
        <f t="shared" si="1"/>
        <v>16270356174</v>
      </c>
      <c r="N40" s="86"/>
      <c r="O40" s="86"/>
      <c r="P40" s="86"/>
    </row>
    <row r="41" spans="1:16" ht="21.75" customHeight="1">
      <c r="A41" s="25" t="s">
        <v>248</v>
      </c>
      <c r="C41" s="88">
        <v>0</v>
      </c>
      <c r="D41" s="85"/>
      <c r="E41" s="88">
        <v>0</v>
      </c>
      <c r="F41" s="85"/>
      <c r="G41" s="110">
        <f t="shared" si="0"/>
        <v>0</v>
      </c>
      <c r="H41" s="85"/>
      <c r="I41" s="88">
        <v>2619287683</v>
      </c>
      <c r="J41" s="85"/>
      <c r="K41" s="88">
        <v>0</v>
      </c>
      <c r="L41" s="85"/>
      <c r="M41" s="110">
        <f t="shared" si="1"/>
        <v>2619287683</v>
      </c>
      <c r="N41" s="86"/>
      <c r="O41" s="86"/>
      <c r="P41" s="86"/>
    </row>
    <row r="42" spans="1:16" ht="21.75" customHeight="1">
      <c r="A42" s="25" t="s">
        <v>110</v>
      </c>
      <c r="C42" s="88">
        <v>0</v>
      </c>
      <c r="D42" s="85"/>
      <c r="E42" s="88">
        <v>0</v>
      </c>
      <c r="F42" s="85"/>
      <c r="G42" s="110">
        <f t="shared" si="0"/>
        <v>0</v>
      </c>
      <c r="H42" s="85"/>
      <c r="I42" s="88">
        <v>8226035</v>
      </c>
      <c r="J42" s="85"/>
      <c r="K42" s="88">
        <v>0</v>
      </c>
      <c r="L42" s="85"/>
      <c r="M42" s="110">
        <f t="shared" si="1"/>
        <v>8226035</v>
      </c>
      <c r="N42" s="86"/>
      <c r="O42" s="86"/>
      <c r="P42" s="86"/>
    </row>
    <row r="43" spans="1:16" ht="21.75" customHeight="1">
      <c r="A43" s="25" t="s">
        <v>249</v>
      </c>
      <c r="C43" s="88">
        <v>0</v>
      </c>
      <c r="D43" s="85"/>
      <c r="E43" s="88">
        <v>0</v>
      </c>
      <c r="F43" s="85"/>
      <c r="G43" s="110">
        <f t="shared" si="0"/>
        <v>0</v>
      </c>
      <c r="H43" s="85"/>
      <c r="I43" s="88">
        <v>12913865767</v>
      </c>
      <c r="J43" s="85"/>
      <c r="K43" s="88">
        <v>0</v>
      </c>
      <c r="L43" s="85"/>
      <c r="M43" s="110">
        <f t="shared" si="1"/>
        <v>12913865767</v>
      </c>
      <c r="N43" s="86"/>
      <c r="O43" s="86"/>
      <c r="P43" s="86"/>
    </row>
    <row r="44" spans="1:16" ht="21.75" customHeight="1">
      <c r="A44" s="25" t="s">
        <v>250</v>
      </c>
      <c r="C44" s="88">
        <v>0</v>
      </c>
      <c r="D44" s="85"/>
      <c r="E44" s="88">
        <v>0</v>
      </c>
      <c r="F44" s="85"/>
      <c r="G44" s="110">
        <f t="shared" si="0"/>
        <v>0</v>
      </c>
      <c r="H44" s="85"/>
      <c r="I44" s="88">
        <v>5749823569</v>
      </c>
      <c r="J44" s="85"/>
      <c r="K44" s="88">
        <v>0</v>
      </c>
      <c r="L44" s="85"/>
      <c r="M44" s="110">
        <f t="shared" si="1"/>
        <v>5749823569</v>
      </c>
      <c r="N44" s="86"/>
      <c r="O44" s="86"/>
      <c r="P44" s="86"/>
    </row>
    <row r="45" spans="1:16" ht="21.75" customHeight="1">
      <c r="A45" s="25" t="s">
        <v>251</v>
      </c>
      <c r="C45" s="88">
        <v>0</v>
      </c>
      <c r="D45" s="85"/>
      <c r="E45" s="88">
        <v>0</v>
      </c>
      <c r="F45" s="85"/>
      <c r="G45" s="110">
        <f t="shared" si="0"/>
        <v>0</v>
      </c>
      <c r="H45" s="85"/>
      <c r="I45" s="88">
        <v>14255934254</v>
      </c>
      <c r="J45" s="85"/>
      <c r="K45" s="88">
        <v>0</v>
      </c>
      <c r="L45" s="85"/>
      <c r="M45" s="110">
        <f t="shared" si="1"/>
        <v>14255934254</v>
      </c>
      <c r="N45" s="86"/>
      <c r="O45" s="86"/>
      <c r="P45" s="86"/>
    </row>
    <row r="46" spans="1:16" ht="21.75" customHeight="1">
      <c r="A46" s="25" t="s">
        <v>252</v>
      </c>
      <c r="C46" s="88">
        <v>0</v>
      </c>
      <c r="D46" s="85"/>
      <c r="E46" s="88">
        <v>0</v>
      </c>
      <c r="F46" s="85"/>
      <c r="G46" s="110">
        <f t="shared" si="0"/>
        <v>0</v>
      </c>
      <c r="H46" s="85"/>
      <c r="I46" s="88">
        <v>952099975</v>
      </c>
      <c r="J46" s="85"/>
      <c r="K46" s="88">
        <v>0</v>
      </c>
      <c r="L46" s="85"/>
      <c r="M46" s="110">
        <f t="shared" si="1"/>
        <v>952099975</v>
      </c>
      <c r="N46" s="86"/>
      <c r="O46" s="86"/>
      <c r="P46" s="86"/>
    </row>
    <row r="47" spans="1:16" ht="21.75" customHeight="1">
      <c r="A47" s="25" t="s">
        <v>253</v>
      </c>
      <c r="C47" s="88">
        <v>0</v>
      </c>
      <c r="D47" s="85"/>
      <c r="E47" s="88">
        <v>0</v>
      </c>
      <c r="F47" s="85"/>
      <c r="G47" s="110">
        <f t="shared" si="0"/>
        <v>0</v>
      </c>
      <c r="H47" s="85"/>
      <c r="I47" s="88">
        <v>2872876719</v>
      </c>
      <c r="J47" s="85"/>
      <c r="K47" s="88">
        <v>0</v>
      </c>
      <c r="L47" s="85"/>
      <c r="M47" s="110">
        <f t="shared" si="1"/>
        <v>2872876719</v>
      </c>
      <c r="N47" s="86"/>
      <c r="O47" s="86"/>
      <c r="P47" s="86"/>
    </row>
    <row r="48" spans="1:16" ht="21.75" customHeight="1">
      <c r="A48" s="25" t="s">
        <v>254</v>
      </c>
      <c r="C48" s="88">
        <v>0</v>
      </c>
      <c r="D48" s="85"/>
      <c r="E48" s="88">
        <v>0</v>
      </c>
      <c r="F48" s="85"/>
      <c r="G48" s="110">
        <f t="shared" si="0"/>
        <v>0</v>
      </c>
      <c r="H48" s="85"/>
      <c r="I48" s="88">
        <v>1705699461</v>
      </c>
      <c r="J48" s="85"/>
      <c r="K48" s="88">
        <v>4212050</v>
      </c>
      <c r="L48" s="85"/>
      <c r="M48" s="110">
        <f t="shared" si="1"/>
        <v>1701487411</v>
      </c>
      <c r="N48" s="86"/>
      <c r="O48" s="86"/>
      <c r="P48" s="86"/>
    </row>
    <row r="49" spans="1:16" ht="21.75" customHeight="1">
      <c r="A49" s="25" t="s">
        <v>255</v>
      </c>
      <c r="C49" s="88">
        <v>0</v>
      </c>
      <c r="D49" s="85"/>
      <c r="E49" s="88">
        <v>0</v>
      </c>
      <c r="F49" s="85"/>
      <c r="G49" s="110">
        <f t="shared" si="0"/>
        <v>0</v>
      </c>
      <c r="H49" s="85"/>
      <c r="I49" s="88">
        <v>4303843596</v>
      </c>
      <c r="J49" s="85"/>
      <c r="K49" s="88">
        <v>5867061</v>
      </c>
      <c r="L49" s="85"/>
      <c r="M49" s="110">
        <f t="shared" si="1"/>
        <v>4297976535</v>
      </c>
      <c r="N49" s="86"/>
      <c r="O49" s="86"/>
      <c r="P49" s="86"/>
    </row>
    <row r="50" spans="1:16" ht="21.75" customHeight="1">
      <c r="A50" s="25" t="s">
        <v>111</v>
      </c>
      <c r="C50" s="88">
        <v>0</v>
      </c>
      <c r="D50" s="85"/>
      <c r="E50" s="88">
        <v>0</v>
      </c>
      <c r="F50" s="85"/>
      <c r="G50" s="110">
        <f t="shared" si="0"/>
        <v>0</v>
      </c>
      <c r="H50" s="85"/>
      <c r="I50" s="88">
        <v>-9792568</v>
      </c>
      <c r="J50" s="85"/>
      <c r="K50" s="88">
        <v>0</v>
      </c>
      <c r="L50" s="85"/>
      <c r="M50" s="110">
        <f t="shared" si="1"/>
        <v>-9792568</v>
      </c>
      <c r="N50" s="86"/>
      <c r="O50" s="86"/>
      <c r="P50" s="86"/>
    </row>
    <row r="51" spans="1:16" ht="21.75" customHeight="1">
      <c r="A51" s="25" t="s">
        <v>112</v>
      </c>
      <c r="C51" s="88">
        <v>3969</v>
      </c>
      <c r="D51" s="85"/>
      <c r="E51" s="88">
        <v>0</v>
      </c>
      <c r="F51" s="85"/>
      <c r="G51" s="110">
        <f t="shared" si="0"/>
        <v>3969</v>
      </c>
      <c r="H51" s="85"/>
      <c r="I51" s="88">
        <v>-382780</v>
      </c>
      <c r="J51" s="85"/>
      <c r="K51" s="88">
        <v>396</v>
      </c>
      <c r="L51" s="85"/>
      <c r="M51" s="110">
        <f t="shared" si="1"/>
        <v>-383176</v>
      </c>
      <c r="N51" s="86"/>
      <c r="O51" s="86"/>
      <c r="P51" s="86"/>
    </row>
    <row r="52" spans="1:16" ht="21.75" customHeight="1">
      <c r="A52" s="25" t="s">
        <v>256</v>
      </c>
      <c r="C52" s="88">
        <v>0</v>
      </c>
      <c r="D52" s="85"/>
      <c r="E52" s="88">
        <v>0</v>
      </c>
      <c r="F52" s="85"/>
      <c r="G52" s="110">
        <f t="shared" si="0"/>
        <v>0</v>
      </c>
      <c r="H52" s="85"/>
      <c r="I52" s="88">
        <v>27741783067</v>
      </c>
      <c r="J52" s="85"/>
      <c r="K52" s="88">
        <v>3479342</v>
      </c>
      <c r="L52" s="85"/>
      <c r="M52" s="110">
        <f t="shared" si="1"/>
        <v>27738303725</v>
      </c>
      <c r="N52" s="86"/>
      <c r="O52" s="86"/>
      <c r="P52" s="86"/>
    </row>
    <row r="53" spans="1:16" ht="21.75" customHeight="1">
      <c r="A53" s="25" t="s">
        <v>257</v>
      </c>
      <c r="C53" s="88">
        <v>0</v>
      </c>
      <c r="D53" s="85"/>
      <c r="E53" s="88">
        <v>0</v>
      </c>
      <c r="F53" s="85"/>
      <c r="G53" s="110">
        <f t="shared" si="0"/>
        <v>0</v>
      </c>
      <c r="H53" s="85"/>
      <c r="I53" s="88">
        <v>46236305112</v>
      </c>
      <c r="J53" s="85"/>
      <c r="K53" s="88">
        <v>5798911</v>
      </c>
      <c r="L53" s="85"/>
      <c r="M53" s="110">
        <f t="shared" si="1"/>
        <v>46230506201</v>
      </c>
      <c r="N53" s="86"/>
      <c r="O53" s="86"/>
      <c r="P53" s="86"/>
    </row>
    <row r="54" spans="1:16" ht="21.75" customHeight="1">
      <c r="A54" s="25" t="s">
        <v>258</v>
      </c>
      <c r="C54" s="88">
        <v>0</v>
      </c>
      <c r="D54" s="85"/>
      <c r="E54" s="88">
        <v>0</v>
      </c>
      <c r="F54" s="85"/>
      <c r="G54" s="110">
        <f t="shared" si="0"/>
        <v>0</v>
      </c>
      <c r="H54" s="85"/>
      <c r="I54" s="88">
        <v>46236305112</v>
      </c>
      <c r="J54" s="85"/>
      <c r="K54" s="88">
        <v>5798911</v>
      </c>
      <c r="L54" s="85"/>
      <c r="M54" s="110">
        <f t="shared" si="1"/>
        <v>46230506201</v>
      </c>
      <c r="N54" s="86"/>
      <c r="O54" s="86"/>
      <c r="P54" s="86"/>
    </row>
    <row r="55" spans="1:16" ht="21.75" customHeight="1">
      <c r="A55" s="25" t="s">
        <v>259</v>
      </c>
      <c r="C55" s="88">
        <v>0</v>
      </c>
      <c r="D55" s="85"/>
      <c r="E55" s="88">
        <v>0</v>
      </c>
      <c r="F55" s="85"/>
      <c r="G55" s="110">
        <f t="shared" si="0"/>
        <v>0</v>
      </c>
      <c r="H55" s="85"/>
      <c r="I55" s="88">
        <v>18494522043</v>
      </c>
      <c r="J55" s="85"/>
      <c r="K55" s="88">
        <v>2319569</v>
      </c>
      <c r="L55" s="85"/>
      <c r="M55" s="110">
        <f t="shared" si="1"/>
        <v>18492202474</v>
      </c>
      <c r="N55" s="86"/>
      <c r="O55" s="86"/>
      <c r="P55" s="86"/>
    </row>
    <row r="56" spans="1:16" ht="21.75" customHeight="1">
      <c r="A56" s="25" t="s">
        <v>260</v>
      </c>
      <c r="C56" s="88">
        <v>0</v>
      </c>
      <c r="D56" s="85"/>
      <c r="E56" s="88">
        <v>0</v>
      </c>
      <c r="F56" s="85"/>
      <c r="G56" s="110">
        <f t="shared" si="0"/>
        <v>0</v>
      </c>
      <c r="H56" s="85"/>
      <c r="I56" s="88">
        <v>18494522043</v>
      </c>
      <c r="J56" s="85"/>
      <c r="K56" s="88">
        <v>2319569</v>
      </c>
      <c r="L56" s="85"/>
      <c r="M56" s="110">
        <f t="shared" si="1"/>
        <v>18492202474</v>
      </c>
      <c r="N56" s="86"/>
      <c r="O56" s="86"/>
      <c r="P56" s="86"/>
    </row>
    <row r="57" spans="1:16" ht="21.75" customHeight="1">
      <c r="A57" s="25" t="s">
        <v>261</v>
      </c>
      <c r="C57" s="88">
        <v>0</v>
      </c>
      <c r="D57" s="85"/>
      <c r="E57" s="88">
        <v>0</v>
      </c>
      <c r="F57" s="85"/>
      <c r="G57" s="110">
        <f t="shared" si="0"/>
        <v>0</v>
      </c>
      <c r="H57" s="85"/>
      <c r="I57" s="88">
        <v>27741783065</v>
      </c>
      <c r="J57" s="85"/>
      <c r="K57" s="88">
        <v>3479342</v>
      </c>
      <c r="L57" s="85"/>
      <c r="M57" s="110">
        <f t="shared" si="1"/>
        <v>27738303723</v>
      </c>
      <c r="N57" s="86"/>
      <c r="O57" s="86"/>
      <c r="P57" s="86"/>
    </row>
    <row r="58" spans="1:16" ht="21.75" customHeight="1">
      <c r="A58" s="25" t="s">
        <v>262</v>
      </c>
      <c r="C58" s="88">
        <v>0</v>
      </c>
      <c r="D58" s="85"/>
      <c r="E58" s="88">
        <v>0</v>
      </c>
      <c r="F58" s="85"/>
      <c r="G58" s="110">
        <f t="shared" si="0"/>
        <v>0</v>
      </c>
      <c r="H58" s="85"/>
      <c r="I58" s="88">
        <v>2838753972</v>
      </c>
      <c r="J58" s="85"/>
      <c r="K58" s="88">
        <v>1418154</v>
      </c>
      <c r="L58" s="85"/>
      <c r="M58" s="110">
        <f t="shared" si="1"/>
        <v>2837335818</v>
      </c>
      <c r="N58" s="86"/>
      <c r="O58" s="86"/>
      <c r="P58" s="86"/>
    </row>
    <row r="59" spans="1:16" ht="21.75" customHeight="1">
      <c r="A59" s="25" t="s">
        <v>263</v>
      </c>
      <c r="C59" s="88">
        <v>0</v>
      </c>
      <c r="D59" s="85"/>
      <c r="E59" s="88">
        <v>0</v>
      </c>
      <c r="F59" s="85"/>
      <c r="G59" s="110">
        <f t="shared" si="0"/>
        <v>0</v>
      </c>
      <c r="H59" s="85"/>
      <c r="I59" s="88">
        <v>1989316535</v>
      </c>
      <c r="J59" s="85"/>
      <c r="K59" s="88">
        <v>48450</v>
      </c>
      <c r="L59" s="85"/>
      <c r="M59" s="110">
        <f t="shared" si="1"/>
        <v>1989268085</v>
      </c>
      <c r="N59" s="86"/>
      <c r="O59" s="86"/>
      <c r="P59" s="86"/>
    </row>
    <row r="60" spans="1:16" ht="21.75" customHeight="1">
      <c r="A60" s="25" t="s">
        <v>264</v>
      </c>
      <c r="C60" s="88">
        <v>0</v>
      </c>
      <c r="D60" s="85"/>
      <c r="E60" s="88">
        <v>0</v>
      </c>
      <c r="F60" s="85"/>
      <c r="G60" s="110">
        <f t="shared" si="0"/>
        <v>0</v>
      </c>
      <c r="H60" s="85"/>
      <c r="I60" s="88">
        <v>72141592620</v>
      </c>
      <c r="J60" s="85"/>
      <c r="K60" s="88">
        <v>0</v>
      </c>
      <c r="L60" s="85"/>
      <c r="M60" s="110">
        <f t="shared" si="1"/>
        <v>72141592620</v>
      </c>
      <c r="N60" s="86"/>
      <c r="O60" s="86"/>
      <c r="P60" s="86"/>
    </row>
    <row r="61" spans="1:16" ht="21.75" customHeight="1">
      <c r="A61" s="25" t="s">
        <v>265</v>
      </c>
      <c r="C61" s="88">
        <v>0</v>
      </c>
      <c r="D61" s="85"/>
      <c r="E61" s="88">
        <v>0</v>
      </c>
      <c r="F61" s="85"/>
      <c r="G61" s="110">
        <f t="shared" si="0"/>
        <v>0</v>
      </c>
      <c r="H61" s="85"/>
      <c r="I61" s="88">
        <v>48320360654</v>
      </c>
      <c r="J61" s="85"/>
      <c r="K61" s="88">
        <v>0</v>
      </c>
      <c r="L61" s="85"/>
      <c r="M61" s="110">
        <f t="shared" si="1"/>
        <v>48320360654</v>
      </c>
      <c r="N61" s="86"/>
      <c r="O61" s="86"/>
      <c r="P61" s="86"/>
    </row>
    <row r="62" spans="1:16" ht="21.75" customHeight="1">
      <c r="A62" s="25" t="s">
        <v>266</v>
      </c>
      <c r="C62" s="88">
        <v>0</v>
      </c>
      <c r="D62" s="85"/>
      <c r="E62" s="88">
        <v>0</v>
      </c>
      <c r="F62" s="85"/>
      <c r="G62" s="110">
        <f t="shared" si="0"/>
        <v>0</v>
      </c>
      <c r="H62" s="85"/>
      <c r="I62" s="88">
        <v>1397334834</v>
      </c>
      <c r="J62" s="85"/>
      <c r="K62" s="88">
        <v>0</v>
      </c>
      <c r="L62" s="85"/>
      <c r="M62" s="110">
        <f t="shared" si="1"/>
        <v>1397334834</v>
      </c>
      <c r="N62" s="86"/>
      <c r="O62" s="86"/>
      <c r="P62" s="86"/>
    </row>
    <row r="63" spans="1:16" ht="21.75" customHeight="1">
      <c r="A63" s="25" t="s">
        <v>114</v>
      </c>
      <c r="C63" s="88">
        <v>21527</v>
      </c>
      <c r="D63" s="85"/>
      <c r="E63" s="88">
        <v>0</v>
      </c>
      <c r="F63" s="85"/>
      <c r="G63" s="110">
        <f t="shared" si="0"/>
        <v>21527</v>
      </c>
      <c r="H63" s="85"/>
      <c r="I63" s="88">
        <v>2945528907</v>
      </c>
      <c r="J63" s="85"/>
      <c r="K63" s="88">
        <v>0</v>
      </c>
      <c r="L63" s="85"/>
      <c r="M63" s="110">
        <f t="shared" si="1"/>
        <v>2945528907</v>
      </c>
      <c r="N63" s="86"/>
      <c r="O63" s="86"/>
      <c r="P63" s="86"/>
    </row>
    <row r="64" spans="1:16" ht="21.75" customHeight="1">
      <c r="A64" s="25" t="s">
        <v>267</v>
      </c>
      <c r="C64" s="88">
        <v>0</v>
      </c>
      <c r="D64" s="85"/>
      <c r="E64" s="88">
        <v>0</v>
      </c>
      <c r="F64" s="85"/>
      <c r="G64" s="110">
        <f t="shared" si="0"/>
        <v>0</v>
      </c>
      <c r="H64" s="85"/>
      <c r="I64" s="88">
        <v>165625904334</v>
      </c>
      <c r="J64" s="85"/>
      <c r="K64" s="88">
        <v>0</v>
      </c>
      <c r="L64" s="85"/>
      <c r="M64" s="110">
        <f t="shared" si="1"/>
        <v>165625904334</v>
      </c>
      <c r="N64" s="86"/>
      <c r="O64" s="86"/>
      <c r="P64" s="86"/>
    </row>
    <row r="65" spans="1:16" ht="21.75" customHeight="1">
      <c r="A65" s="25" t="s">
        <v>268</v>
      </c>
      <c r="C65" s="88">
        <v>0</v>
      </c>
      <c r="D65" s="85"/>
      <c r="E65" s="88">
        <v>0</v>
      </c>
      <c r="F65" s="85"/>
      <c r="G65" s="110">
        <f t="shared" si="0"/>
        <v>0</v>
      </c>
      <c r="H65" s="85"/>
      <c r="I65" s="88">
        <v>24479210360</v>
      </c>
      <c r="J65" s="85"/>
      <c r="K65" s="88">
        <v>0</v>
      </c>
      <c r="L65" s="85"/>
      <c r="M65" s="110">
        <f t="shared" si="1"/>
        <v>24479210360</v>
      </c>
      <c r="N65" s="86"/>
      <c r="O65" s="86"/>
      <c r="P65" s="86"/>
    </row>
    <row r="66" spans="1:16" ht="21.75" customHeight="1">
      <c r="A66" s="25" t="s">
        <v>269</v>
      </c>
      <c r="C66" s="88">
        <v>0</v>
      </c>
      <c r="D66" s="85"/>
      <c r="E66" s="88">
        <v>0</v>
      </c>
      <c r="F66" s="85"/>
      <c r="G66" s="110">
        <f t="shared" si="0"/>
        <v>0</v>
      </c>
      <c r="H66" s="85"/>
      <c r="I66" s="88">
        <v>58211258897</v>
      </c>
      <c r="J66" s="85"/>
      <c r="K66" s="88">
        <v>0</v>
      </c>
      <c r="L66" s="85"/>
      <c r="M66" s="110">
        <f t="shared" si="1"/>
        <v>58211258897</v>
      </c>
      <c r="N66" s="86"/>
      <c r="O66" s="86"/>
      <c r="P66" s="86"/>
    </row>
    <row r="67" spans="1:16" ht="21.75" customHeight="1">
      <c r="A67" s="25" t="s">
        <v>270</v>
      </c>
      <c r="C67" s="88">
        <v>0</v>
      </c>
      <c r="D67" s="85"/>
      <c r="E67" s="88">
        <v>0</v>
      </c>
      <c r="F67" s="85"/>
      <c r="G67" s="110">
        <f t="shared" si="0"/>
        <v>0</v>
      </c>
      <c r="H67" s="85"/>
      <c r="I67" s="88">
        <v>344706849</v>
      </c>
      <c r="J67" s="85"/>
      <c r="K67" s="88">
        <v>0</v>
      </c>
      <c r="L67" s="85"/>
      <c r="M67" s="110">
        <f t="shared" si="1"/>
        <v>344706849</v>
      </c>
      <c r="N67" s="86"/>
      <c r="O67" s="86"/>
      <c r="P67" s="86"/>
    </row>
    <row r="68" spans="1:16" ht="21.75" customHeight="1">
      <c r="A68" s="25" t="s">
        <v>271</v>
      </c>
      <c r="C68" s="88">
        <v>0</v>
      </c>
      <c r="D68" s="85"/>
      <c r="E68" s="88">
        <v>0</v>
      </c>
      <c r="F68" s="85"/>
      <c r="G68" s="110">
        <f t="shared" si="0"/>
        <v>0</v>
      </c>
      <c r="H68" s="85"/>
      <c r="I68" s="88">
        <v>1028593777</v>
      </c>
      <c r="J68" s="85"/>
      <c r="K68" s="88">
        <v>0</v>
      </c>
      <c r="L68" s="85"/>
      <c r="M68" s="110">
        <f t="shared" si="1"/>
        <v>1028593777</v>
      </c>
      <c r="N68" s="86"/>
      <c r="O68" s="86"/>
      <c r="P68" s="86"/>
    </row>
    <row r="69" spans="1:16" ht="21.75" customHeight="1">
      <c r="A69" s="25" t="s">
        <v>272</v>
      </c>
      <c r="C69" s="88">
        <v>0</v>
      </c>
      <c r="D69" s="85"/>
      <c r="E69" s="88">
        <v>0</v>
      </c>
      <c r="F69" s="85"/>
      <c r="G69" s="110">
        <f t="shared" si="0"/>
        <v>0</v>
      </c>
      <c r="H69" s="85"/>
      <c r="I69" s="88">
        <v>5245318624</v>
      </c>
      <c r="J69" s="85"/>
      <c r="K69" s="88">
        <v>0</v>
      </c>
      <c r="L69" s="85"/>
      <c r="M69" s="110">
        <f t="shared" si="1"/>
        <v>5245318624</v>
      </c>
      <c r="N69" s="86"/>
      <c r="O69" s="86"/>
      <c r="P69" s="86"/>
    </row>
    <row r="70" spans="1:16" ht="21.75" customHeight="1">
      <c r="A70" s="25" t="s">
        <v>273</v>
      </c>
      <c r="C70" s="88">
        <v>0</v>
      </c>
      <c r="D70" s="85"/>
      <c r="E70" s="88">
        <v>0</v>
      </c>
      <c r="F70" s="85"/>
      <c r="G70" s="110">
        <f t="shared" si="0"/>
        <v>0</v>
      </c>
      <c r="H70" s="85"/>
      <c r="I70" s="88">
        <v>5450704109</v>
      </c>
      <c r="J70" s="85"/>
      <c r="K70" s="88">
        <v>0</v>
      </c>
      <c r="L70" s="85"/>
      <c r="M70" s="110">
        <f t="shared" si="1"/>
        <v>5450704109</v>
      </c>
      <c r="N70" s="86"/>
      <c r="O70" s="86"/>
      <c r="P70" s="86"/>
    </row>
    <row r="71" spans="1:16" ht="21.75" customHeight="1">
      <c r="A71" s="25" t="s">
        <v>274</v>
      </c>
      <c r="C71" s="88">
        <v>0</v>
      </c>
      <c r="D71" s="85"/>
      <c r="E71" s="88">
        <v>0</v>
      </c>
      <c r="F71" s="85"/>
      <c r="G71" s="110">
        <f t="shared" si="0"/>
        <v>0</v>
      </c>
      <c r="H71" s="85"/>
      <c r="I71" s="88">
        <v>36065412632</v>
      </c>
      <c r="J71" s="85"/>
      <c r="K71" s="88">
        <v>0</v>
      </c>
      <c r="L71" s="85"/>
      <c r="M71" s="110">
        <f t="shared" si="1"/>
        <v>36065412632</v>
      </c>
      <c r="N71" s="86"/>
      <c r="O71" s="86"/>
      <c r="P71" s="86"/>
    </row>
    <row r="72" spans="1:16" ht="21.75" customHeight="1">
      <c r="A72" s="25" t="s">
        <v>275</v>
      </c>
      <c r="C72" s="88">
        <v>0</v>
      </c>
      <c r="D72" s="85"/>
      <c r="E72" s="88">
        <v>0</v>
      </c>
      <c r="F72" s="85"/>
      <c r="G72" s="110">
        <f t="shared" si="0"/>
        <v>0</v>
      </c>
      <c r="H72" s="85"/>
      <c r="I72" s="88">
        <v>12853719615</v>
      </c>
      <c r="J72" s="85"/>
      <c r="K72" s="88">
        <v>0</v>
      </c>
      <c r="L72" s="85"/>
      <c r="M72" s="110">
        <f t="shared" si="1"/>
        <v>12853719615</v>
      </c>
      <c r="N72" s="86"/>
      <c r="O72" s="86"/>
      <c r="P72" s="86"/>
    </row>
    <row r="73" spans="1:16" ht="21.75" customHeight="1">
      <c r="A73" s="25" t="s">
        <v>276</v>
      </c>
      <c r="C73" s="88">
        <v>0</v>
      </c>
      <c r="D73" s="85"/>
      <c r="E73" s="88">
        <v>0</v>
      </c>
      <c r="F73" s="85"/>
      <c r="G73" s="110">
        <f t="shared" ref="G73:G136" si="2">C73-E73</f>
        <v>0</v>
      </c>
      <c r="H73" s="85"/>
      <c r="I73" s="88">
        <v>9891266383</v>
      </c>
      <c r="J73" s="85"/>
      <c r="K73" s="88">
        <v>0</v>
      </c>
      <c r="L73" s="85"/>
      <c r="M73" s="110">
        <f t="shared" ref="M73:M136" si="3">I73-K73</f>
        <v>9891266383</v>
      </c>
      <c r="N73" s="86"/>
      <c r="O73" s="86"/>
      <c r="P73" s="86"/>
    </row>
    <row r="74" spans="1:16" ht="21.75" customHeight="1">
      <c r="A74" s="25" t="s">
        <v>277</v>
      </c>
      <c r="C74" s="88">
        <v>0</v>
      </c>
      <c r="D74" s="85"/>
      <c r="E74" s="88">
        <v>0</v>
      </c>
      <c r="F74" s="85"/>
      <c r="G74" s="110">
        <f t="shared" si="2"/>
        <v>0</v>
      </c>
      <c r="H74" s="85"/>
      <c r="I74" s="88">
        <v>3269760656</v>
      </c>
      <c r="J74" s="85"/>
      <c r="K74" s="88">
        <v>0</v>
      </c>
      <c r="L74" s="85"/>
      <c r="M74" s="110">
        <f t="shared" si="3"/>
        <v>3269760656</v>
      </c>
      <c r="N74" s="86"/>
      <c r="O74" s="86"/>
      <c r="P74" s="86"/>
    </row>
    <row r="75" spans="1:16" ht="21.75" customHeight="1">
      <c r="A75" s="25" t="s">
        <v>278</v>
      </c>
      <c r="C75" s="88">
        <v>0</v>
      </c>
      <c r="D75" s="85"/>
      <c r="E75" s="88">
        <v>0</v>
      </c>
      <c r="F75" s="85"/>
      <c r="G75" s="110">
        <f t="shared" si="2"/>
        <v>0</v>
      </c>
      <c r="H75" s="85"/>
      <c r="I75" s="88">
        <v>5871926229</v>
      </c>
      <c r="J75" s="85"/>
      <c r="K75" s="88">
        <v>0</v>
      </c>
      <c r="L75" s="85"/>
      <c r="M75" s="110">
        <f t="shared" si="3"/>
        <v>5871926229</v>
      </c>
      <c r="N75" s="86"/>
      <c r="O75" s="86"/>
      <c r="P75" s="86"/>
    </row>
    <row r="76" spans="1:16" ht="21.75" customHeight="1">
      <c r="A76" s="25" t="s">
        <v>279</v>
      </c>
      <c r="C76" s="88">
        <v>0</v>
      </c>
      <c r="D76" s="85"/>
      <c r="E76" s="88">
        <v>0</v>
      </c>
      <c r="F76" s="85"/>
      <c r="G76" s="110">
        <f t="shared" si="2"/>
        <v>0</v>
      </c>
      <c r="H76" s="85"/>
      <c r="I76" s="88">
        <v>8012178378</v>
      </c>
      <c r="J76" s="85"/>
      <c r="K76" s="88">
        <v>0</v>
      </c>
      <c r="L76" s="85"/>
      <c r="M76" s="110">
        <f t="shared" si="3"/>
        <v>8012178378</v>
      </c>
      <c r="N76" s="86"/>
      <c r="O76" s="86"/>
      <c r="P76" s="86"/>
    </row>
    <row r="77" spans="1:16" ht="21.75" customHeight="1">
      <c r="A77" s="25" t="s">
        <v>280</v>
      </c>
      <c r="C77" s="88">
        <v>0</v>
      </c>
      <c r="D77" s="85"/>
      <c r="E77" s="88">
        <v>0</v>
      </c>
      <c r="F77" s="85"/>
      <c r="G77" s="110">
        <f t="shared" si="2"/>
        <v>0</v>
      </c>
      <c r="H77" s="85"/>
      <c r="I77" s="88">
        <v>38921391780</v>
      </c>
      <c r="J77" s="85"/>
      <c r="K77" s="88">
        <v>0</v>
      </c>
      <c r="L77" s="85"/>
      <c r="M77" s="110">
        <f t="shared" si="3"/>
        <v>38921391780</v>
      </c>
      <c r="N77" s="86"/>
      <c r="O77" s="86"/>
      <c r="P77" s="86"/>
    </row>
    <row r="78" spans="1:16" ht="21.75" customHeight="1">
      <c r="A78" s="25" t="s">
        <v>281</v>
      </c>
      <c r="C78" s="88">
        <v>0</v>
      </c>
      <c r="D78" s="85"/>
      <c r="E78" s="88">
        <v>0</v>
      </c>
      <c r="F78" s="85"/>
      <c r="G78" s="110">
        <f t="shared" si="2"/>
        <v>0</v>
      </c>
      <c r="H78" s="85"/>
      <c r="I78" s="88">
        <v>2685245902</v>
      </c>
      <c r="J78" s="85"/>
      <c r="K78" s="88">
        <v>0</v>
      </c>
      <c r="L78" s="85"/>
      <c r="M78" s="110">
        <f t="shared" si="3"/>
        <v>2685245902</v>
      </c>
      <c r="N78" s="86"/>
      <c r="O78" s="86"/>
      <c r="P78" s="86"/>
    </row>
    <row r="79" spans="1:16" ht="21.75" customHeight="1">
      <c r="A79" s="25" t="s">
        <v>282</v>
      </c>
      <c r="C79" s="88">
        <v>0</v>
      </c>
      <c r="D79" s="85"/>
      <c r="E79" s="88">
        <v>0</v>
      </c>
      <c r="F79" s="85"/>
      <c r="G79" s="110">
        <f t="shared" si="2"/>
        <v>0</v>
      </c>
      <c r="H79" s="85"/>
      <c r="I79" s="88">
        <v>25261643835</v>
      </c>
      <c r="J79" s="85"/>
      <c r="K79" s="88">
        <v>0</v>
      </c>
      <c r="L79" s="85"/>
      <c r="M79" s="110">
        <f t="shared" si="3"/>
        <v>25261643835</v>
      </c>
      <c r="N79" s="86"/>
      <c r="O79" s="86"/>
      <c r="P79" s="86"/>
    </row>
    <row r="80" spans="1:16" ht="21.75" customHeight="1">
      <c r="A80" s="25" t="s">
        <v>283</v>
      </c>
      <c r="C80" s="88">
        <v>0</v>
      </c>
      <c r="D80" s="85"/>
      <c r="E80" s="88">
        <v>0</v>
      </c>
      <c r="F80" s="85"/>
      <c r="G80" s="110">
        <f t="shared" si="2"/>
        <v>0</v>
      </c>
      <c r="H80" s="85"/>
      <c r="I80" s="88">
        <v>52657575616</v>
      </c>
      <c r="J80" s="85"/>
      <c r="K80" s="88">
        <v>0</v>
      </c>
      <c r="L80" s="85"/>
      <c r="M80" s="110">
        <f t="shared" si="3"/>
        <v>52657575616</v>
      </c>
      <c r="N80" s="86"/>
      <c r="O80" s="86"/>
      <c r="P80" s="86"/>
    </row>
    <row r="81" spans="1:16" ht="21.75" customHeight="1">
      <c r="A81" s="25" t="s">
        <v>284</v>
      </c>
      <c r="C81" s="88">
        <v>0</v>
      </c>
      <c r="D81" s="85"/>
      <c r="E81" s="88">
        <v>0</v>
      </c>
      <c r="F81" s="85"/>
      <c r="G81" s="110">
        <f t="shared" si="2"/>
        <v>0</v>
      </c>
      <c r="H81" s="85"/>
      <c r="I81" s="88">
        <v>8406113425</v>
      </c>
      <c r="J81" s="85"/>
      <c r="K81" s="88">
        <v>0</v>
      </c>
      <c r="L81" s="85"/>
      <c r="M81" s="110">
        <f t="shared" si="3"/>
        <v>8406113425</v>
      </c>
      <c r="N81" s="86"/>
      <c r="O81" s="86"/>
      <c r="P81" s="86"/>
    </row>
    <row r="82" spans="1:16" ht="21.75" customHeight="1">
      <c r="A82" s="25" t="s">
        <v>285</v>
      </c>
      <c r="C82" s="88">
        <v>0</v>
      </c>
      <c r="D82" s="85"/>
      <c r="E82" s="88">
        <v>0</v>
      </c>
      <c r="F82" s="85"/>
      <c r="G82" s="110">
        <f t="shared" si="2"/>
        <v>0</v>
      </c>
      <c r="H82" s="85"/>
      <c r="I82" s="88">
        <v>125446253425</v>
      </c>
      <c r="J82" s="85"/>
      <c r="K82" s="88">
        <v>0</v>
      </c>
      <c r="L82" s="85"/>
      <c r="M82" s="110">
        <f t="shared" si="3"/>
        <v>125446253425</v>
      </c>
      <c r="N82" s="86"/>
      <c r="O82" s="86"/>
      <c r="P82" s="86"/>
    </row>
    <row r="83" spans="1:16" ht="21.75" customHeight="1">
      <c r="A83" s="25" t="s">
        <v>286</v>
      </c>
      <c r="C83" s="88">
        <v>0</v>
      </c>
      <c r="D83" s="85"/>
      <c r="E83" s="88">
        <v>0</v>
      </c>
      <c r="F83" s="85"/>
      <c r="G83" s="110">
        <f t="shared" si="2"/>
        <v>0</v>
      </c>
      <c r="H83" s="85"/>
      <c r="I83" s="88">
        <v>28001817891</v>
      </c>
      <c r="J83" s="85"/>
      <c r="K83" s="88">
        <v>0</v>
      </c>
      <c r="L83" s="85"/>
      <c r="M83" s="110">
        <f t="shared" si="3"/>
        <v>28001817891</v>
      </c>
      <c r="N83" s="86"/>
      <c r="O83" s="86"/>
      <c r="P83" s="86"/>
    </row>
    <row r="84" spans="1:16" ht="21.75" customHeight="1">
      <c r="A84" s="25" t="s">
        <v>287</v>
      </c>
      <c r="C84" s="88">
        <v>0</v>
      </c>
      <c r="D84" s="85"/>
      <c r="E84" s="88">
        <v>0</v>
      </c>
      <c r="F84" s="85"/>
      <c r="G84" s="110">
        <f t="shared" si="2"/>
        <v>0</v>
      </c>
      <c r="H84" s="85"/>
      <c r="I84" s="88">
        <v>15385311666</v>
      </c>
      <c r="J84" s="85"/>
      <c r="K84" s="88">
        <v>0</v>
      </c>
      <c r="L84" s="85"/>
      <c r="M84" s="110">
        <f t="shared" si="3"/>
        <v>15385311666</v>
      </c>
      <c r="N84" s="86"/>
      <c r="O84" s="86"/>
      <c r="P84" s="86"/>
    </row>
    <row r="85" spans="1:16" ht="21.75" customHeight="1">
      <c r="A85" s="25" t="s">
        <v>288</v>
      </c>
      <c r="C85" s="88">
        <v>0</v>
      </c>
      <c r="D85" s="85"/>
      <c r="E85" s="88">
        <v>0</v>
      </c>
      <c r="F85" s="85"/>
      <c r="G85" s="110">
        <f t="shared" si="2"/>
        <v>0</v>
      </c>
      <c r="H85" s="85"/>
      <c r="I85" s="88">
        <v>504945001</v>
      </c>
      <c r="J85" s="85"/>
      <c r="K85" s="88">
        <v>0</v>
      </c>
      <c r="L85" s="85"/>
      <c r="M85" s="110">
        <f t="shared" si="3"/>
        <v>504945001</v>
      </c>
      <c r="N85" s="86"/>
      <c r="O85" s="86"/>
      <c r="P85" s="86"/>
    </row>
    <row r="86" spans="1:16" ht="21.75" customHeight="1">
      <c r="A86" s="25" t="s">
        <v>289</v>
      </c>
      <c r="C86" s="88">
        <v>0</v>
      </c>
      <c r="D86" s="85"/>
      <c r="E86" s="88">
        <v>0</v>
      </c>
      <c r="F86" s="85"/>
      <c r="G86" s="110">
        <f t="shared" si="2"/>
        <v>0</v>
      </c>
      <c r="H86" s="85"/>
      <c r="I86" s="88">
        <v>122931999995</v>
      </c>
      <c r="J86" s="85"/>
      <c r="K86" s="88">
        <v>0</v>
      </c>
      <c r="L86" s="85"/>
      <c r="M86" s="110">
        <f t="shared" si="3"/>
        <v>122931999995</v>
      </c>
      <c r="N86" s="86"/>
      <c r="O86" s="86"/>
      <c r="P86" s="86"/>
    </row>
    <row r="87" spans="1:16" ht="21.75" customHeight="1">
      <c r="A87" s="25" t="s">
        <v>290</v>
      </c>
      <c r="C87" s="88">
        <v>0</v>
      </c>
      <c r="D87" s="85"/>
      <c r="E87" s="88">
        <v>0</v>
      </c>
      <c r="F87" s="85"/>
      <c r="G87" s="110">
        <f t="shared" si="2"/>
        <v>0</v>
      </c>
      <c r="H87" s="85"/>
      <c r="I87" s="88">
        <v>22128166659</v>
      </c>
      <c r="J87" s="85"/>
      <c r="K87" s="88">
        <v>0</v>
      </c>
      <c r="L87" s="85"/>
      <c r="M87" s="110">
        <f t="shared" si="3"/>
        <v>22128166659</v>
      </c>
      <c r="N87" s="86"/>
      <c r="O87" s="86"/>
      <c r="P87" s="86"/>
    </row>
    <row r="88" spans="1:16" ht="21.75" customHeight="1">
      <c r="A88" s="25" t="s">
        <v>291</v>
      </c>
      <c r="C88" s="88">
        <v>0</v>
      </c>
      <c r="D88" s="85"/>
      <c r="E88" s="88">
        <v>0</v>
      </c>
      <c r="F88" s="85"/>
      <c r="G88" s="110">
        <f t="shared" si="2"/>
        <v>0</v>
      </c>
      <c r="H88" s="85"/>
      <c r="I88" s="88">
        <v>69101912553</v>
      </c>
      <c r="J88" s="85"/>
      <c r="K88" s="88">
        <v>0</v>
      </c>
      <c r="L88" s="85"/>
      <c r="M88" s="110">
        <f t="shared" si="3"/>
        <v>69101912553</v>
      </c>
      <c r="N88" s="86"/>
      <c r="O88" s="86"/>
      <c r="P88" s="86"/>
    </row>
    <row r="89" spans="1:16" ht="21.75" customHeight="1">
      <c r="A89" s="25" t="s">
        <v>292</v>
      </c>
      <c r="C89" s="88">
        <v>0</v>
      </c>
      <c r="D89" s="85"/>
      <c r="E89" s="88">
        <v>0</v>
      </c>
      <c r="F89" s="85"/>
      <c r="G89" s="110">
        <f t="shared" si="2"/>
        <v>0</v>
      </c>
      <c r="H89" s="85"/>
      <c r="I89" s="88">
        <v>10480283123</v>
      </c>
      <c r="J89" s="85"/>
      <c r="K89" s="88">
        <v>0</v>
      </c>
      <c r="L89" s="85"/>
      <c r="M89" s="110">
        <f t="shared" si="3"/>
        <v>10480283123</v>
      </c>
      <c r="N89" s="86"/>
      <c r="O89" s="86"/>
      <c r="P89" s="86"/>
    </row>
    <row r="90" spans="1:16" ht="21.75" customHeight="1">
      <c r="A90" s="25" t="s">
        <v>293</v>
      </c>
      <c r="C90" s="88">
        <v>0</v>
      </c>
      <c r="D90" s="85"/>
      <c r="E90" s="88">
        <v>0</v>
      </c>
      <c r="F90" s="85"/>
      <c r="G90" s="110">
        <f t="shared" si="2"/>
        <v>0</v>
      </c>
      <c r="H90" s="85"/>
      <c r="I90" s="88">
        <v>5952043643</v>
      </c>
      <c r="J90" s="85"/>
      <c r="K90" s="88">
        <v>0</v>
      </c>
      <c r="L90" s="85"/>
      <c r="M90" s="110">
        <f t="shared" si="3"/>
        <v>5952043643</v>
      </c>
      <c r="N90" s="86"/>
      <c r="O90" s="86"/>
      <c r="P90" s="86"/>
    </row>
    <row r="91" spans="1:16" ht="21.75" customHeight="1">
      <c r="A91" s="25" t="s">
        <v>294</v>
      </c>
      <c r="C91" s="88">
        <v>0</v>
      </c>
      <c r="D91" s="85"/>
      <c r="E91" s="88">
        <v>0</v>
      </c>
      <c r="F91" s="85"/>
      <c r="G91" s="110">
        <f t="shared" si="2"/>
        <v>0</v>
      </c>
      <c r="H91" s="85"/>
      <c r="I91" s="88">
        <v>4536666667</v>
      </c>
      <c r="J91" s="85"/>
      <c r="K91" s="88">
        <v>0</v>
      </c>
      <c r="L91" s="85"/>
      <c r="M91" s="110">
        <f t="shared" si="3"/>
        <v>4536666667</v>
      </c>
      <c r="N91" s="86"/>
      <c r="O91" s="86"/>
      <c r="P91" s="86"/>
    </row>
    <row r="92" spans="1:16" ht="21.75" customHeight="1">
      <c r="A92" s="25" t="s">
        <v>295</v>
      </c>
      <c r="C92" s="88">
        <v>0</v>
      </c>
      <c r="D92" s="85"/>
      <c r="E92" s="88">
        <v>0</v>
      </c>
      <c r="F92" s="85"/>
      <c r="G92" s="110">
        <f t="shared" si="2"/>
        <v>0</v>
      </c>
      <c r="H92" s="85"/>
      <c r="I92" s="88">
        <v>7981707501</v>
      </c>
      <c r="J92" s="85"/>
      <c r="K92" s="88">
        <v>0</v>
      </c>
      <c r="L92" s="85"/>
      <c r="M92" s="110">
        <f t="shared" si="3"/>
        <v>7981707501</v>
      </c>
      <c r="N92" s="86"/>
      <c r="O92" s="86"/>
      <c r="P92" s="86"/>
    </row>
    <row r="93" spans="1:16" ht="21.75" customHeight="1">
      <c r="A93" s="25" t="s">
        <v>296</v>
      </c>
      <c r="C93" s="88">
        <v>0</v>
      </c>
      <c r="D93" s="85"/>
      <c r="E93" s="88">
        <v>0</v>
      </c>
      <c r="F93" s="85"/>
      <c r="G93" s="110">
        <f t="shared" si="2"/>
        <v>0</v>
      </c>
      <c r="H93" s="85"/>
      <c r="I93" s="88">
        <v>15941844647</v>
      </c>
      <c r="J93" s="85"/>
      <c r="K93" s="88">
        <v>0</v>
      </c>
      <c r="L93" s="85"/>
      <c r="M93" s="110">
        <f t="shared" si="3"/>
        <v>15941844647</v>
      </c>
      <c r="N93" s="86"/>
      <c r="O93" s="86"/>
      <c r="P93" s="86"/>
    </row>
    <row r="94" spans="1:16" ht="21.75" customHeight="1">
      <c r="A94" s="25" t="s">
        <v>297</v>
      </c>
      <c r="C94" s="88">
        <v>0</v>
      </c>
      <c r="D94" s="85"/>
      <c r="E94" s="88">
        <v>0</v>
      </c>
      <c r="F94" s="85"/>
      <c r="G94" s="110">
        <f t="shared" si="2"/>
        <v>0</v>
      </c>
      <c r="H94" s="85"/>
      <c r="I94" s="88">
        <v>11541233334</v>
      </c>
      <c r="J94" s="85"/>
      <c r="K94" s="88">
        <v>0</v>
      </c>
      <c r="L94" s="85"/>
      <c r="M94" s="110">
        <f t="shared" si="3"/>
        <v>11541233334</v>
      </c>
      <c r="N94" s="86"/>
      <c r="O94" s="86"/>
      <c r="P94" s="86"/>
    </row>
    <row r="95" spans="1:16" ht="21.75" customHeight="1">
      <c r="A95" s="25" t="s">
        <v>298</v>
      </c>
      <c r="C95" s="88">
        <v>0</v>
      </c>
      <c r="D95" s="85"/>
      <c r="E95" s="88">
        <v>0</v>
      </c>
      <c r="F95" s="85"/>
      <c r="G95" s="110">
        <f t="shared" si="2"/>
        <v>0</v>
      </c>
      <c r="H95" s="85"/>
      <c r="I95" s="88">
        <v>36136438356</v>
      </c>
      <c r="J95" s="85"/>
      <c r="K95" s="88">
        <v>0</v>
      </c>
      <c r="L95" s="85"/>
      <c r="M95" s="110">
        <f t="shared" si="3"/>
        <v>36136438356</v>
      </c>
      <c r="N95" s="86"/>
      <c r="O95" s="86"/>
      <c r="P95" s="86"/>
    </row>
    <row r="96" spans="1:16" ht="21.75" customHeight="1">
      <c r="A96" s="25" t="s">
        <v>299</v>
      </c>
      <c r="C96" s="88">
        <v>0</v>
      </c>
      <c r="D96" s="85"/>
      <c r="E96" s="88">
        <v>0</v>
      </c>
      <c r="F96" s="85"/>
      <c r="G96" s="110">
        <f t="shared" si="2"/>
        <v>0</v>
      </c>
      <c r="H96" s="85"/>
      <c r="I96" s="88">
        <v>32607875342</v>
      </c>
      <c r="J96" s="85"/>
      <c r="K96" s="88">
        <v>0</v>
      </c>
      <c r="L96" s="85"/>
      <c r="M96" s="110">
        <f t="shared" si="3"/>
        <v>32607875342</v>
      </c>
      <c r="N96" s="86"/>
      <c r="O96" s="86"/>
      <c r="P96" s="86"/>
    </row>
    <row r="97" spans="1:16" ht="21.75" customHeight="1">
      <c r="A97" s="25" t="s">
        <v>300</v>
      </c>
      <c r="C97" s="88">
        <v>0</v>
      </c>
      <c r="D97" s="85"/>
      <c r="E97" s="88">
        <v>0</v>
      </c>
      <c r="F97" s="85"/>
      <c r="G97" s="110">
        <f t="shared" si="2"/>
        <v>0</v>
      </c>
      <c r="H97" s="85"/>
      <c r="I97" s="88">
        <v>855737700</v>
      </c>
      <c r="J97" s="85"/>
      <c r="K97" s="88">
        <v>0</v>
      </c>
      <c r="L97" s="85"/>
      <c r="M97" s="110">
        <f t="shared" si="3"/>
        <v>855737700</v>
      </c>
      <c r="N97" s="86"/>
      <c r="O97" s="86"/>
      <c r="P97" s="86"/>
    </row>
    <row r="98" spans="1:16" ht="21.75" customHeight="1">
      <c r="A98" s="25" t="s">
        <v>301</v>
      </c>
      <c r="C98" s="88">
        <v>0</v>
      </c>
      <c r="D98" s="85"/>
      <c r="E98" s="88">
        <v>0</v>
      </c>
      <c r="F98" s="85"/>
      <c r="G98" s="110">
        <f t="shared" si="2"/>
        <v>0</v>
      </c>
      <c r="H98" s="85"/>
      <c r="I98" s="88">
        <v>9537086065</v>
      </c>
      <c r="J98" s="85"/>
      <c r="K98" s="88">
        <v>0</v>
      </c>
      <c r="L98" s="85"/>
      <c r="M98" s="110">
        <f t="shared" si="3"/>
        <v>9537086065</v>
      </c>
      <c r="N98" s="86"/>
      <c r="O98" s="86"/>
      <c r="P98" s="86"/>
    </row>
    <row r="99" spans="1:16" ht="21.75" customHeight="1">
      <c r="A99" s="25" t="s">
        <v>302</v>
      </c>
      <c r="C99" s="88">
        <v>0</v>
      </c>
      <c r="D99" s="85"/>
      <c r="E99" s="88">
        <v>0</v>
      </c>
      <c r="F99" s="85"/>
      <c r="G99" s="110">
        <f t="shared" si="2"/>
        <v>0</v>
      </c>
      <c r="H99" s="85"/>
      <c r="I99" s="88">
        <v>51573333331</v>
      </c>
      <c r="J99" s="85"/>
      <c r="K99" s="88">
        <v>0</v>
      </c>
      <c r="L99" s="85"/>
      <c r="M99" s="110">
        <f t="shared" si="3"/>
        <v>51573333331</v>
      </c>
      <c r="N99" s="86"/>
      <c r="O99" s="86"/>
      <c r="P99" s="86"/>
    </row>
    <row r="100" spans="1:16" ht="21.75" customHeight="1">
      <c r="A100" s="25" t="s">
        <v>303</v>
      </c>
      <c r="C100" s="88">
        <v>0</v>
      </c>
      <c r="D100" s="85"/>
      <c r="E100" s="88">
        <v>0</v>
      </c>
      <c r="F100" s="85"/>
      <c r="G100" s="110">
        <f t="shared" si="2"/>
        <v>0</v>
      </c>
      <c r="H100" s="85"/>
      <c r="I100" s="88">
        <v>40445472784</v>
      </c>
      <c r="J100" s="85"/>
      <c r="K100" s="88">
        <v>0</v>
      </c>
      <c r="L100" s="85"/>
      <c r="M100" s="110">
        <f t="shared" si="3"/>
        <v>40445472784</v>
      </c>
      <c r="N100" s="86"/>
      <c r="O100" s="86"/>
      <c r="P100" s="86"/>
    </row>
    <row r="101" spans="1:16" ht="21.75" customHeight="1">
      <c r="A101" s="25" t="s">
        <v>304</v>
      </c>
      <c r="C101" s="88">
        <v>0</v>
      </c>
      <c r="D101" s="85"/>
      <c r="E101" s="88">
        <v>0</v>
      </c>
      <c r="F101" s="85"/>
      <c r="G101" s="110">
        <f t="shared" si="2"/>
        <v>0</v>
      </c>
      <c r="H101" s="85"/>
      <c r="I101" s="88">
        <v>33650273216</v>
      </c>
      <c r="J101" s="85"/>
      <c r="K101" s="88">
        <v>0</v>
      </c>
      <c r="L101" s="85"/>
      <c r="M101" s="110">
        <f t="shared" si="3"/>
        <v>33650273216</v>
      </c>
      <c r="N101" s="86"/>
      <c r="O101" s="86"/>
      <c r="P101" s="86"/>
    </row>
    <row r="102" spans="1:16" ht="21.75" customHeight="1">
      <c r="A102" s="25" t="s">
        <v>305</v>
      </c>
      <c r="C102" s="88">
        <v>0</v>
      </c>
      <c r="D102" s="85"/>
      <c r="E102" s="88">
        <v>0</v>
      </c>
      <c r="F102" s="85"/>
      <c r="G102" s="110">
        <f t="shared" si="2"/>
        <v>0</v>
      </c>
      <c r="H102" s="85"/>
      <c r="I102" s="88">
        <v>23342794378</v>
      </c>
      <c r="J102" s="85"/>
      <c r="K102" s="88">
        <v>0</v>
      </c>
      <c r="L102" s="85"/>
      <c r="M102" s="110">
        <f t="shared" si="3"/>
        <v>23342794378</v>
      </c>
      <c r="N102" s="86"/>
      <c r="O102" s="86"/>
      <c r="P102" s="86"/>
    </row>
    <row r="103" spans="1:16" ht="21.75" customHeight="1">
      <c r="A103" s="25" t="s">
        <v>306</v>
      </c>
      <c r="C103" s="88">
        <v>0</v>
      </c>
      <c r="D103" s="85"/>
      <c r="E103" s="88">
        <v>0</v>
      </c>
      <c r="F103" s="85"/>
      <c r="G103" s="110">
        <f t="shared" si="2"/>
        <v>0</v>
      </c>
      <c r="H103" s="85"/>
      <c r="I103" s="88">
        <v>3546539763</v>
      </c>
      <c r="J103" s="85"/>
      <c r="K103" s="88">
        <v>0</v>
      </c>
      <c r="L103" s="85"/>
      <c r="M103" s="110">
        <f t="shared" si="3"/>
        <v>3546539763</v>
      </c>
      <c r="N103" s="86"/>
      <c r="O103" s="86"/>
      <c r="P103" s="86"/>
    </row>
    <row r="104" spans="1:16" ht="21.75" customHeight="1">
      <c r="A104" s="25" t="s">
        <v>307</v>
      </c>
      <c r="C104" s="88">
        <v>0</v>
      </c>
      <c r="D104" s="85"/>
      <c r="E104" s="88">
        <v>0</v>
      </c>
      <c r="F104" s="85"/>
      <c r="G104" s="110">
        <f t="shared" si="2"/>
        <v>0</v>
      </c>
      <c r="H104" s="85"/>
      <c r="I104" s="88">
        <v>13683838311</v>
      </c>
      <c r="J104" s="85"/>
      <c r="K104" s="88">
        <v>0</v>
      </c>
      <c r="L104" s="85"/>
      <c r="M104" s="110">
        <f t="shared" si="3"/>
        <v>13683838311</v>
      </c>
      <c r="N104" s="86"/>
      <c r="O104" s="86"/>
      <c r="P104" s="86"/>
    </row>
    <row r="105" spans="1:16" ht="21.75" customHeight="1">
      <c r="A105" s="25" t="s">
        <v>308</v>
      </c>
      <c r="C105" s="88">
        <v>0</v>
      </c>
      <c r="D105" s="85"/>
      <c r="E105" s="88">
        <v>0</v>
      </c>
      <c r="F105" s="85"/>
      <c r="G105" s="110">
        <f t="shared" si="2"/>
        <v>0</v>
      </c>
      <c r="H105" s="85"/>
      <c r="I105" s="88">
        <v>16125288523</v>
      </c>
      <c r="J105" s="85"/>
      <c r="K105" s="88">
        <v>0</v>
      </c>
      <c r="L105" s="85"/>
      <c r="M105" s="110">
        <f t="shared" si="3"/>
        <v>16125288523</v>
      </c>
      <c r="N105" s="86"/>
      <c r="O105" s="86"/>
      <c r="P105" s="86"/>
    </row>
    <row r="106" spans="1:16" ht="21.75" customHeight="1">
      <c r="A106" s="25" t="s">
        <v>309</v>
      </c>
      <c r="C106" s="88">
        <v>0</v>
      </c>
      <c r="D106" s="85"/>
      <c r="E106" s="88">
        <v>0</v>
      </c>
      <c r="F106" s="85"/>
      <c r="G106" s="110">
        <f t="shared" si="2"/>
        <v>0</v>
      </c>
      <c r="H106" s="85"/>
      <c r="I106" s="88">
        <v>66004999996</v>
      </c>
      <c r="J106" s="85"/>
      <c r="K106" s="88">
        <v>0</v>
      </c>
      <c r="L106" s="85"/>
      <c r="M106" s="110">
        <f t="shared" si="3"/>
        <v>66004999996</v>
      </c>
      <c r="N106" s="86"/>
      <c r="O106" s="86"/>
      <c r="P106" s="86"/>
    </row>
    <row r="107" spans="1:16" ht="21.75" customHeight="1">
      <c r="A107" s="25" t="s">
        <v>116</v>
      </c>
      <c r="C107" s="88">
        <v>0</v>
      </c>
      <c r="D107" s="85"/>
      <c r="E107" s="88">
        <v>0</v>
      </c>
      <c r="F107" s="85"/>
      <c r="G107" s="110">
        <f t="shared" si="2"/>
        <v>0</v>
      </c>
      <c r="H107" s="85"/>
      <c r="I107" s="88">
        <v>36090</v>
      </c>
      <c r="J107" s="85"/>
      <c r="K107" s="88">
        <v>0</v>
      </c>
      <c r="L107" s="85"/>
      <c r="M107" s="110">
        <f t="shared" si="3"/>
        <v>36090</v>
      </c>
      <c r="N107" s="86"/>
      <c r="O107" s="86"/>
      <c r="P107" s="86"/>
    </row>
    <row r="108" spans="1:16" ht="21.75" customHeight="1">
      <c r="A108" s="25" t="s">
        <v>310</v>
      </c>
      <c r="C108" s="88">
        <v>0</v>
      </c>
      <c r="D108" s="85"/>
      <c r="E108" s="88">
        <v>0</v>
      </c>
      <c r="F108" s="85"/>
      <c r="G108" s="110">
        <f t="shared" si="2"/>
        <v>0</v>
      </c>
      <c r="H108" s="85"/>
      <c r="I108" s="88">
        <v>51639344260</v>
      </c>
      <c r="J108" s="85"/>
      <c r="K108" s="88">
        <v>0</v>
      </c>
      <c r="L108" s="85"/>
      <c r="M108" s="110">
        <f t="shared" si="3"/>
        <v>51639344260</v>
      </c>
      <c r="N108" s="86"/>
      <c r="O108" s="86"/>
      <c r="P108" s="86"/>
    </row>
    <row r="109" spans="1:16" ht="21.75" customHeight="1">
      <c r="A109" s="25" t="s">
        <v>311</v>
      </c>
      <c r="C109" s="88">
        <v>0</v>
      </c>
      <c r="D109" s="85"/>
      <c r="E109" s="88">
        <v>0</v>
      </c>
      <c r="F109" s="85"/>
      <c r="G109" s="110">
        <f t="shared" si="2"/>
        <v>0</v>
      </c>
      <c r="H109" s="85"/>
      <c r="I109" s="88">
        <v>58586065573</v>
      </c>
      <c r="J109" s="85"/>
      <c r="K109" s="88">
        <v>0</v>
      </c>
      <c r="L109" s="85"/>
      <c r="M109" s="110">
        <f t="shared" si="3"/>
        <v>58586065573</v>
      </c>
      <c r="N109" s="86"/>
      <c r="O109" s="86"/>
      <c r="P109" s="86"/>
    </row>
    <row r="110" spans="1:16" ht="21.75" customHeight="1">
      <c r="A110" s="25" t="s">
        <v>312</v>
      </c>
      <c r="C110" s="88">
        <v>1973360653</v>
      </c>
      <c r="D110" s="85"/>
      <c r="E110" s="88">
        <v>0</v>
      </c>
      <c r="F110" s="85"/>
      <c r="G110" s="110">
        <f t="shared" si="2"/>
        <v>1973360653</v>
      </c>
      <c r="H110" s="85"/>
      <c r="I110" s="88">
        <v>59975409833</v>
      </c>
      <c r="J110" s="85"/>
      <c r="K110" s="88">
        <v>0</v>
      </c>
      <c r="L110" s="85"/>
      <c r="M110" s="110">
        <f t="shared" si="3"/>
        <v>59975409833</v>
      </c>
      <c r="N110" s="86"/>
      <c r="O110" s="86"/>
      <c r="P110" s="86"/>
    </row>
    <row r="111" spans="1:16" ht="21.75" customHeight="1">
      <c r="A111" s="25" t="s">
        <v>313</v>
      </c>
      <c r="C111" s="88">
        <v>0</v>
      </c>
      <c r="D111" s="85"/>
      <c r="E111" s="88">
        <v>0</v>
      </c>
      <c r="F111" s="85"/>
      <c r="G111" s="110">
        <f t="shared" si="2"/>
        <v>0</v>
      </c>
      <c r="H111" s="85"/>
      <c r="I111" s="88">
        <v>51639344260</v>
      </c>
      <c r="J111" s="85"/>
      <c r="K111" s="88">
        <v>0</v>
      </c>
      <c r="L111" s="85"/>
      <c r="M111" s="110">
        <f t="shared" si="3"/>
        <v>51639344260</v>
      </c>
      <c r="N111" s="86"/>
      <c r="O111" s="86"/>
      <c r="P111" s="86"/>
    </row>
    <row r="112" spans="1:16" ht="21.75" customHeight="1">
      <c r="A112" s="25" t="s">
        <v>314</v>
      </c>
      <c r="C112" s="88">
        <v>0</v>
      </c>
      <c r="D112" s="85"/>
      <c r="E112" s="88">
        <v>0</v>
      </c>
      <c r="F112" s="85"/>
      <c r="G112" s="110">
        <f t="shared" si="2"/>
        <v>0</v>
      </c>
      <c r="H112" s="85"/>
      <c r="I112" s="88">
        <v>51639344260</v>
      </c>
      <c r="J112" s="85"/>
      <c r="K112" s="88">
        <v>0</v>
      </c>
      <c r="L112" s="85"/>
      <c r="M112" s="110">
        <f t="shared" si="3"/>
        <v>51639344260</v>
      </c>
      <c r="N112" s="86"/>
      <c r="O112" s="86"/>
      <c r="P112" s="86"/>
    </row>
    <row r="113" spans="1:16" ht="21.75" customHeight="1">
      <c r="A113" s="25" t="s">
        <v>315</v>
      </c>
      <c r="C113" s="88">
        <v>0</v>
      </c>
      <c r="D113" s="85"/>
      <c r="E113" s="88">
        <v>0</v>
      </c>
      <c r="F113" s="85"/>
      <c r="G113" s="110">
        <f t="shared" si="2"/>
        <v>0</v>
      </c>
      <c r="H113" s="85"/>
      <c r="I113" s="88">
        <v>51639344260</v>
      </c>
      <c r="J113" s="85"/>
      <c r="K113" s="88">
        <v>0</v>
      </c>
      <c r="L113" s="85"/>
      <c r="M113" s="110">
        <f t="shared" si="3"/>
        <v>51639344260</v>
      </c>
      <c r="N113" s="86"/>
      <c r="O113" s="86"/>
      <c r="P113" s="86"/>
    </row>
    <row r="114" spans="1:16" ht="21.75" customHeight="1">
      <c r="A114" s="25" t="s">
        <v>316</v>
      </c>
      <c r="C114" s="88">
        <v>0</v>
      </c>
      <c r="D114" s="85"/>
      <c r="E114" s="88">
        <v>0</v>
      </c>
      <c r="F114" s="85"/>
      <c r="G114" s="110">
        <f t="shared" si="2"/>
        <v>0</v>
      </c>
      <c r="H114" s="85"/>
      <c r="I114" s="88">
        <v>32791112695</v>
      </c>
      <c r="J114" s="85"/>
      <c r="K114" s="88">
        <v>0</v>
      </c>
      <c r="L114" s="85"/>
      <c r="M114" s="110">
        <f t="shared" si="3"/>
        <v>32791112695</v>
      </c>
      <c r="N114" s="86"/>
      <c r="O114" s="86"/>
      <c r="P114" s="86"/>
    </row>
    <row r="115" spans="1:16" ht="21.75" customHeight="1">
      <c r="A115" s="25" t="s">
        <v>317</v>
      </c>
      <c r="C115" s="88">
        <v>0</v>
      </c>
      <c r="D115" s="85"/>
      <c r="E115" s="88">
        <v>0</v>
      </c>
      <c r="F115" s="85"/>
      <c r="G115" s="110">
        <f t="shared" si="2"/>
        <v>0</v>
      </c>
      <c r="H115" s="85"/>
      <c r="I115" s="88">
        <v>1896134764</v>
      </c>
      <c r="J115" s="85"/>
      <c r="K115" s="88">
        <v>0</v>
      </c>
      <c r="L115" s="85"/>
      <c r="M115" s="110">
        <f t="shared" si="3"/>
        <v>1896134764</v>
      </c>
      <c r="N115" s="86"/>
      <c r="O115" s="86"/>
      <c r="P115" s="86"/>
    </row>
    <row r="116" spans="1:16" ht="21.75" customHeight="1">
      <c r="A116" s="25" t="s">
        <v>318</v>
      </c>
      <c r="C116" s="88">
        <v>0</v>
      </c>
      <c r="D116" s="85"/>
      <c r="E116" s="88">
        <v>0</v>
      </c>
      <c r="F116" s="85"/>
      <c r="G116" s="110">
        <f t="shared" si="2"/>
        <v>0</v>
      </c>
      <c r="H116" s="85"/>
      <c r="I116" s="88">
        <v>51901967213</v>
      </c>
      <c r="J116" s="85"/>
      <c r="K116" s="88">
        <v>0</v>
      </c>
      <c r="L116" s="85"/>
      <c r="M116" s="110">
        <f t="shared" si="3"/>
        <v>51901967213</v>
      </c>
      <c r="N116" s="86"/>
      <c r="O116" s="86"/>
      <c r="P116" s="86"/>
    </row>
    <row r="117" spans="1:16" ht="21.75" customHeight="1">
      <c r="A117" s="25" t="s">
        <v>319</v>
      </c>
      <c r="C117" s="88">
        <v>0</v>
      </c>
      <c r="D117" s="85"/>
      <c r="E117" s="88">
        <v>0</v>
      </c>
      <c r="F117" s="85"/>
      <c r="G117" s="110">
        <f t="shared" si="2"/>
        <v>0</v>
      </c>
      <c r="H117" s="85"/>
      <c r="I117" s="88">
        <v>193628360636</v>
      </c>
      <c r="J117" s="85"/>
      <c r="K117" s="88">
        <v>0</v>
      </c>
      <c r="L117" s="85"/>
      <c r="M117" s="110">
        <f t="shared" si="3"/>
        <v>193628360636</v>
      </c>
      <c r="N117" s="86"/>
      <c r="O117" s="86"/>
      <c r="P117" s="86"/>
    </row>
    <row r="118" spans="1:16" ht="21.75" customHeight="1">
      <c r="A118" s="25" t="s">
        <v>320</v>
      </c>
      <c r="C118" s="88">
        <v>0</v>
      </c>
      <c r="D118" s="85"/>
      <c r="E118" s="88">
        <v>0</v>
      </c>
      <c r="F118" s="85"/>
      <c r="G118" s="110">
        <f t="shared" si="2"/>
        <v>0</v>
      </c>
      <c r="H118" s="85"/>
      <c r="I118" s="88">
        <v>23125014389</v>
      </c>
      <c r="J118" s="85"/>
      <c r="K118" s="88">
        <v>0</v>
      </c>
      <c r="L118" s="85"/>
      <c r="M118" s="110">
        <f t="shared" si="3"/>
        <v>23125014389</v>
      </c>
      <c r="N118" s="86"/>
      <c r="O118" s="86"/>
      <c r="P118" s="86"/>
    </row>
    <row r="119" spans="1:16" ht="21.75" customHeight="1">
      <c r="A119" s="25" t="s">
        <v>321</v>
      </c>
      <c r="C119" s="88">
        <v>0</v>
      </c>
      <c r="D119" s="85"/>
      <c r="E119" s="88">
        <v>0</v>
      </c>
      <c r="F119" s="85"/>
      <c r="G119" s="110">
        <f t="shared" si="2"/>
        <v>0</v>
      </c>
      <c r="H119" s="85"/>
      <c r="I119" s="88">
        <v>22581967191</v>
      </c>
      <c r="J119" s="85"/>
      <c r="K119" s="88">
        <v>0</v>
      </c>
      <c r="L119" s="85"/>
      <c r="M119" s="110">
        <f t="shared" si="3"/>
        <v>22581967191</v>
      </c>
      <c r="N119" s="86"/>
      <c r="O119" s="86"/>
      <c r="P119" s="86"/>
    </row>
    <row r="120" spans="1:16" ht="21.75" customHeight="1">
      <c r="A120" s="25" t="s">
        <v>322</v>
      </c>
      <c r="C120" s="88">
        <v>0</v>
      </c>
      <c r="D120" s="85"/>
      <c r="E120" s="88">
        <v>0</v>
      </c>
      <c r="F120" s="85"/>
      <c r="G120" s="110">
        <f t="shared" si="2"/>
        <v>0</v>
      </c>
      <c r="H120" s="85"/>
      <c r="I120" s="88">
        <v>45705002970</v>
      </c>
      <c r="J120" s="85"/>
      <c r="K120" s="88">
        <v>0</v>
      </c>
      <c r="L120" s="85"/>
      <c r="M120" s="110">
        <f t="shared" si="3"/>
        <v>45705002970</v>
      </c>
      <c r="N120" s="86"/>
      <c r="O120" s="86"/>
      <c r="P120" s="86"/>
    </row>
    <row r="121" spans="1:16" ht="21.75" customHeight="1">
      <c r="A121" s="25" t="s">
        <v>323</v>
      </c>
      <c r="C121" s="88">
        <v>0</v>
      </c>
      <c r="D121" s="85"/>
      <c r="E121" s="88">
        <v>0</v>
      </c>
      <c r="F121" s="85"/>
      <c r="G121" s="110">
        <f t="shared" si="2"/>
        <v>0</v>
      </c>
      <c r="H121" s="85"/>
      <c r="I121" s="88">
        <v>24255737678</v>
      </c>
      <c r="J121" s="85"/>
      <c r="K121" s="88">
        <v>0</v>
      </c>
      <c r="L121" s="85"/>
      <c r="M121" s="110">
        <f t="shared" si="3"/>
        <v>24255737678</v>
      </c>
      <c r="N121" s="86"/>
      <c r="O121" s="86"/>
      <c r="P121" s="86"/>
    </row>
    <row r="122" spans="1:16" ht="21.75" customHeight="1">
      <c r="A122" s="25" t="s">
        <v>324</v>
      </c>
      <c r="C122" s="88">
        <v>0</v>
      </c>
      <c r="D122" s="85"/>
      <c r="E122" s="88">
        <v>0</v>
      </c>
      <c r="F122" s="85"/>
      <c r="G122" s="110">
        <f t="shared" si="2"/>
        <v>0</v>
      </c>
      <c r="H122" s="85"/>
      <c r="I122" s="88">
        <v>25413643828</v>
      </c>
      <c r="J122" s="85"/>
      <c r="K122" s="88">
        <v>0</v>
      </c>
      <c r="L122" s="85"/>
      <c r="M122" s="110">
        <f t="shared" si="3"/>
        <v>25413643828</v>
      </c>
      <c r="N122" s="86"/>
      <c r="O122" s="86"/>
      <c r="P122" s="86"/>
    </row>
    <row r="123" spans="1:16" ht="21.75" customHeight="1">
      <c r="A123" s="25" t="s">
        <v>325</v>
      </c>
      <c r="C123" s="88">
        <v>0</v>
      </c>
      <c r="D123" s="85"/>
      <c r="E123" s="88">
        <v>0</v>
      </c>
      <c r="F123" s="85"/>
      <c r="G123" s="110">
        <f t="shared" si="2"/>
        <v>0</v>
      </c>
      <c r="H123" s="85"/>
      <c r="I123" s="88">
        <v>45773333347</v>
      </c>
      <c r="J123" s="85"/>
      <c r="K123" s="88">
        <v>0</v>
      </c>
      <c r="L123" s="85"/>
      <c r="M123" s="110">
        <f t="shared" si="3"/>
        <v>45773333347</v>
      </c>
      <c r="N123" s="86"/>
      <c r="O123" s="86"/>
      <c r="P123" s="86"/>
    </row>
    <row r="124" spans="1:16" ht="21.75" customHeight="1">
      <c r="A124" s="25" t="s">
        <v>117</v>
      </c>
      <c r="C124" s="88">
        <v>4587</v>
      </c>
      <c r="D124" s="85"/>
      <c r="E124" s="88">
        <v>0</v>
      </c>
      <c r="F124" s="85"/>
      <c r="G124" s="110">
        <f t="shared" si="2"/>
        <v>4587</v>
      </c>
      <c r="H124" s="85"/>
      <c r="I124" s="88">
        <v>1587952502</v>
      </c>
      <c r="J124" s="85"/>
      <c r="K124" s="88">
        <v>0</v>
      </c>
      <c r="L124" s="85"/>
      <c r="M124" s="110">
        <f t="shared" si="3"/>
        <v>1587952502</v>
      </c>
      <c r="N124" s="86"/>
      <c r="O124" s="86"/>
      <c r="P124" s="86"/>
    </row>
    <row r="125" spans="1:16" ht="21.75" customHeight="1">
      <c r="A125" s="25" t="s">
        <v>326</v>
      </c>
      <c r="C125" s="88">
        <v>0</v>
      </c>
      <c r="D125" s="85"/>
      <c r="E125" s="88">
        <v>0</v>
      </c>
      <c r="F125" s="85"/>
      <c r="G125" s="110">
        <f t="shared" si="2"/>
        <v>0</v>
      </c>
      <c r="H125" s="85"/>
      <c r="I125" s="88">
        <v>34255910874</v>
      </c>
      <c r="J125" s="85"/>
      <c r="K125" s="88">
        <v>0</v>
      </c>
      <c r="L125" s="85"/>
      <c r="M125" s="110">
        <f t="shared" si="3"/>
        <v>34255910874</v>
      </c>
      <c r="N125" s="86"/>
      <c r="O125" s="86"/>
      <c r="P125" s="86"/>
    </row>
    <row r="126" spans="1:16" ht="21.75" customHeight="1">
      <c r="A126" s="25" t="s">
        <v>327</v>
      </c>
      <c r="C126" s="88">
        <v>0</v>
      </c>
      <c r="D126" s="85"/>
      <c r="E126" s="88">
        <v>0</v>
      </c>
      <c r="F126" s="85"/>
      <c r="G126" s="110">
        <f t="shared" si="2"/>
        <v>0</v>
      </c>
      <c r="H126" s="85"/>
      <c r="I126" s="88">
        <v>8116471229</v>
      </c>
      <c r="J126" s="85"/>
      <c r="K126" s="88">
        <v>0</v>
      </c>
      <c r="L126" s="85"/>
      <c r="M126" s="110">
        <f t="shared" si="3"/>
        <v>8116471229</v>
      </c>
      <c r="N126" s="86"/>
      <c r="O126" s="86"/>
      <c r="P126" s="86"/>
    </row>
    <row r="127" spans="1:16" ht="21.75" customHeight="1">
      <c r="A127" s="25" t="s">
        <v>328</v>
      </c>
      <c r="C127" s="88">
        <v>0</v>
      </c>
      <c r="D127" s="85"/>
      <c r="E127" s="88">
        <v>0</v>
      </c>
      <c r="F127" s="85"/>
      <c r="G127" s="110">
        <f t="shared" si="2"/>
        <v>0</v>
      </c>
      <c r="H127" s="85"/>
      <c r="I127" s="88">
        <v>31070403635</v>
      </c>
      <c r="J127" s="85"/>
      <c r="K127" s="88">
        <v>0</v>
      </c>
      <c r="L127" s="85"/>
      <c r="M127" s="110">
        <f t="shared" si="3"/>
        <v>31070403635</v>
      </c>
      <c r="N127" s="86"/>
      <c r="O127" s="86"/>
      <c r="P127" s="86"/>
    </row>
    <row r="128" spans="1:16" ht="21.75" customHeight="1">
      <c r="A128" s="25" t="s">
        <v>329</v>
      </c>
      <c r="C128" s="88">
        <v>0</v>
      </c>
      <c r="D128" s="85"/>
      <c r="E128" s="88">
        <v>0</v>
      </c>
      <c r="F128" s="85"/>
      <c r="G128" s="110">
        <f t="shared" si="2"/>
        <v>0</v>
      </c>
      <c r="H128" s="85"/>
      <c r="I128" s="88">
        <v>25411068492</v>
      </c>
      <c r="J128" s="85"/>
      <c r="K128" s="88">
        <v>0</v>
      </c>
      <c r="L128" s="85"/>
      <c r="M128" s="110">
        <f t="shared" si="3"/>
        <v>25411068492</v>
      </c>
      <c r="N128" s="86"/>
      <c r="O128" s="86"/>
      <c r="P128" s="86"/>
    </row>
    <row r="129" spans="1:16" ht="21.75" customHeight="1">
      <c r="A129" s="25" t="s">
        <v>330</v>
      </c>
      <c r="C129" s="88">
        <v>0</v>
      </c>
      <c r="D129" s="85"/>
      <c r="E129" s="88">
        <v>0</v>
      </c>
      <c r="F129" s="85"/>
      <c r="G129" s="110">
        <f t="shared" si="2"/>
        <v>0</v>
      </c>
      <c r="H129" s="85"/>
      <c r="I129" s="88">
        <v>30690673971</v>
      </c>
      <c r="J129" s="85"/>
      <c r="K129" s="88">
        <v>0</v>
      </c>
      <c r="L129" s="85"/>
      <c r="M129" s="110">
        <f t="shared" si="3"/>
        <v>30690673971</v>
      </c>
      <c r="N129" s="86"/>
      <c r="O129" s="86"/>
      <c r="P129" s="86"/>
    </row>
    <row r="130" spans="1:16" ht="21.75" customHeight="1">
      <c r="A130" s="25" t="s">
        <v>331</v>
      </c>
      <c r="C130" s="88">
        <v>0</v>
      </c>
      <c r="D130" s="85"/>
      <c r="E130" s="88">
        <v>0</v>
      </c>
      <c r="F130" s="85"/>
      <c r="G130" s="110">
        <f t="shared" si="2"/>
        <v>0</v>
      </c>
      <c r="H130" s="85"/>
      <c r="I130" s="88">
        <v>24570147944</v>
      </c>
      <c r="J130" s="85"/>
      <c r="K130" s="88">
        <v>0</v>
      </c>
      <c r="L130" s="85"/>
      <c r="M130" s="110">
        <f t="shared" si="3"/>
        <v>24570147944</v>
      </c>
      <c r="N130" s="86"/>
      <c r="O130" s="86"/>
      <c r="P130" s="86"/>
    </row>
    <row r="131" spans="1:16" ht="21.75" customHeight="1">
      <c r="A131" s="25" t="s">
        <v>332</v>
      </c>
      <c r="C131" s="88">
        <v>0</v>
      </c>
      <c r="D131" s="85"/>
      <c r="E131" s="88">
        <v>0</v>
      </c>
      <c r="F131" s="85"/>
      <c r="G131" s="110">
        <f t="shared" si="2"/>
        <v>0</v>
      </c>
      <c r="H131" s="85"/>
      <c r="I131" s="88">
        <v>57210969863</v>
      </c>
      <c r="J131" s="85"/>
      <c r="K131" s="88">
        <v>0</v>
      </c>
      <c r="L131" s="85"/>
      <c r="M131" s="110">
        <f t="shared" si="3"/>
        <v>57210969863</v>
      </c>
      <c r="N131" s="86"/>
      <c r="O131" s="86"/>
      <c r="P131" s="86"/>
    </row>
    <row r="132" spans="1:16" ht="21.75" customHeight="1">
      <c r="A132" s="25" t="s">
        <v>333</v>
      </c>
      <c r="C132" s="88">
        <v>0</v>
      </c>
      <c r="D132" s="85"/>
      <c r="E132" s="88">
        <v>0</v>
      </c>
      <c r="F132" s="85"/>
      <c r="G132" s="110">
        <f t="shared" si="2"/>
        <v>0</v>
      </c>
      <c r="H132" s="85"/>
      <c r="I132" s="88">
        <v>53631369860</v>
      </c>
      <c r="J132" s="85"/>
      <c r="K132" s="88">
        <v>0</v>
      </c>
      <c r="L132" s="85"/>
      <c r="M132" s="110">
        <f t="shared" si="3"/>
        <v>53631369860</v>
      </c>
      <c r="N132" s="86"/>
      <c r="O132" s="86"/>
      <c r="P132" s="86"/>
    </row>
    <row r="133" spans="1:16" ht="21.75" customHeight="1">
      <c r="A133" s="25" t="s">
        <v>334</v>
      </c>
      <c r="C133" s="88">
        <v>0</v>
      </c>
      <c r="D133" s="85"/>
      <c r="E133" s="88">
        <v>0</v>
      </c>
      <c r="F133" s="85"/>
      <c r="G133" s="110">
        <f t="shared" si="2"/>
        <v>0</v>
      </c>
      <c r="H133" s="85"/>
      <c r="I133" s="88">
        <v>33489719844</v>
      </c>
      <c r="J133" s="85"/>
      <c r="K133" s="88">
        <v>0</v>
      </c>
      <c r="L133" s="85"/>
      <c r="M133" s="110">
        <f t="shared" si="3"/>
        <v>33489719844</v>
      </c>
      <c r="N133" s="86"/>
      <c r="O133" s="86"/>
      <c r="P133" s="86"/>
    </row>
    <row r="134" spans="1:16" ht="21.75" customHeight="1">
      <c r="A134" s="25" t="s">
        <v>335</v>
      </c>
      <c r="C134" s="88">
        <v>0</v>
      </c>
      <c r="D134" s="85"/>
      <c r="E134" s="88">
        <v>0</v>
      </c>
      <c r="F134" s="85"/>
      <c r="G134" s="110">
        <f t="shared" si="2"/>
        <v>0</v>
      </c>
      <c r="H134" s="85"/>
      <c r="I134" s="88">
        <v>38125683061</v>
      </c>
      <c r="J134" s="85"/>
      <c r="K134" s="88">
        <v>0</v>
      </c>
      <c r="L134" s="85"/>
      <c r="M134" s="110">
        <f t="shared" si="3"/>
        <v>38125683061</v>
      </c>
      <c r="N134" s="86"/>
      <c r="O134" s="86"/>
      <c r="P134" s="86"/>
    </row>
    <row r="135" spans="1:16" ht="21.75" customHeight="1">
      <c r="A135" s="25" t="s">
        <v>336</v>
      </c>
      <c r="C135" s="88">
        <v>0</v>
      </c>
      <c r="D135" s="85"/>
      <c r="E135" s="88">
        <v>0</v>
      </c>
      <c r="F135" s="85"/>
      <c r="G135" s="110">
        <f t="shared" si="2"/>
        <v>0</v>
      </c>
      <c r="H135" s="85"/>
      <c r="I135" s="88">
        <v>60363578837</v>
      </c>
      <c r="J135" s="85"/>
      <c r="K135" s="88">
        <v>0</v>
      </c>
      <c r="L135" s="85"/>
      <c r="M135" s="110">
        <f t="shared" si="3"/>
        <v>60363578837</v>
      </c>
      <c r="N135" s="86"/>
      <c r="O135" s="86"/>
      <c r="P135" s="86"/>
    </row>
    <row r="136" spans="1:16" ht="21.75" customHeight="1">
      <c r="A136" s="25" t="s">
        <v>337</v>
      </c>
      <c r="C136" s="88">
        <v>0</v>
      </c>
      <c r="D136" s="85"/>
      <c r="E136" s="88">
        <v>0</v>
      </c>
      <c r="F136" s="85"/>
      <c r="G136" s="110">
        <f t="shared" si="2"/>
        <v>0</v>
      </c>
      <c r="H136" s="85"/>
      <c r="I136" s="88">
        <v>14922131155</v>
      </c>
      <c r="J136" s="85"/>
      <c r="K136" s="88">
        <v>0</v>
      </c>
      <c r="L136" s="85"/>
      <c r="M136" s="110">
        <f t="shared" si="3"/>
        <v>14922131155</v>
      </c>
      <c r="N136" s="86"/>
      <c r="O136" s="86"/>
      <c r="P136" s="86"/>
    </row>
    <row r="137" spans="1:16" ht="21.75" customHeight="1">
      <c r="A137" s="25" t="s">
        <v>338</v>
      </c>
      <c r="C137" s="88">
        <v>0</v>
      </c>
      <c r="D137" s="85"/>
      <c r="E137" s="88">
        <v>0</v>
      </c>
      <c r="F137" s="85"/>
      <c r="G137" s="110">
        <f t="shared" ref="G137:G200" si="4">C137-E137</f>
        <v>0</v>
      </c>
      <c r="H137" s="85"/>
      <c r="I137" s="88">
        <v>26691035511</v>
      </c>
      <c r="J137" s="85"/>
      <c r="K137" s="88">
        <v>0</v>
      </c>
      <c r="L137" s="85"/>
      <c r="M137" s="110">
        <f t="shared" ref="M137:M200" si="5">I137-K137</f>
        <v>26691035511</v>
      </c>
      <c r="N137" s="86"/>
      <c r="O137" s="86"/>
      <c r="P137" s="86"/>
    </row>
    <row r="138" spans="1:16" ht="21.75" customHeight="1">
      <c r="A138" s="25" t="s">
        <v>339</v>
      </c>
      <c r="C138" s="88">
        <v>0</v>
      </c>
      <c r="D138" s="85"/>
      <c r="E138" s="88">
        <v>0</v>
      </c>
      <c r="F138" s="85"/>
      <c r="G138" s="110">
        <f t="shared" si="4"/>
        <v>0</v>
      </c>
      <c r="H138" s="85"/>
      <c r="I138" s="88">
        <v>63102366111</v>
      </c>
      <c r="J138" s="85"/>
      <c r="K138" s="88">
        <v>0</v>
      </c>
      <c r="L138" s="85"/>
      <c r="M138" s="110">
        <f t="shared" si="5"/>
        <v>63102366111</v>
      </c>
      <c r="N138" s="86"/>
      <c r="O138" s="86"/>
      <c r="P138" s="86"/>
    </row>
    <row r="139" spans="1:16" ht="21.75" customHeight="1">
      <c r="A139" s="25" t="s">
        <v>340</v>
      </c>
      <c r="C139" s="88">
        <v>0</v>
      </c>
      <c r="D139" s="85"/>
      <c r="E139" s="88">
        <v>0</v>
      </c>
      <c r="F139" s="85"/>
      <c r="G139" s="110">
        <f t="shared" si="4"/>
        <v>0</v>
      </c>
      <c r="H139" s="85"/>
      <c r="I139" s="88">
        <v>25529237134</v>
      </c>
      <c r="J139" s="85"/>
      <c r="K139" s="88">
        <v>0</v>
      </c>
      <c r="L139" s="85"/>
      <c r="M139" s="110">
        <f t="shared" si="5"/>
        <v>25529237134</v>
      </c>
      <c r="N139" s="86"/>
      <c r="O139" s="86"/>
      <c r="P139" s="86"/>
    </row>
    <row r="140" spans="1:16" ht="21.75" customHeight="1">
      <c r="A140" s="25" t="s">
        <v>341</v>
      </c>
      <c r="C140" s="88">
        <v>0</v>
      </c>
      <c r="D140" s="85"/>
      <c r="E140" s="88">
        <v>0</v>
      </c>
      <c r="F140" s="85"/>
      <c r="G140" s="110">
        <f t="shared" si="4"/>
        <v>0</v>
      </c>
      <c r="H140" s="85"/>
      <c r="I140" s="88">
        <v>10484885005</v>
      </c>
      <c r="J140" s="85"/>
      <c r="K140" s="88">
        <v>0</v>
      </c>
      <c r="L140" s="85"/>
      <c r="M140" s="110">
        <f t="shared" si="5"/>
        <v>10484885005</v>
      </c>
      <c r="N140" s="86"/>
      <c r="O140" s="86"/>
      <c r="P140" s="86"/>
    </row>
    <row r="141" spans="1:16" ht="21.75" customHeight="1">
      <c r="A141" s="25" t="s">
        <v>342</v>
      </c>
      <c r="C141" s="88">
        <v>0</v>
      </c>
      <c r="D141" s="85"/>
      <c r="E141" s="88">
        <v>0</v>
      </c>
      <c r="F141" s="85"/>
      <c r="G141" s="110">
        <f t="shared" si="4"/>
        <v>0</v>
      </c>
      <c r="H141" s="85"/>
      <c r="I141" s="88">
        <v>17020491798</v>
      </c>
      <c r="J141" s="85"/>
      <c r="K141" s="88">
        <v>0</v>
      </c>
      <c r="L141" s="85"/>
      <c r="M141" s="110">
        <f t="shared" si="5"/>
        <v>17020491798</v>
      </c>
      <c r="N141" s="86"/>
      <c r="O141" s="86"/>
      <c r="P141" s="86"/>
    </row>
    <row r="142" spans="1:16" ht="21.75" customHeight="1">
      <c r="A142" s="25" t="s">
        <v>343</v>
      </c>
      <c r="C142" s="88">
        <v>0</v>
      </c>
      <c r="D142" s="85"/>
      <c r="E142" s="88">
        <v>0</v>
      </c>
      <c r="F142" s="85"/>
      <c r="G142" s="110">
        <f t="shared" si="4"/>
        <v>0</v>
      </c>
      <c r="H142" s="85"/>
      <c r="I142" s="88">
        <v>96093630954</v>
      </c>
      <c r="J142" s="85"/>
      <c r="K142" s="88">
        <v>0</v>
      </c>
      <c r="L142" s="85"/>
      <c r="M142" s="110">
        <f t="shared" si="5"/>
        <v>96093630954</v>
      </c>
      <c r="N142" s="86"/>
      <c r="O142" s="86"/>
      <c r="P142" s="86"/>
    </row>
    <row r="143" spans="1:16" ht="21.75" customHeight="1">
      <c r="A143" s="25" t="s">
        <v>344</v>
      </c>
      <c r="C143" s="88">
        <v>0</v>
      </c>
      <c r="D143" s="85"/>
      <c r="E143" s="88">
        <v>0</v>
      </c>
      <c r="F143" s="85"/>
      <c r="G143" s="110">
        <f t="shared" si="4"/>
        <v>0</v>
      </c>
      <c r="H143" s="85"/>
      <c r="I143" s="88">
        <v>4562927748</v>
      </c>
      <c r="J143" s="85"/>
      <c r="K143" s="88">
        <v>0</v>
      </c>
      <c r="L143" s="85"/>
      <c r="M143" s="110">
        <f t="shared" si="5"/>
        <v>4562927748</v>
      </c>
      <c r="N143" s="86"/>
      <c r="O143" s="86"/>
      <c r="P143" s="86"/>
    </row>
    <row r="144" spans="1:16" ht="21.75" customHeight="1">
      <c r="A144" s="25" t="s">
        <v>345</v>
      </c>
      <c r="C144" s="88">
        <v>0</v>
      </c>
      <c r="D144" s="85"/>
      <c r="E144" s="88">
        <v>0</v>
      </c>
      <c r="F144" s="85"/>
      <c r="G144" s="110">
        <f t="shared" si="4"/>
        <v>0</v>
      </c>
      <c r="H144" s="85"/>
      <c r="I144" s="88">
        <v>66373002737</v>
      </c>
      <c r="J144" s="85"/>
      <c r="K144" s="88">
        <v>0</v>
      </c>
      <c r="L144" s="85"/>
      <c r="M144" s="110">
        <f t="shared" si="5"/>
        <v>66373002737</v>
      </c>
      <c r="N144" s="86"/>
      <c r="O144" s="86"/>
      <c r="P144" s="86"/>
    </row>
    <row r="145" spans="1:16" ht="21.75" customHeight="1">
      <c r="A145" s="25" t="s">
        <v>346</v>
      </c>
      <c r="C145" s="88">
        <v>0</v>
      </c>
      <c r="D145" s="85"/>
      <c r="E145" s="88">
        <v>0</v>
      </c>
      <c r="F145" s="85"/>
      <c r="G145" s="110">
        <f t="shared" si="4"/>
        <v>0</v>
      </c>
      <c r="H145" s="85"/>
      <c r="I145" s="88">
        <v>13866120205</v>
      </c>
      <c r="J145" s="85"/>
      <c r="K145" s="88">
        <v>0</v>
      </c>
      <c r="L145" s="85"/>
      <c r="M145" s="110">
        <f t="shared" si="5"/>
        <v>13866120205</v>
      </c>
      <c r="N145" s="86"/>
      <c r="O145" s="86"/>
      <c r="P145" s="86"/>
    </row>
    <row r="146" spans="1:16" ht="21.75" customHeight="1">
      <c r="A146" s="25" t="s">
        <v>347</v>
      </c>
      <c r="C146" s="88">
        <v>0</v>
      </c>
      <c r="D146" s="85"/>
      <c r="E146" s="88">
        <v>0</v>
      </c>
      <c r="F146" s="85"/>
      <c r="G146" s="110">
        <f t="shared" si="4"/>
        <v>0</v>
      </c>
      <c r="H146" s="85"/>
      <c r="I146" s="88">
        <v>11199744507</v>
      </c>
      <c r="J146" s="85"/>
      <c r="K146" s="88">
        <v>0</v>
      </c>
      <c r="L146" s="85"/>
      <c r="M146" s="110">
        <f t="shared" si="5"/>
        <v>11199744507</v>
      </c>
      <c r="N146" s="86"/>
      <c r="O146" s="86"/>
      <c r="P146" s="86"/>
    </row>
    <row r="147" spans="1:16" ht="21.75" customHeight="1">
      <c r="A147" s="25" t="s">
        <v>348</v>
      </c>
      <c r="C147" s="88">
        <v>0</v>
      </c>
      <c r="D147" s="85"/>
      <c r="E147" s="88">
        <v>0</v>
      </c>
      <c r="F147" s="85"/>
      <c r="G147" s="110">
        <f t="shared" si="4"/>
        <v>0</v>
      </c>
      <c r="H147" s="85"/>
      <c r="I147" s="88">
        <v>2250747028</v>
      </c>
      <c r="J147" s="85"/>
      <c r="K147" s="88">
        <v>0</v>
      </c>
      <c r="L147" s="85"/>
      <c r="M147" s="110">
        <f t="shared" si="5"/>
        <v>2250747028</v>
      </c>
      <c r="N147" s="86"/>
      <c r="O147" s="86"/>
      <c r="P147" s="86"/>
    </row>
    <row r="148" spans="1:16" ht="21.75" customHeight="1">
      <c r="A148" s="25" t="s">
        <v>349</v>
      </c>
      <c r="C148" s="88">
        <v>0</v>
      </c>
      <c r="D148" s="85"/>
      <c r="E148" s="88">
        <v>0</v>
      </c>
      <c r="F148" s="85"/>
      <c r="G148" s="110">
        <f t="shared" si="4"/>
        <v>0</v>
      </c>
      <c r="H148" s="85"/>
      <c r="I148" s="88">
        <v>47182348352</v>
      </c>
      <c r="J148" s="85"/>
      <c r="K148" s="88">
        <v>0</v>
      </c>
      <c r="L148" s="85"/>
      <c r="M148" s="110">
        <f t="shared" si="5"/>
        <v>47182348352</v>
      </c>
      <c r="N148" s="86"/>
      <c r="O148" s="86"/>
      <c r="P148" s="86"/>
    </row>
    <row r="149" spans="1:16" ht="21.75" customHeight="1">
      <c r="A149" s="25" t="s">
        <v>350</v>
      </c>
      <c r="C149" s="88">
        <v>0</v>
      </c>
      <c r="D149" s="85"/>
      <c r="E149" s="88">
        <v>0</v>
      </c>
      <c r="F149" s="85"/>
      <c r="G149" s="110">
        <f t="shared" si="4"/>
        <v>0</v>
      </c>
      <c r="H149" s="85"/>
      <c r="I149" s="88">
        <v>4511544240</v>
      </c>
      <c r="J149" s="85"/>
      <c r="K149" s="88">
        <v>0</v>
      </c>
      <c r="L149" s="85"/>
      <c r="M149" s="110">
        <f t="shared" si="5"/>
        <v>4511544240</v>
      </c>
      <c r="N149" s="86"/>
      <c r="O149" s="86"/>
      <c r="P149" s="86"/>
    </row>
    <row r="150" spans="1:16" ht="21.75" customHeight="1">
      <c r="A150" s="25" t="s">
        <v>351</v>
      </c>
      <c r="C150" s="88">
        <v>0</v>
      </c>
      <c r="D150" s="85"/>
      <c r="E150" s="88">
        <v>0</v>
      </c>
      <c r="F150" s="85"/>
      <c r="G150" s="110">
        <f t="shared" si="4"/>
        <v>0</v>
      </c>
      <c r="H150" s="85"/>
      <c r="I150" s="88">
        <v>13469945342</v>
      </c>
      <c r="J150" s="85"/>
      <c r="K150" s="88">
        <v>0</v>
      </c>
      <c r="L150" s="85"/>
      <c r="M150" s="110">
        <f t="shared" si="5"/>
        <v>13469945342</v>
      </c>
      <c r="N150" s="86"/>
      <c r="O150" s="86"/>
      <c r="P150" s="86"/>
    </row>
    <row r="151" spans="1:16" ht="21.75" customHeight="1">
      <c r="A151" s="25" t="s">
        <v>352</v>
      </c>
      <c r="C151" s="88">
        <v>0</v>
      </c>
      <c r="D151" s="85"/>
      <c r="E151" s="88">
        <v>0</v>
      </c>
      <c r="F151" s="85"/>
      <c r="G151" s="110">
        <f t="shared" si="4"/>
        <v>0</v>
      </c>
      <c r="H151" s="85"/>
      <c r="I151" s="88">
        <v>11897517796</v>
      </c>
      <c r="J151" s="85"/>
      <c r="K151" s="88">
        <v>0</v>
      </c>
      <c r="L151" s="85"/>
      <c r="M151" s="110">
        <f t="shared" si="5"/>
        <v>11897517796</v>
      </c>
      <c r="N151" s="86"/>
      <c r="O151" s="86"/>
      <c r="P151" s="86"/>
    </row>
    <row r="152" spans="1:16" ht="21.75" customHeight="1">
      <c r="A152" s="25" t="s">
        <v>353</v>
      </c>
      <c r="C152" s="88">
        <v>0</v>
      </c>
      <c r="D152" s="85"/>
      <c r="E152" s="88">
        <v>0</v>
      </c>
      <c r="F152" s="85"/>
      <c r="G152" s="110">
        <f t="shared" si="4"/>
        <v>0</v>
      </c>
      <c r="H152" s="85"/>
      <c r="I152" s="88">
        <v>5475321366</v>
      </c>
      <c r="J152" s="85"/>
      <c r="K152" s="88">
        <v>0</v>
      </c>
      <c r="L152" s="85"/>
      <c r="M152" s="110">
        <f t="shared" si="5"/>
        <v>5475321366</v>
      </c>
      <c r="N152" s="86"/>
      <c r="O152" s="86"/>
      <c r="P152" s="86"/>
    </row>
    <row r="153" spans="1:16" ht="21.75" customHeight="1">
      <c r="A153" s="25" t="s">
        <v>354</v>
      </c>
      <c r="C153" s="88">
        <v>0</v>
      </c>
      <c r="D153" s="85"/>
      <c r="E153" s="88">
        <v>0</v>
      </c>
      <c r="F153" s="85"/>
      <c r="G153" s="110">
        <f t="shared" si="4"/>
        <v>0</v>
      </c>
      <c r="H153" s="85"/>
      <c r="I153" s="88">
        <v>5551221185</v>
      </c>
      <c r="J153" s="85"/>
      <c r="K153" s="88">
        <v>0</v>
      </c>
      <c r="L153" s="85"/>
      <c r="M153" s="110">
        <f t="shared" si="5"/>
        <v>5551221185</v>
      </c>
      <c r="N153" s="86"/>
      <c r="O153" s="86"/>
      <c r="P153" s="86"/>
    </row>
    <row r="154" spans="1:16" ht="21.75" customHeight="1">
      <c r="A154" s="25" t="s">
        <v>355</v>
      </c>
      <c r="C154" s="88">
        <v>0</v>
      </c>
      <c r="D154" s="85"/>
      <c r="E154" s="88">
        <v>0</v>
      </c>
      <c r="F154" s="85"/>
      <c r="G154" s="110">
        <f t="shared" si="4"/>
        <v>0</v>
      </c>
      <c r="H154" s="85"/>
      <c r="I154" s="88">
        <v>35115355164</v>
      </c>
      <c r="J154" s="85"/>
      <c r="K154" s="88">
        <v>0</v>
      </c>
      <c r="L154" s="85"/>
      <c r="M154" s="110">
        <f t="shared" si="5"/>
        <v>35115355164</v>
      </c>
      <c r="N154" s="86"/>
      <c r="O154" s="86"/>
      <c r="P154" s="86"/>
    </row>
    <row r="155" spans="1:16" ht="21.75" customHeight="1">
      <c r="A155" s="25" t="s">
        <v>356</v>
      </c>
      <c r="C155" s="88">
        <v>0</v>
      </c>
      <c r="D155" s="85"/>
      <c r="E155" s="88">
        <v>0</v>
      </c>
      <c r="F155" s="85"/>
      <c r="G155" s="110">
        <f t="shared" si="4"/>
        <v>0</v>
      </c>
      <c r="H155" s="85"/>
      <c r="I155" s="88">
        <v>21466624894</v>
      </c>
      <c r="J155" s="85"/>
      <c r="K155" s="88">
        <v>0</v>
      </c>
      <c r="L155" s="85"/>
      <c r="M155" s="110">
        <f t="shared" si="5"/>
        <v>21466624894</v>
      </c>
      <c r="N155" s="86"/>
      <c r="O155" s="86"/>
      <c r="P155" s="86"/>
    </row>
    <row r="156" spans="1:16" ht="21.75" customHeight="1">
      <c r="A156" s="25" t="s">
        <v>357</v>
      </c>
      <c r="C156" s="88">
        <v>0</v>
      </c>
      <c r="D156" s="85"/>
      <c r="E156" s="88">
        <v>0</v>
      </c>
      <c r="F156" s="85"/>
      <c r="G156" s="110">
        <f t="shared" si="4"/>
        <v>0</v>
      </c>
      <c r="H156" s="85"/>
      <c r="I156" s="88">
        <v>5183294381</v>
      </c>
      <c r="J156" s="85"/>
      <c r="K156" s="88">
        <v>0</v>
      </c>
      <c r="L156" s="85"/>
      <c r="M156" s="110">
        <f t="shared" si="5"/>
        <v>5183294381</v>
      </c>
      <c r="N156" s="86"/>
      <c r="O156" s="86"/>
      <c r="P156" s="86"/>
    </row>
    <row r="157" spans="1:16" ht="21.75" customHeight="1">
      <c r="A157" s="25" t="s">
        <v>118</v>
      </c>
      <c r="C157" s="88">
        <v>2314</v>
      </c>
      <c r="D157" s="85"/>
      <c r="E157" s="88">
        <v>0</v>
      </c>
      <c r="F157" s="85"/>
      <c r="G157" s="110">
        <f t="shared" si="4"/>
        <v>2314</v>
      </c>
      <c r="H157" s="85"/>
      <c r="I157" s="88">
        <v>2314</v>
      </c>
      <c r="J157" s="85"/>
      <c r="K157" s="88">
        <v>0</v>
      </c>
      <c r="L157" s="85"/>
      <c r="M157" s="110">
        <f t="shared" si="5"/>
        <v>2314</v>
      </c>
      <c r="N157" s="86"/>
      <c r="O157" s="86"/>
      <c r="P157" s="86"/>
    </row>
    <row r="158" spans="1:16" ht="21.75" customHeight="1">
      <c r="A158" s="25" t="s">
        <v>358</v>
      </c>
      <c r="C158" s="88">
        <v>0</v>
      </c>
      <c r="D158" s="85"/>
      <c r="E158" s="88">
        <v>0</v>
      </c>
      <c r="F158" s="85"/>
      <c r="G158" s="110">
        <f t="shared" si="4"/>
        <v>0</v>
      </c>
      <c r="H158" s="85"/>
      <c r="I158" s="88">
        <v>26753424655</v>
      </c>
      <c r="J158" s="85"/>
      <c r="K158" s="88">
        <v>0</v>
      </c>
      <c r="L158" s="85"/>
      <c r="M158" s="110">
        <f t="shared" si="5"/>
        <v>26753424655</v>
      </c>
      <c r="N158" s="86"/>
      <c r="O158" s="86"/>
      <c r="P158" s="86"/>
    </row>
    <row r="159" spans="1:16" ht="21.75" customHeight="1">
      <c r="A159" s="25" t="s">
        <v>359</v>
      </c>
      <c r="C159" s="88">
        <v>0</v>
      </c>
      <c r="D159" s="85"/>
      <c r="E159" s="88">
        <v>0</v>
      </c>
      <c r="F159" s="85"/>
      <c r="G159" s="110">
        <f t="shared" si="4"/>
        <v>0</v>
      </c>
      <c r="H159" s="85"/>
      <c r="I159" s="88">
        <v>41189329102</v>
      </c>
      <c r="J159" s="85"/>
      <c r="K159" s="88">
        <v>0</v>
      </c>
      <c r="L159" s="85"/>
      <c r="M159" s="110">
        <f t="shared" si="5"/>
        <v>41189329102</v>
      </c>
      <c r="N159" s="86"/>
      <c r="O159" s="86"/>
      <c r="P159" s="86"/>
    </row>
    <row r="160" spans="1:16" ht="21.75" customHeight="1">
      <c r="A160" s="25" t="s">
        <v>360</v>
      </c>
      <c r="C160" s="88">
        <v>0</v>
      </c>
      <c r="D160" s="85"/>
      <c r="E160" s="88">
        <v>0</v>
      </c>
      <c r="F160" s="85"/>
      <c r="G160" s="110">
        <f t="shared" si="4"/>
        <v>0</v>
      </c>
      <c r="H160" s="85"/>
      <c r="I160" s="88">
        <v>49766495881</v>
      </c>
      <c r="J160" s="85"/>
      <c r="K160" s="88">
        <v>0</v>
      </c>
      <c r="L160" s="85"/>
      <c r="M160" s="110">
        <f t="shared" si="5"/>
        <v>49766495881</v>
      </c>
      <c r="N160" s="86"/>
      <c r="O160" s="86"/>
      <c r="P160" s="86"/>
    </row>
    <row r="161" spans="1:16" ht="21.75" customHeight="1">
      <c r="A161" s="25" t="s">
        <v>119</v>
      </c>
      <c r="C161" s="88">
        <v>25083</v>
      </c>
      <c r="D161" s="85"/>
      <c r="E161" s="88">
        <v>0</v>
      </c>
      <c r="F161" s="85"/>
      <c r="G161" s="110">
        <f t="shared" si="4"/>
        <v>25083</v>
      </c>
      <c r="H161" s="85"/>
      <c r="I161" s="88">
        <v>52513</v>
      </c>
      <c r="J161" s="85"/>
      <c r="K161" s="88">
        <v>0</v>
      </c>
      <c r="L161" s="85"/>
      <c r="M161" s="110">
        <f t="shared" si="5"/>
        <v>52513</v>
      </c>
      <c r="N161" s="86"/>
      <c r="O161" s="86"/>
      <c r="P161" s="86"/>
    </row>
    <row r="162" spans="1:16" ht="21.75" customHeight="1">
      <c r="A162" s="25" t="s">
        <v>120</v>
      </c>
      <c r="C162" s="88">
        <v>25169333335</v>
      </c>
      <c r="D162" s="85"/>
      <c r="E162" s="88">
        <v>-3204762</v>
      </c>
      <c r="F162" s="85"/>
      <c r="G162" s="110">
        <f t="shared" si="4"/>
        <v>25172538097</v>
      </c>
      <c r="H162" s="85"/>
      <c r="I162" s="88">
        <v>88407999995</v>
      </c>
      <c r="J162" s="85"/>
      <c r="K162" s="88">
        <v>142498382</v>
      </c>
      <c r="L162" s="85"/>
      <c r="M162" s="110">
        <f t="shared" si="5"/>
        <v>88265501613</v>
      </c>
      <c r="N162" s="86"/>
      <c r="O162" s="86"/>
      <c r="P162" s="86"/>
    </row>
    <row r="163" spans="1:16" ht="21.75" customHeight="1">
      <c r="A163" s="25" t="s">
        <v>361</v>
      </c>
      <c r="C163" s="88">
        <v>0</v>
      </c>
      <c r="D163" s="85"/>
      <c r="E163" s="88">
        <v>0</v>
      </c>
      <c r="F163" s="85"/>
      <c r="G163" s="110">
        <f t="shared" si="4"/>
        <v>0</v>
      </c>
      <c r="H163" s="85"/>
      <c r="I163" s="88">
        <v>22700642937</v>
      </c>
      <c r="J163" s="85"/>
      <c r="K163" s="88">
        <v>0</v>
      </c>
      <c r="L163" s="85"/>
      <c r="M163" s="110">
        <f t="shared" si="5"/>
        <v>22700642937</v>
      </c>
      <c r="N163" s="86"/>
      <c r="O163" s="86"/>
      <c r="P163" s="86"/>
    </row>
    <row r="164" spans="1:16" ht="21.75" customHeight="1">
      <c r="A164" s="25" t="s">
        <v>362</v>
      </c>
      <c r="C164" s="88">
        <v>0</v>
      </c>
      <c r="D164" s="85"/>
      <c r="E164" s="88">
        <v>0</v>
      </c>
      <c r="F164" s="85"/>
      <c r="G164" s="110">
        <f t="shared" si="4"/>
        <v>0</v>
      </c>
      <c r="H164" s="85"/>
      <c r="I164" s="88">
        <v>9627083239</v>
      </c>
      <c r="J164" s="85"/>
      <c r="K164" s="88">
        <v>0</v>
      </c>
      <c r="L164" s="85"/>
      <c r="M164" s="110">
        <f t="shared" si="5"/>
        <v>9627083239</v>
      </c>
      <c r="N164" s="86"/>
      <c r="O164" s="86"/>
      <c r="P164" s="86"/>
    </row>
    <row r="165" spans="1:16" ht="21.75" customHeight="1">
      <c r="A165" s="25" t="s">
        <v>363</v>
      </c>
      <c r="C165" s="88">
        <v>0</v>
      </c>
      <c r="D165" s="85"/>
      <c r="E165" s="88">
        <v>0</v>
      </c>
      <c r="F165" s="85"/>
      <c r="G165" s="110">
        <f t="shared" si="4"/>
        <v>0</v>
      </c>
      <c r="H165" s="85"/>
      <c r="I165" s="88">
        <v>57602778079</v>
      </c>
      <c r="J165" s="85"/>
      <c r="K165" s="88">
        <v>0</v>
      </c>
      <c r="L165" s="85"/>
      <c r="M165" s="110">
        <f t="shared" si="5"/>
        <v>57602778079</v>
      </c>
      <c r="N165" s="86"/>
      <c r="O165" s="86"/>
      <c r="P165" s="86"/>
    </row>
    <row r="166" spans="1:16" ht="21.75" customHeight="1">
      <c r="A166" s="25" t="s">
        <v>364</v>
      </c>
      <c r="C166" s="88">
        <v>0</v>
      </c>
      <c r="D166" s="85"/>
      <c r="E166" s="88">
        <v>0</v>
      </c>
      <c r="F166" s="85"/>
      <c r="G166" s="110">
        <f t="shared" si="4"/>
        <v>0</v>
      </c>
      <c r="H166" s="85"/>
      <c r="I166" s="88">
        <v>15651123284</v>
      </c>
      <c r="J166" s="85"/>
      <c r="K166" s="88">
        <v>0</v>
      </c>
      <c r="L166" s="85"/>
      <c r="M166" s="110">
        <f t="shared" si="5"/>
        <v>15651123284</v>
      </c>
      <c r="N166" s="86"/>
      <c r="O166" s="86"/>
      <c r="P166" s="86"/>
    </row>
    <row r="167" spans="1:16" ht="21.75" customHeight="1">
      <c r="A167" s="25" t="s">
        <v>365</v>
      </c>
      <c r="C167" s="88">
        <v>0</v>
      </c>
      <c r="D167" s="85"/>
      <c r="E167" s="88">
        <v>0</v>
      </c>
      <c r="F167" s="85"/>
      <c r="G167" s="110">
        <f t="shared" si="4"/>
        <v>0</v>
      </c>
      <c r="H167" s="85"/>
      <c r="I167" s="88">
        <v>21147112175</v>
      </c>
      <c r="J167" s="85"/>
      <c r="K167" s="88">
        <v>0</v>
      </c>
      <c r="L167" s="85"/>
      <c r="M167" s="110">
        <f t="shared" si="5"/>
        <v>21147112175</v>
      </c>
      <c r="N167" s="86"/>
      <c r="O167" s="86"/>
      <c r="P167" s="86"/>
    </row>
    <row r="168" spans="1:16" ht="21.75" customHeight="1">
      <c r="A168" s="25" t="s">
        <v>366</v>
      </c>
      <c r="C168" s="88">
        <v>597648505</v>
      </c>
      <c r="D168" s="85"/>
      <c r="E168" s="88">
        <v>-173859995</v>
      </c>
      <c r="F168" s="85"/>
      <c r="G168" s="110">
        <f t="shared" si="4"/>
        <v>771508500</v>
      </c>
      <c r="H168" s="85"/>
      <c r="I168" s="88">
        <v>17602084107</v>
      </c>
      <c r="J168" s="85"/>
      <c r="K168" s="88">
        <v>0</v>
      </c>
      <c r="L168" s="85"/>
      <c r="M168" s="110">
        <f t="shared" si="5"/>
        <v>17602084107</v>
      </c>
      <c r="N168" s="86"/>
      <c r="O168" s="86"/>
      <c r="P168" s="86"/>
    </row>
    <row r="169" spans="1:16" ht="21.75" customHeight="1">
      <c r="A169" s="25" t="s">
        <v>122</v>
      </c>
      <c r="C169" s="88">
        <v>15139501462</v>
      </c>
      <c r="D169" s="85"/>
      <c r="E169" s="88">
        <v>-12252182</v>
      </c>
      <c r="F169" s="85"/>
      <c r="G169" s="110">
        <f t="shared" si="4"/>
        <v>15151753644</v>
      </c>
      <c r="H169" s="85"/>
      <c r="I169" s="88">
        <v>61982828036</v>
      </c>
      <c r="J169" s="85"/>
      <c r="K169" s="88">
        <v>5312807</v>
      </c>
      <c r="L169" s="85"/>
      <c r="M169" s="110">
        <f t="shared" si="5"/>
        <v>61977515229</v>
      </c>
      <c r="N169" s="86"/>
      <c r="O169" s="86"/>
      <c r="P169" s="86"/>
    </row>
    <row r="170" spans="1:16" ht="21.75" customHeight="1">
      <c r="A170" s="25" t="s">
        <v>123</v>
      </c>
      <c r="C170" s="88">
        <v>4034426220</v>
      </c>
      <c r="D170" s="85"/>
      <c r="E170" s="88">
        <v>7525340</v>
      </c>
      <c r="F170" s="85"/>
      <c r="G170" s="110">
        <f t="shared" si="4"/>
        <v>4026900880</v>
      </c>
      <c r="H170" s="85"/>
      <c r="I170" s="88">
        <v>46235401625</v>
      </c>
      <c r="J170" s="85"/>
      <c r="K170" s="88">
        <v>20199147</v>
      </c>
      <c r="L170" s="85"/>
      <c r="M170" s="110">
        <f t="shared" si="5"/>
        <v>46215202478</v>
      </c>
      <c r="N170" s="86"/>
      <c r="O170" s="86"/>
      <c r="P170" s="86"/>
    </row>
    <row r="171" spans="1:16" ht="21.75" customHeight="1">
      <c r="A171" s="25" t="s">
        <v>367</v>
      </c>
      <c r="C171" s="88">
        <v>0</v>
      </c>
      <c r="D171" s="85"/>
      <c r="E171" s="88">
        <v>0</v>
      </c>
      <c r="F171" s="85"/>
      <c r="G171" s="110">
        <f t="shared" si="4"/>
        <v>0</v>
      </c>
      <c r="H171" s="85"/>
      <c r="I171" s="88">
        <v>16407978127</v>
      </c>
      <c r="J171" s="85"/>
      <c r="K171" s="88">
        <v>0</v>
      </c>
      <c r="L171" s="85"/>
      <c r="M171" s="110">
        <f t="shared" si="5"/>
        <v>16407978127</v>
      </c>
      <c r="N171" s="86"/>
      <c r="O171" s="86"/>
      <c r="P171" s="86"/>
    </row>
    <row r="172" spans="1:16" ht="21.75" customHeight="1">
      <c r="A172" s="25" t="s">
        <v>368</v>
      </c>
      <c r="C172" s="88">
        <v>0</v>
      </c>
      <c r="D172" s="85"/>
      <c r="E172" s="88">
        <v>0</v>
      </c>
      <c r="F172" s="85"/>
      <c r="G172" s="110">
        <f t="shared" si="4"/>
        <v>0</v>
      </c>
      <c r="H172" s="85"/>
      <c r="I172" s="88">
        <v>15466754918</v>
      </c>
      <c r="J172" s="85"/>
      <c r="K172" s="88">
        <v>0</v>
      </c>
      <c r="L172" s="85"/>
      <c r="M172" s="110">
        <f t="shared" si="5"/>
        <v>15466754918</v>
      </c>
      <c r="N172" s="86"/>
      <c r="O172" s="86"/>
      <c r="P172" s="86"/>
    </row>
    <row r="173" spans="1:16" ht="21.75" customHeight="1">
      <c r="A173" s="25" t="s">
        <v>369</v>
      </c>
      <c r="C173" s="88">
        <v>0</v>
      </c>
      <c r="D173" s="85"/>
      <c r="E173" s="88">
        <v>0</v>
      </c>
      <c r="F173" s="85"/>
      <c r="G173" s="110">
        <f t="shared" si="4"/>
        <v>0</v>
      </c>
      <c r="H173" s="85"/>
      <c r="I173" s="88">
        <v>22249688995</v>
      </c>
      <c r="J173" s="85"/>
      <c r="K173" s="88">
        <v>0</v>
      </c>
      <c r="L173" s="85"/>
      <c r="M173" s="110">
        <f t="shared" si="5"/>
        <v>22249688995</v>
      </c>
      <c r="N173" s="86"/>
      <c r="O173" s="86"/>
      <c r="P173" s="86"/>
    </row>
    <row r="174" spans="1:16" ht="21.75" customHeight="1">
      <c r="A174" s="25" t="s">
        <v>370</v>
      </c>
      <c r="C174" s="88">
        <v>0</v>
      </c>
      <c r="D174" s="85"/>
      <c r="E174" s="88">
        <v>0</v>
      </c>
      <c r="F174" s="85"/>
      <c r="G174" s="110">
        <f t="shared" si="4"/>
        <v>0</v>
      </c>
      <c r="H174" s="85"/>
      <c r="I174" s="88">
        <v>13610662933</v>
      </c>
      <c r="J174" s="85"/>
      <c r="K174" s="88">
        <v>0</v>
      </c>
      <c r="L174" s="85"/>
      <c r="M174" s="110">
        <f t="shared" si="5"/>
        <v>13610662933</v>
      </c>
      <c r="N174" s="86"/>
      <c r="O174" s="86"/>
      <c r="P174" s="86"/>
    </row>
    <row r="175" spans="1:16" ht="21.75" customHeight="1">
      <c r="A175" s="25" t="s">
        <v>371</v>
      </c>
      <c r="C175" s="88">
        <v>413771415</v>
      </c>
      <c r="D175" s="85"/>
      <c r="E175" s="88">
        <v>-13309621</v>
      </c>
      <c r="F175" s="85"/>
      <c r="G175" s="110">
        <f t="shared" si="4"/>
        <v>427081036</v>
      </c>
      <c r="H175" s="85"/>
      <c r="I175" s="88">
        <v>29391585595</v>
      </c>
      <c r="J175" s="85"/>
      <c r="K175" s="88">
        <v>0</v>
      </c>
      <c r="L175" s="85"/>
      <c r="M175" s="110">
        <f t="shared" si="5"/>
        <v>29391585595</v>
      </c>
      <c r="N175" s="86"/>
      <c r="O175" s="86"/>
      <c r="P175" s="86"/>
    </row>
    <row r="176" spans="1:16" ht="21.75" customHeight="1">
      <c r="A176" s="25" t="s">
        <v>372</v>
      </c>
      <c r="C176" s="88">
        <v>719536129</v>
      </c>
      <c r="D176" s="85"/>
      <c r="E176" s="88">
        <v>-1869571</v>
      </c>
      <c r="F176" s="85"/>
      <c r="G176" s="110">
        <f t="shared" si="4"/>
        <v>721405700</v>
      </c>
      <c r="H176" s="85"/>
      <c r="I176" s="88">
        <v>16403306614</v>
      </c>
      <c r="J176" s="85"/>
      <c r="K176" s="88">
        <v>0</v>
      </c>
      <c r="L176" s="85"/>
      <c r="M176" s="110">
        <f t="shared" si="5"/>
        <v>16403306614</v>
      </c>
      <c r="N176" s="86"/>
      <c r="O176" s="86"/>
      <c r="P176" s="86"/>
    </row>
    <row r="177" spans="1:16" ht="21.75" customHeight="1">
      <c r="A177" s="25" t="s">
        <v>373</v>
      </c>
      <c r="C177" s="88">
        <v>0</v>
      </c>
      <c r="D177" s="85"/>
      <c r="E177" s="88">
        <v>0</v>
      </c>
      <c r="F177" s="85"/>
      <c r="G177" s="110">
        <f t="shared" si="4"/>
        <v>0</v>
      </c>
      <c r="H177" s="85"/>
      <c r="I177" s="88">
        <v>58121712377</v>
      </c>
      <c r="J177" s="85"/>
      <c r="K177" s="88">
        <v>0</v>
      </c>
      <c r="L177" s="85"/>
      <c r="M177" s="110">
        <f t="shared" si="5"/>
        <v>58121712377</v>
      </c>
      <c r="N177" s="86"/>
      <c r="O177" s="86"/>
      <c r="P177" s="86"/>
    </row>
    <row r="178" spans="1:16" ht="21.75" customHeight="1">
      <c r="A178" s="25" t="s">
        <v>124</v>
      </c>
      <c r="C178" s="88">
        <v>954858030</v>
      </c>
      <c r="D178" s="85"/>
      <c r="E178" s="88">
        <v>-1416392</v>
      </c>
      <c r="F178" s="85"/>
      <c r="G178" s="110">
        <f t="shared" si="4"/>
        <v>956274422</v>
      </c>
      <c r="H178" s="85"/>
      <c r="I178" s="88">
        <v>19360846048</v>
      </c>
      <c r="J178" s="85"/>
      <c r="K178" s="88">
        <v>0</v>
      </c>
      <c r="L178" s="85"/>
      <c r="M178" s="110">
        <f t="shared" si="5"/>
        <v>19360846048</v>
      </c>
      <c r="N178" s="86"/>
      <c r="O178" s="86"/>
      <c r="P178" s="86"/>
    </row>
    <row r="179" spans="1:16" ht="21.75" customHeight="1">
      <c r="A179" s="25" t="s">
        <v>374</v>
      </c>
      <c r="C179" s="88">
        <v>1173197160</v>
      </c>
      <c r="D179" s="85"/>
      <c r="E179" s="88">
        <v>-20229429</v>
      </c>
      <c r="F179" s="85"/>
      <c r="G179" s="110">
        <f t="shared" si="4"/>
        <v>1193426589</v>
      </c>
      <c r="H179" s="85"/>
      <c r="I179" s="88">
        <v>27492654258</v>
      </c>
      <c r="J179" s="85"/>
      <c r="K179" s="88">
        <v>0</v>
      </c>
      <c r="L179" s="85"/>
      <c r="M179" s="110">
        <f t="shared" si="5"/>
        <v>27492654258</v>
      </c>
      <c r="N179" s="86"/>
      <c r="O179" s="86"/>
      <c r="P179" s="86"/>
    </row>
    <row r="180" spans="1:16" ht="21.75" customHeight="1">
      <c r="A180" s="25" t="s">
        <v>375</v>
      </c>
      <c r="C180" s="88">
        <v>726721863</v>
      </c>
      <c r="D180" s="85"/>
      <c r="E180" s="88">
        <v>0</v>
      </c>
      <c r="F180" s="85"/>
      <c r="G180" s="110">
        <f t="shared" si="4"/>
        <v>726721863</v>
      </c>
      <c r="H180" s="85"/>
      <c r="I180" s="88">
        <v>27745847532</v>
      </c>
      <c r="J180" s="85"/>
      <c r="K180" s="88">
        <v>0</v>
      </c>
      <c r="L180" s="85"/>
      <c r="M180" s="110">
        <f t="shared" si="5"/>
        <v>27745847532</v>
      </c>
      <c r="N180" s="86"/>
      <c r="O180" s="86"/>
      <c r="P180" s="86"/>
    </row>
    <row r="181" spans="1:16" ht="21.75" customHeight="1">
      <c r="A181" s="25" t="s">
        <v>125</v>
      </c>
      <c r="C181" s="88">
        <v>3210007291</v>
      </c>
      <c r="D181" s="85"/>
      <c r="E181" s="88">
        <v>-3539706</v>
      </c>
      <c r="F181" s="85"/>
      <c r="G181" s="110">
        <f t="shared" si="4"/>
        <v>3213546997</v>
      </c>
      <c r="H181" s="85"/>
      <c r="I181" s="88">
        <v>6493052123</v>
      </c>
      <c r="J181" s="85"/>
      <c r="K181" s="88">
        <v>19756436</v>
      </c>
      <c r="L181" s="85"/>
      <c r="M181" s="110">
        <f t="shared" si="5"/>
        <v>6473295687</v>
      </c>
      <c r="N181" s="86"/>
      <c r="O181" s="86"/>
      <c r="P181" s="86"/>
    </row>
    <row r="182" spans="1:16" ht="21.75" customHeight="1">
      <c r="A182" s="25" t="s">
        <v>126</v>
      </c>
      <c r="C182" s="88">
        <v>6507220681</v>
      </c>
      <c r="D182" s="85"/>
      <c r="E182" s="88">
        <v>-50732671</v>
      </c>
      <c r="F182" s="85"/>
      <c r="G182" s="110">
        <f t="shared" si="4"/>
        <v>6557953352</v>
      </c>
      <c r="H182" s="85"/>
      <c r="I182" s="88">
        <v>27900663283</v>
      </c>
      <c r="J182" s="85"/>
      <c r="K182" s="88">
        <v>0</v>
      </c>
      <c r="L182" s="85"/>
      <c r="M182" s="110">
        <f t="shared" si="5"/>
        <v>27900663283</v>
      </c>
      <c r="N182" s="86"/>
      <c r="O182" s="86"/>
      <c r="P182" s="86"/>
    </row>
    <row r="183" spans="1:16" ht="21.75" customHeight="1">
      <c r="A183" s="25" t="s">
        <v>127</v>
      </c>
      <c r="C183" s="88">
        <v>9938524582</v>
      </c>
      <c r="D183" s="85"/>
      <c r="E183" s="88">
        <v>28460838</v>
      </c>
      <c r="F183" s="85"/>
      <c r="G183" s="110">
        <f t="shared" si="4"/>
        <v>9910063744</v>
      </c>
      <c r="H183" s="85"/>
      <c r="I183" s="88">
        <v>17930327856</v>
      </c>
      <c r="J183" s="85"/>
      <c r="K183" s="88">
        <v>28460838</v>
      </c>
      <c r="L183" s="85"/>
      <c r="M183" s="110">
        <f t="shared" si="5"/>
        <v>17901867018</v>
      </c>
      <c r="N183" s="86"/>
      <c r="O183" s="86"/>
      <c r="P183" s="86"/>
    </row>
    <row r="184" spans="1:16" ht="21.75" customHeight="1">
      <c r="A184" s="25" t="s">
        <v>128</v>
      </c>
      <c r="C184" s="88">
        <v>7547731736</v>
      </c>
      <c r="D184" s="85"/>
      <c r="E184" s="88">
        <v>-40288726</v>
      </c>
      <c r="F184" s="85"/>
      <c r="G184" s="110">
        <f t="shared" si="4"/>
        <v>7588020462</v>
      </c>
      <c r="H184" s="85"/>
      <c r="I184" s="88">
        <v>20299808216</v>
      </c>
      <c r="J184" s="85"/>
      <c r="K184" s="88">
        <v>0</v>
      </c>
      <c r="L184" s="85"/>
      <c r="M184" s="110">
        <f t="shared" si="5"/>
        <v>20299808216</v>
      </c>
      <c r="N184" s="86"/>
      <c r="O184" s="86"/>
      <c r="P184" s="86"/>
    </row>
    <row r="185" spans="1:16" ht="21.75" customHeight="1">
      <c r="A185" s="25" t="s">
        <v>376</v>
      </c>
      <c r="C185" s="88">
        <v>0</v>
      </c>
      <c r="D185" s="85"/>
      <c r="E185" s="88">
        <v>0</v>
      </c>
      <c r="F185" s="85"/>
      <c r="G185" s="110">
        <f t="shared" si="4"/>
        <v>0</v>
      </c>
      <c r="H185" s="85"/>
      <c r="I185" s="88">
        <v>780090490</v>
      </c>
      <c r="J185" s="85"/>
      <c r="K185" s="88">
        <v>0</v>
      </c>
      <c r="L185" s="85"/>
      <c r="M185" s="110">
        <f t="shared" si="5"/>
        <v>780090490</v>
      </c>
      <c r="N185" s="86"/>
      <c r="O185" s="86"/>
      <c r="P185" s="86"/>
    </row>
    <row r="186" spans="1:16" ht="21.75" customHeight="1">
      <c r="A186" s="25" t="s">
        <v>129</v>
      </c>
      <c r="C186" s="88">
        <v>15931343729</v>
      </c>
      <c r="D186" s="85"/>
      <c r="E186" s="88">
        <v>-45205652</v>
      </c>
      <c r="F186" s="85"/>
      <c r="G186" s="110">
        <f t="shared" si="4"/>
        <v>15976549381</v>
      </c>
      <c r="H186" s="85"/>
      <c r="I186" s="88">
        <v>28937716148</v>
      </c>
      <c r="J186" s="85"/>
      <c r="K186" s="88">
        <v>26535608</v>
      </c>
      <c r="L186" s="85"/>
      <c r="M186" s="110">
        <f t="shared" si="5"/>
        <v>28911180540</v>
      </c>
      <c r="N186" s="86"/>
      <c r="O186" s="86"/>
      <c r="P186" s="86"/>
    </row>
    <row r="187" spans="1:16" ht="21.75" customHeight="1">
      <c r="A187" s="25" t="s">
        <v>130</v>
      </c>
      <c r="C187" s="88">
        <v>8866120871</v>
      </c>
      <c r="D187" s="85"/>
      <c r="E187" s="88">
        <v>-100521177</v>
      </c>
      <c r="F187" s="85"/>
      <c r="G187" s="110">
        <f t="shared" si="4"/>
        <v>8966642048</v>
      </c>
      <c r="H187" s="85"/>
      <c r="I187" s="88">
        <v>27090164569</v>
      </c>
      <c r="J187" s="85"/>
      <c r="K187" s="88">
        <v>0</v>
      </c>
      <c r="L187" s="85"/>
      <c r="M187" s="110">
        <f t="shared" si="5"/>
        <v>27090164569</v>
      </c>
      <c r="N187" s="86"/>
      <c r="O187" s="86"/>
      <c r="P187" s="86"/>
    </row>
    <row r="188" spans="1:16" ht="21.75" customHeight="1">
      <c r="A188" s="25" t="s">
        <v>131</v>
      </c>
      <c r="C188" s="88">
        <v>18593675221</v>
      </c>
      <c r="D188" s="85"/>
      <c r="E188" s="88">
        <v>-138984435</v>
      </c>
      <c r="F188" s="85"/>
      <c r="G188" s="110">
        <f t="shared" si="4"/>
        <v>18732659656</v>
      </c>
      <c r="H188" s="85"/>
      <c r="I188" s="88">
        <v>36273453901</v>
      </c>
      <c r="J188" s="85"/>
      <c r="K188" s="88">
        <v>0</v>
      </c>
      <c r="L188" s="85"/>
      <c r="M188" s="110">
        <f t="shared" si="5"/>
        <v>36273453901</v>
      </c>
      <c r="N188" s="86"/>
      <c r="O188" s="86"/>
      <c r="P188" s="86"/>
    </row>
    <row r="189" spans="1:16" ht="21.75" customHeight="1">
      <c r="A189" s="25" t="s">
        <v>132</v>
      </c>
      <c r="C189" s="88">
        <v>12027110639</v>
      </c>
      <c r="D189" s="85"/>
      <c r="E189" s="88">
        <v>66239004</v>
      </c>
      <c r="F189" s="85"/>
      <c r="G189" s="110">
        <f t="shared" si="4"/>
        <v>11960871635</v>
      </c>
      <c r="H189" s="85"/>
      <c r="I189" s="88">
        <v>19786536859</v>
      </c>
      <c r="J189" s="85"/>
      <c r="K189" s="88">
        <v>66239004</v>
      </c>
      <c r="L189" s="85"/>
      <c r="M189" s="110">
        <f t="shared" si="5"/>
        <v>19720297855</v>
      </c>
      <c r="N189" s="86"/>
      <c r="O189" s="86"/>
      <c r="P189" s="86"/>
    </row>
    <row r="190" spans="1:16" ht="21.75" customHeight="1">
      <c r="A190" s="25" t="s">
        <v>133</v>
      </c>
      <c r="C190" s="88">
        <v>13374961049</v>
      </c>
      <c r="D190" s="85"/>
      <c r="E190" s="88">
        <v>4984205</v>
      </c>
      <c r="F190" s="85"/>
      <c r="G190" s="110">
        <f t="shared" si="4"/>
        <v>13369976844</v>
      </c>
      <c r="H190" s="85"/>
      <c r="I190" s="88">
        <v>19818681809</v>
      </c>
      <c r="J190" s="85"/>
      <c r="K190" s="88">
        <v>55639641</v>
      </c>
      <c r="L190" s="85"/>
      <c r="M190" s="110">
        <f t="shared" si="5"/>
        <v>19763042168</v>
      </c>
      <c r="N190" s="86"/>
      <c r="O190" s="86"/>
      <c r="P190" s="86"/>
    </row>
    <row r="191" spans="1:16" ht="21.75" customHeight="1">
      <c r="A191" s="25" t="s">
        <v>134</v>
      </c>
      <c r="C191" s="88">
        <v>17579003369</v>
      </c>
      <c r="D191" s="85"/>
      <c r="E191" s="88">
        <v>-74856301</v>
      </c>
      <c r="F191" s="85"/>
      <c r="G191" s="110">
        <f t="shared" si="4"/>
        <v>17653859670</v>
      </c>
      <c r="H191" s="85"/>
      <c r="I191" s="88">
        <v>33425997889</v>
      </c>
      <c r="J191" s="85"/>
      <c r="K191" s="88">
        <v>49720235</v>
      </c>
      <c r="L191" s="85"/>
      <c r="M191" s="110">
        <f t="shared" si="5"/>
        <v>33376277654</v>
      </c>
      <c r="N191" s="86"/>
      <c r="O191" s="86"/>
      <c r="P191" s="86"/>
    </row>
    <row r="192" spans="1:16" ht="21.75" customHeight="1">
      <c r="A192" s="25" t="s">
        <v>135</v>
      </c>
      <c r="C192" s="88">
        <v>9938524582</v>
      </c>
      <c r="D192" s="85"/>
      <c r="E192" s="88">
        <v>58595571</v>
      </c>
      <c r="F192" s="85"/>
      <c r="G192" s="110">
        <f t="shared" si="4"/>
        <v>9879929011</v>
      </c>
      <c r="H192" s="85"/>
      <c r="I192" s="88">
        <v>15778688513</v>
      </c>
      <c r="J192" s="85"/>
      <c r="K192" s="88">
        <v>58595571</v>
      </c>
      <c r="L192" s="85"/>
      <c r="M192" s="110">
        <f t="shared" si="5"/>
        <v>15720092942</v>
      </c>
      <c r="N192" s="86"/>
      <c r="O192" s="86"/>
      <c r="P192" s="86"/>
    </row>
    <row r="193" spans="1:16" ht="21.75" customHeight="1">
      <c r="A193" s="25" t="s">
        <v>136</v>
      </c>
      <c r="C193" s="88">
        <v>10574590151</v>
      </c>
      <c r="D193" s="85"/>
      <c r="E193" s="88">
        <v>62345687</v>
      </c>
      <c r="F193" s="85"/>
      <c r="G193" s="110">
        <f t="shared" si="4"/>
        <v>10512244464</v>
      </c>
      <c r="H193" s="85"/>
      <c r="I193" s="88">
        <v>16788524571</v>
      </c>
      <c r="J193" s="85"/>
      <c r="K193" s="88">
        <v>62345687</v>
      </c>
      <c r="L193" s="85"/>
      <c r="M193" s="110">
        <f t="shared" si="5"/>
        <v>16726178884</v>
      </c>
      <c r="N193" s="86"/>
      <c r="O193" s="86"/>
      <c r="P193" s="86"/>
    </row>
    <row r="194" spans="1:16" ht="21.75" customHeight="1">
      <c r="A194" s="25" t="s">
        <v>137</v>
      </c>
      <c r="C194" s="88">
        <v>8141639322</v>
      </c>
      <c r="D194" s="85"/>
      <c r="E194" s="88">
        <v>49870130</v>
      </c>
      <c r="F194" s="85"/>
      <c r="G194" s="110">
        <f t="shared" si="4"/>
        <v>8091769192</v>
      </c>
      <c r="H194" s="85"/>
      <c r="I194" s="88">
        <v>12674098326</v>
      </c>
      <c r="J194" s="85"/>
      <c r="K194" s="88">
        <v>49870130</v>
      </c>
      <c r="L194" s="85"/>
      <c r="M194" s="110">
        <f t="shared" si="5"/>
        <v>12624228196</v>
      </c>
      <c r="N194" s="86"/>
      <c r="O194" s="86"/>
      <c r="P194" s="86"/>
    </row>
    <row r="195" spans="1:16" ht="21.75" customHeight="1">
      <c r="A195" s="25" t="s">
        <v>138</v>
      </c>
      <c r="C195" s="88">
        <v>9720962538</v>
      </c>
      <c r="D195" s="85"/>
      <c r="E195" s="88">
        <v>-75366375</v>
      </c>
      <c r="F195" s="85"/>
      <c r="G195" s="110">
        <f t="shared" si="4"/>
        <v>9796328913</v>
      </c>
      <c r="H195" s="85"/>
      <c r="I195" s="88">
        <v>15080637942</v>
      </c>
      <c r="J195" s="85"/>
      <c r="K195" s="88">
        <v>0</v>
      </c>
      <c r="L195" s="85"/>
      <c r="M195" s="110">
        <f t="shared" si="5"/>
        <v>15080637942</v>
      </c>
      <c r="N195" s="86"/>
      <c r="O195" s="86"/>
      <c r="P195" s="86"/>
    </row>
    <row r="196" spans="1:16" ht="21.75" customHeight="1">
      <c r="A196" s="25" t="s">
        <v>139</v>
      </c>
      <c r="C196" s="88">
        <v>12402618782</v>
      </c>
      <c r="D196" s="85"/>
      <c r="E196" s="88">
        <v>-8116464</v>
      </c>
      <c r="F196" s="85"/>
      <c r="G196" s="110">
        <f t="shared" si="4"/>
        <v>12410735246</v>
      </c>
      <c r="H196" s="85"/>
      <c r="I196" s="88">
        <v>17312870246</v>
      </c>
      <c r="J196" s="85"/>
      <c r="K196" s="88">
        <v>60930227</v>
      </c>
      <c r="L196" s="85"/>
      <c r="M196" s="110">
        <f t="shared" si="5"/>
        <v>17251940019</v>
      </c>
      <c r="N196" s="86"/>
      <c r="O196" s="86"/>
      <c r="P196" s="86"/>
    </row>
    <row r="197" spans="1:16" ht="21.75" customHeight="1">
      <c r="A197" s="25" t="s">
        <v>140</v>
      </c>
      <c r="C197" s="88">
        <v>7667752075</v>
      </c>
      <c r="D197" s="85"/>
      <c r="E197" s="88">
        <v>6360576</v>
      </c>
      <c r="F197" s="85"/>
      <c r="G197" s="110">
        <f t="shared" si="4"/>
        <v>7661391499</v>
      </c>
      <c r="H197" s="85"/>
      <c r="I197" s="88">
        <v>8380866829</v>
      </c>
      <c r="J197" s="85"/>
      <c r="K197" s="88">
        <v>21297014</v>
      </c>
      <c r="L197" s="85"/>
      <c r="M197" s="110">
        <f t="shared" si="5"/>
        <v>8359569815</v>
      </c>
      <c r="N197" s="86"/>
      <c r="O197" s="86"/>
      <c r="P197" s="86"/>
    </row>
    <row r="198" spans="1:16" ht="21.75" customHeight="1">
      <c r="A198" s="25" t="s">
        <v>141</v>
      </c>
      <c r="C198" s="88">
        <v>5904967885</v>
      </c>
      <c r="D198" s="85"/>
      <c r="E198" s="88">
        <v>4672904</v>
      </c>
      <c r="F198" s="85"/>
      <c r="G198" s="110">
        <f t="shared" si="4"/>
        <v>5900294981</v>
      </c>
      <c r="H198" s="85"/>
      <c r="I198" s="88">
        <v>6428869522</v>
      </c>
      <c r="J198" s="85"/>
      <c r="K198" s="88">
        <v>15646207</v>
      </c>
      <c r="L198" s="85"/>
      <c r="M198" s="110">
        <f t="shared" si="5"/>
        <v>6413223315</v>
      </c>
      <c r="N198" s="86"/>
      <c r="O198" s="86"/>
      <c r="P198" s="86"/>
    </row>
    <row r="199" spans="1:16" ht="21.75" customHeight="1">
      <c r="A199" s="25" t="s">
        <v>142</v>
      </c>
      <c r="C199" s="88">
        <v>5295528293</v>
      </c>
      <c r="D199" s="85"/>
      <c r="E199" s="88">
        <v>4337042</v>
      </c>
      <c r="F199" s="85"/>
      <c r="G199" s="110">
        <f t="shared" si="4"/>
        <v>5291191251</v>
      </c>
      <c r="H199" s="85"/>
      <c r="I199" s="88">
        <v>5295528293</v>
      </c>
      <c r="J199" s="85"/>
      <c r="K199" s="88">
        <v>4337042</v>
      </c>
      <c r="L199" s="85"/>
      <c r="M199" s="110">
        <f t="shared" si="5"/>
        <v>5291191251</v>
      </c>
      <c r="N199" s="86"/>
      <c r="O199" s="86"/>
      <c r="P199" s="86"/>
    </row>
    <row r="200" spans="1:16" ht="21.75" customHeight="1">
      <c r="A200" s="25" t="s">
        <v>143</v>
      </c>
      <c r="C200" s="88">
        <v>2182493696</v>
      </c>
      <c r="D200" s="85"/>
      <c r="E200" s="88">
        <v>5353623</v>
      </c>
      <c r="F200" s="85"/>
      <c r="G200" s="110">
        <f t="shared" si="4"/>
        <v>2177140073</v>
      </c>
      <c r="H200" s="85"/>
      <c r="I200" s="88">
        <v>2182493696</v>
      </c>
      <c r="J200" s="85"/>
      <c r="K200" s="88">
        <v>5353623</v>
      </c>
      <c r="L200" s="85"/>
      <c r="M200" s="110">
        <f t="shared" si="5"/>
        <v>2177140073</v>
      </c>
      <c r="N200" s="86"/>
      <c r="O200" s="86"/>
      <c r="P200" s="86"/>
    </row>
    <row r="201" spans="1:16" ht="21.75" customHeight="1">
      <c r="A201" s="25" t="s">
        <v>144</v>
      </c>
      <c r="C201" s="88">
        <v>6237704915</v>
      </c>
      <c r="D201" s="85"/>
      <c r="E201" s="88">
        <v>20384657</v>
      </c>
      <c r="F201" s="85"/>
      <c r="G201" s="110">
        <f t="shared" ref="G201:G214" si="6">C201-E201</f>
        <v>6217320258</v>
      </c>
      <c r="H201" s="85"/>
      <c r="I201" s="88">
        <v>6237704915</v>
      </c>
      <c r="J201" s="85"/>
      <c r="K201" s="88">
        <v>20384657</v>
      </c>
      <c r="L201" s="85"/>
      <c r="M201" s="110">
        <f t="shared" ref="M201:M214" si="7">I201-K201</f>
        <v>6217320258</v>
      </c>
      <c r="N201" s="86"/>
      <c r="O201" s="86"/>
      <c r="P201" s="86"/>
    </row>
    <row r="202" spans="1:16" ht="21.75" customHeight="1">
      <c r="A202" s="25" t="s">
        <v>145</v>
      </c>
      <c r="C202" s="88">
        <v>19313027039</v>
      </c>
      <c r="D202" s="85"/>
      <c r="E202" s="88">
        <v>125817766</v>
      </c>
      <c r="F202" s="85"/>
      <c r="G202" s="110">
        <f t="shared" si="6"/>
        <v>19187209273</v>
      </c>
      <c r="H202" s="85"/>
      <c r="I202" s="88">
        <v>19313027039</v>
      </c>
      <c r="J202" s="85"/>
      <c r="K202" s="88">
        <v>125817766</v>
      </c>
      <c r="L202" s="85"/>
      <c r="M202" s="110">
        <f t="shared" si="7"/>
        <v>19187209273</v>
      </c>
      <c r="N202" s="86"/>
      <c r="O202" s="86"/>
      <c r="P202" s="86"/>
    </row>
    <row r="203" spans="1:16" ht="21.75" customHeight="1">
      <c r="A203" s="25" t="s">
        <v>146</v>
      </c>
      <c r="C203" s="88">
        <v>13037564735</v>
      </c>
      <c r="D203" s="85"/>
      <c r="E203" s="88">
        <v>84935275</v>
      </c>
      <c r="F203" s="85"/>
      <c r="G203" s="110">
        <f t="shared" si="6"/>
        <v>12952629460</v>
      </c>
      <c r="H203" s="85"/>
      <c r="I203" s="88">
        <v>13037564735</v>
      </c>
      <c r="J203" s="85"/>
      <c r="K203" s="88">
        <v>84935275</v>
      </c>
      <c r="L203" s="85"/>
      <c r="M203" s="110">
        <f t="shared" si="7"/>
        <v>12952629460</v>
      </c>
      <c r="N203" s="86"/>
      <c r="O203" s="86"/>
      <c r="P203" s="86"/>
    </row>
    <row r="204" spans="1:16" ht="21.75" customHeight="1">
      <c r="A204" s="25" t="s">
        <v>147</v>
      </c>
      <c r="C204" s="88">
        <v>15608665779</v>
      </c>
      <c r="D204" s="85"/>
      <c r="E204" s="88">
        <v>114302679</v>
      </c>
      <c r="F204" s="85"/>
      <c r="G204" s="110">
        <f t="shared" si="6"/>
        <v>15494363100</v>
      </c>
      <c r="H204" s="85"/>
      <c r="I204" s="88">
        <v>15608665779</v>
      </c>
      <c r="J204" s="85"/>
      <c r="K204" s="88">
        <v>114302679</v>
      </c>
      <c r="L204" s="85"/>
      <c r="M204" s="110">
        <f t="shared" si="7"/>
        <v>15494363100</v>
      </c>
      <c r="N204" s="86"/>
      <c r="O204" s="86"/>
      <c r="P204" s="86"/>
    </row>
    <row r="205" spans="1:16" ht="21.75" customHeight="1">
      <c r="A205" s="25" t="s">
        <v>148</v>
      </c>
      <c r="C205" s="88">
        <v>23677647537</v>
      </c>
      <c r="D205" s="85"/>
      <c r="E205" s="88">
        <v>211579304</v>
      </c>
      <c r="F205" s="85"/>
      <c r="G205" s="110">
        <f t="shared" si="6"/>
        <v>23466068233</v>
      </c>
      <c r="H205" s="85"/>
      <c r="I205" s="88">
        <v>23677647537</v>
      </c>
      <c r="J205" s="85"/>
      <c r="K205" s="88">
        <v>211579304</v>
      </c>
      <c r="L205" s="85"/>
      <c r="M205" s="110">
        <f t="shared" si="7"/>
        <v>23466068233</v>
      </c>
      <c r="N205" s="86"/>
      <c r="O205" s="86"/>
      <c r="P205" s="86"/>
    </row>
    <row r="206" spans="1:16" ht="21.75" customHeight="1">
      <c r="A206" s="25" t="s">
        <v>149</v>
      </c>
      <c r="C206" s="88">
        <v>14454708182</v>
      </c>
      <c r="D206" s="85"/>
      <c r="E206" s="88">
        <v>140792612</v>
      </c>
      <c r="F206" s="85"/>
      <c r="G206" s="110">
        <f t="shared" si="6"/>
        <v>14313915570</v>
      </c>
      <c r="H206" s="85"/>
      <c r="I206" s="88">
        <v>14454708182</v>
      </c>
      <c r="J206" s="85"/>
      <c r="K206" s="88">
        <v>140792612</v>
      </c>
      <c r="L206" s="85"/>
      <c r="M206" s="110">
        <f t="shared" si="7"/>
        <v>14313915570</v>
      </c>
      <c r="N206" s="86"/>
      <c r="O206" s="86"/>
      <c r="P206" s="86"/>
    </row>
    <row r="207" spans="1:16" ht="21.75" customHeight="1">
      <c r="A207" s="25" t="s">
        <v>150</v>
      </c>
      <c r="C207" s="88">
        <v>7508143239</v>
      </c>
      <c r="D207" s="85"/>
      <c r="E207" s="88">
        <v>73131265</v>
      </c>
      <c r="F207" s="85"/>
      <c r="G207" s="110">
        <f t="shared" si="6"/>
        <v>7435011974</v>
      </c>
      <c r="H207" s="85"/>
      <c r="I207" s="88">
        <v>7508143239</v>
      </c>
      <c r="J207" s="85"/>
      <c r="K207" s="88">
        <v>73131265</v>
      </c>
      <c r="L207" s="85"/>
      <c r="M207" s="110">
        <f t="shared" si="7"/>
        <v>7435011974</v>
      </c>
      <c r="N207" s="86"/>
      <c r="O207" s="86"/>
      <c r="P207" s="86"/>
    </row>
    <row r="208" spans="1:16" ht="21.75" customHeight="1">
      <c r="A208" s="25" t="s">
        <v>151</v>
      </c>
      <c r="C208" s="88">
        <v>19696884011</v>
      </c>
      <c r="D208" s="85"/>
      <c r="E208" s="88">
        <v>254975845</v>
      </c>
      <c r="F208" s="85"/>
      <c r="G208" s="110">
        <f t="shared" si="6"/>
        <v>19441908166</v>
      </c>
      <c r="H208" s="85"/>
      <c r="I208" s="88">
        <v>19696884011</v>
      </c>
      <c r="J208" s="85"/>
      <c r="K208" s="88">
        <v>254975845</v>
      </c>
      <c r="L208" s="85"/>
      <c r="M208" s="110">
        <f t="shared" si="7"/>
        <v>19441908166</v>
      </c>
      <c r="N208" s="86"/>
      <c r="O208" s="86"/>
      <c r="P208" s="86"/>
    </row>
    <row r="209" spans="1:16" ht="21.75" customHeight="1">
      <c r="A209" s="25" t="s">
        <v>152</v>
      </c>
      <c r="C209" s="88">
        <v>3505710160</v>
      </c>
      <c r="D209" s="85"/>
      <c r="E209" s="88">
        <v>48178717</v>
      </c>
      <c r="F209" s="85"/>
      <c r="G209" s="110">
        <f t="shared" si="6"/>
        <v>3457531443</v>
      </c>
      <c r="H209" s="85"/>
      <c r="I209" s="88">
        <v>3505710160</v>
      </c>
      <c r="J209" s="85"/>
      <c r="K209" s="88">
        <v>48178717</v>
      </c>
      <c r="L209" s="85"/>
      <c r="M209" s="110">
        <f t="shared" si="7"/>
        <v>3457531443</v>
      </c>
      <c r="N209" s="86"/>
      <c r="O209" s="86"/>
      <c r="P209" s="86"/>
    </row>
    <row r="210" spans="1:16" ht="21.75" customHeight="1">
      <c r="A210" s="25" t="s">
        <v>153</v>
      </c>
      <c r="C210" s="88">
        <v>23648354098</v>
      </c>
      <c r="D210" s="85"/>
      <c r="E210" s="88">
        <v>343837136</v>
      </c>
      <c r="F210" s="85"/>
      <c r="G210" s="110">
        <f t="shared" si="6"/>
        <v>23304516962</v>
      </c>
      <c r="H210" s="85"/>
      <c r="I210" s="88">
        <v>23648354098</v>
      </c>
      <c r="J210" s="85"/>
      <c r="K210" s="88">
        <v>343837136</v>
      </c>
      <c r="L210" s="85"/>
      <c r="M210" s="110">
        <f t="shared" si="7"/>
        <v>23304516962</v>
      </c>
      <c r="N210" s="86"/>
      <c r="O210" s="86"/>
      <c r="P210" s="86"/>
    </row>
    <row r="211" spans="1:16" ht="21.75" customHeight="1">
      <c r="A211" s="25" t="s">
        <v>154</v>
      </c>
      <c r="C211" s="88">
        <v>5135504094</v>
      </c>
      <c r="D211" s="85"/>
      <c r="E211" s="88">
        <v>95025418</v>
      </c>
      <c r="F211" s="85"/>
      <c r="G211" s="110">
        <f t="shared" si="6"/>
        <v>5040478676</v>
      </c>
      <c r="H211" s="85"/>
      <c r="I211" s="88">
        <v>5135504094</v>
      </c>
      <c r="J211" s="85"/>
      <c r="K211" s="88">
        <v>95025418</v>
      </c>
      <c r="L211" s="85"/>
      <c r="M211" s="110">
        <f t="shared" si="7"/>
        <v>5040478676</v>
      </c>
      <c r="N211" s="86"/>
      <c r="O211" s="86"/>
      <c r="P211" s="86"/>
    </row>
    <row r="212" spans="1:16" ht="21.75" customHeight="1">
      <c r="A212" s="25" t="s">
        <v>155</v>
      </c>
      <c r="C212" s="88">
        <v>6213349177</v>
      </c>
      <c r="D212" s="85"/>
      <c r="E212" s="88">
        <v>114969454</v>
      </c>
      <c r="F212" s="85"/>
      <c r="G212" s="110">
        <f t="shared" si="6"/>
        <v>6098379723</v>
      </c>
      <c r="H212" s="85"/>
      <c r="I212" s="88">
        <v>6213349177</v>
      </c>
      <c r="J212" s="85"/>
      <c r="K212" s="88">
        <v>114969454</v>
      </c>
      <c r="L212" s="85"/>
      <c r="M212" s="110">
        <f t="shared" si="7"/>
        <v>6098379723</v>
      </c>
      <c r="N212" s="86"/>
      <c r="O212" s="86"/>
      <c r="P212" s="86"/>
    </row>
    <row r="213" spans="1:16" ht="21.75" customHeight="1">
      <c r="A213" s="25" t="s">
        <v>156</v>
      </c>
      <c r="C213" s="88">
        <v>3007745898</v>
      </c>
      <c r="D213" s="85"/>
      <c r="E213" s="88">
        <v>58027252</v>
      </c>
      <c r="F213" s="85"/>
      <c r="G213" s="110">
        <f t="shared" si="6"/>
        <v>2949718646</v>
      </c>
      <c r="H213" s="85"/>
      <c r="I213" s="88">
        <v>3007745898</v>
      </c>
      <c r="J213" s="85"/>
      <c r="K213" s="88">
        <v>58027252</v>
      </c>
      <c r="L213" s="85"/>
      <c r="M213" s="110">
        <f t="shared" si="7"/>
        <v>2949718646</v>
      </c>
      <c r="N213" s="86"/>
      <c r="O213" s="86"/>
      <c r="P213" s="86"/>
    </row>
    <row r="214" spans="1:16" ht="21.75" customHeight="1">
      <c r="A214" s="26" t="s">
        <v>157</v>
      </c>
      <c r="C214" s="89">
        <v>1335672128</v>
      </c>
      <c r="D214" s="85"/>
      <c r="E214" s="89">
        <v>27871168</v>
      </c>
      <c r="F214" s="85"/>
      <c r="G214" s="110">
        <f t="shared" si="6"/>
        <v>1307800960</v>
      </c>
      <c r="H214" s="85"/>
      <c r="I214" s="89">
        <v>1335672128</v>
      </c>
      <c r="J214" s="85"/>
      <c r="K214" s="89">
        <v>27871168</v>
      </c>
      <c r="L214" s="85"/>
      <c r="M214" s="110">
        <f t="shared" si="7"/>
        <v>1307800960</v>
      </c>
      <c r="N214" s="86"/>
      <c r="O214" s="86"/>
      <c r="P214" s="86"/>
    </row>
    <row r="215" spans="1:16" ht="21.75" customHeight="1">
      <c r="A215" s="61" t="s">
        <v>33</v>
      </c>
      <c r="C215" s="54">
        <f>SUM(C8:C214)</f>
        <v>399548585650</v>
      </c>
      <c r="D215" s="85"/>
      <c r="E215" s="54">
        <f>SUM(E8:E214)</f>
        <v>1248820009</v>
      </c>
      <c r="F215" s="85"/>
      <c r="G215" s="109">
        <f>SUM(G8:G214)</f>
        <v>398299765641</v>
      </c>
      <c r="H215" s="85"/>
      <c r="I215" s="54">
        <f>SUM(I8:I214)</f>
        <v>4686168757983</v>
      </c>
      <c r="J215" s="85"/>
      <c r="K215" s="54">
        <f>SUM(K8:K214)</f>
        <v>2470309700</v>
      </c>
      <c r="L215" s="85"/>
      <c r="M215" s="109">
        <f>SUM(M8:M214)</f>
        <v>4683698448283</v>
      </c>
      <c r="N215" s="86"/>
      <c r="O215" s="86"/>
      <c r="P215" s="86"/>
    </row>
    <row r="216" spans="1:16">
      <c r="C216" s="85"/>
      <c r="D216" s="85"/>
      <c r="E216" s="85"/>
      <c r="F216" s="85"/>
      <c r="G216" s="85"/>
      <c r="H216" s="85"/>
      <c r="I216" s="85"/>
      <c r="J216" s="85"/>
      <c r="K216" s="85"/>
      <c r="L216" s="85"/>
      <c r="M216" s="85"/>
      <c r="N216" s="86"/>
      <c r="O216" s="86"/>
      <c r="P216" s="86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25"/>
  <sheetViews>
    <sheetView rightToLeft="1" zoomScale="85" zoomScaleNormal="85" workbookViewId="0">
      <selection activeCell="E7" sqref="E7"/>
    </sheetView>
  </sheetViews>
  <sheetFormatPr defaultRowHeight="21"/>
  <cols>
    <col min="1" max="1" width="46.85546875" style="67" customWidth="1"/>
    <col min="2" max="2" width="1.28515625" style="67" customWidth="1"/>
    <col min="3" max="3" width="11" style="67" bestFit="1" customWidth="1"/>
    <col min="4" max="4" width="1.28515625" style="67" customWidth="1"/>
    <col min="5" max="5" width="22.42578125" style="67" customWidth="1"/>
    <col min="6" max="6" width="1.28515625" style="67" customWidth="1"/>
    <col min="7" max="7" width="19.28515625" style="67" bestFit="1" customWidth="1"/>
    <col min="8" max="8" width="1.28515625" style="67" customWidth="1"/>
    <col min="9" max="9" width="21.85546875" style="67" bestFit="1" customWidth="1"/>
    <col min="10" max="10" width="1.28515625" style="67" customWidth="1"/>
    <col min="11" max="11" width="13.140625" style="67" bestFit="1" customWidth="1"/>
    <col min="12" max="12" width="1.28515625" style="67" customWidth="1"/>
    <col min="13" max="13" width="19.140625" style="67" bestFit="1" customWidth="1"/>
    <col min="14" max="14" width="1.28515625" style="67" customWidth="1"/>
    <col min="15" max="15" width="18.7109375" style="67" bestFit="1" customWidth="1"/>
    <col min="16" max="16" width="1.28515625" style="67" customWidth="1"/>
    <col min="17" max="17" width="22.7109375" style="67" customWidth="1"/>
    <col min="18" max="18" width="9.140625" style="67"/>
  </cols>
  <sheetData>
    <row r="1" spans="1:17" ht="29.1" customHeight="1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</row>
    <row r="2" spans="1:17" ht="21.75" customHeight="1">
      <c r="A2" s="126" t="s">
        <v>158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</row>
    <row r="3" spans="1:17">
      <c r="A3" s="126" t="s">
        <v>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</row>
    <row r="4" spans="1:17" ht="14.45" customHeight="1"/>
    <row r="5" spans="1:17">
      <c r="A5" s="131" t="s">
        <v>396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</row>
    <row r="6" spans="1:17">
      <c r="A6" s="127" t="s">
        <v>160</v>
      </c>
      <c r="C6" s="127" t="s">
        <v>176</v>
      </c>
      <c r="D6" s="127"/>
      <c r="E6" s="127"/>
      <c r="F6" s="127"/>
      <c r="G6" s="127"/>
      <c r="H6" s="127"/>
      <c r="I6" s="127"/>
      <c r="K6" s="127" t="s">
        <v>177</v>
      </c>
      <c r="L6" s="127"/>
      <c r="M6" s="127"/>
      <c r="N6" s="127"/>
      <c r="O6" s="127"/>
      <c r="P6" s="127"/>
      <c r="Q6" s="127"/>
    </row>
    <row r="7" spans="1:17" ht="33.75" customHeight="1">
      <c r="A7" s="127"/>
      <c r="C7" s="15" t="s">
        <v>12</v>
      </c>
      <c r="D7" s="68"/>
      <c r="E7" s="15" t="s">
        <v>397</v>
      </c>
      <c r="F7" s="68"/>
      <c r="G7" s="15" t="s">
        <v>398</v>
      </c>
      <c r="H7" s="68"/>
      <c r="I7" s="113" t="s">
        <v>399</v>
      </c>
      <c r="K7" s="15" t="s">
        <v>12</v>
      </c>
      <c r="L7" s="68"/>
      <c r="M7" s="15" t="s">
        <v>397</v>
      </c>
      <c r="N7" s="68"/>
      <c r="O7" s="15" t="s">
        <v>398</v>
      </c>
      <c r="P7" s="68"/>
      <c r="Q7" s="113" t="s">
        <v>399</v>
      </c>
    </row>
    <row r="8" spans="1:17">
      <c r="A8" s="24" t="s">
        <v>23</v>
      </c>
      <c r="C8" s="31">
        <v>2000000</v>
      </c>
      <c r="D8" s="58"/>
      <c r="E8" s="108">
        <v>19224927083</v>
      </c>
      <c r="F8" s="58"/>
      <c r="G8" s="31">
        <v>19262853697</v>
      </c>
      <c r="H8" s="58"/>
      <c r="I8" s="44">
        <f>E8-G8</f>
        <v>-37926614</v>
      </c>
      <c r="J8" s="58"/>
      <c r="K8" s="31">
        <v>2000000</v>
      </c>
      <c r="L8" s="58"/>
      <c r="M8" s="31">
        <v>19224927083</v>
      </c>
      <c r="N8" s="58"/>
      <c r="O8" s="31">
        <v>19262853697</v>
      </c>
      <c r="P8" s="58"/>
      <c r="Q8" s="44">
        <f>M8-O8</f>
        <v>-37926614</v>
      </c>
    </row>
    <row r="9" spans="1:17">
      <c r="A9" s="25" t="s">
        <v>182</v>
      </c>
      <c r="C9" s="33">
        <v>166242</v>
      </c>
      <c r="D9" s="58"/>
      <c r="E9" s="33">
        <v>1133495369169</v>
      </c>
      <c r="F9" s="58"/>
      <c r="G9" s="33">
        <v>953995581873</v>
      </c>
      <c r="H9" s="58"/>
      <c r="I9" s="44">
        <f t="shared" ref="I9:I22" si="0">E9-G9</f>
        <v>179499787296</v>
      </c>
      <c r="J9" s="58"/>
      <c r="K9" s="33">
        <v>166242</v>
      </c>
      <c r="L9" s="58"/>
      <c r="M9" s="33">
        <v>1133495369169</v>
      </c>
      <c r="N9" s="58"/>
      <c r="O9" s="33">
        <v>953995581873</v>
      </c>
      <c r="P9" s="58"/>
      <c r="Q9" s="44">
        <f t="shared" ref="Q9:Q22" si="1">M9-O9</f>
        <v>179499787296</v>
      </c>
    </row>
    <row r="10" spans="1:17">
      <c r="A10" s="25" t="s">
        <v>25</v>
      </c>
      <c r="C10" s="33">
        <v>1600000</v>
      </c>
      <c r="D10" s="58"/>
      <c r="E10" s="33">
        <v>5095897939</v>
      </c>
      <c r="F10" s="58"/>
      <c r="G10" s="33">
        <v>4984140405</v>
      </c>
      <c r="H10" s="58"/>
      <c r="I10" s="44">
        <f t="shared" si="0"/>
        <v>111757534</v>
      </c>
      <c r="J10" s="58"/>
      <c r="K10" s="33">
        <v>1600000</v>
      </c>
      <c r="L10" s="58"/>
      <c r="M10" s="33">
        <v>5095897939</v>
      </c>
      <c r="N10" s="58"/>
      <c r="O10" s="33">
        <v>4984140405</v>
      </c>
      <c r="P10" s="58"/>
      <c r="Q10" s="44">
        <f t="shared" si="1"/>
        <v>111757534</v>
      </c>
    </row>
    <row r="11" spans="1:17">
      <c r="A11" s="25" t="s">
        <v>62</v>
      </c>
      <c r="C11" s="33">
        <v>0</v>
      </c>
      <c r="D11" s="58"/>
      <c r="E11" s="33">
        <v>0</v>
      </c>
      <c r="F11" s="58"/>
      <c r="G11" s="33">
        <v>0</v>
      </c>
      <c r="H11" s="58"/>
      <c r="I11" s="44">
        <f t="shared" si="0"/>
        <v>0</v>
      </c>
      <c r="J11" s="58"/>
      <c r="K11" s="33">
        <v>27791673</v>
      </c>
      <c r="L11" s="58"/>
      <c r="M11" s="33">
        <v>512061575025</v>
      </c>
      <c r="N11" s="58"/>
      <c r="O11" s="33">
        <v>499999988943</v>
      </c>
      <c r="P11" s="58"/>
      <c r="Q11" s="44">
        <f t="shared" si="1"/>
        <v>12061586082</v>
      </c>
    </row>
    <row r="12" spans="1:17">
      <c r="A12" s="25" t="s">
        <v>68</v>
      </c>
      <c r="C12" s="33">
        <v>0</v>
      </c>
      <c r="D12" s="58"/>
      <c r="E12" s="33">
        <v>0</v>
      </c>
      <c r="F12" s="58"/>
      <c r="G12" s="33">
        <v>0</v>
      </c>
      <c r="H12" s="58"/>
      <c r="I12" s="44">
        <f t="shared" si="0"/>
        <v>0</v>
      </c>
      <c r="J12" s="58"/>
      <c r="K12" s="33">
        <v>103559048</v>
      </c>
      <c r="L12" s="58"/>
      <c r="M12" s="33">
        <v>1540345564675</v>
      </c>
      <c r="N12" s="58"/>
      <c r="O12" s="33">
        <v>1499999995164</v>
      </c>
      <c r="P12" s="58"/>
      <c r="Q12" s="44">
        <f t="shared" si="1"/>
        <v>40345569511</v>
      </c>
    </row>
    <row r="13" spans="1:17">
      <c r="A13" s="25" t="s">
        <v>186</v>
      </c>
      <c r="C13" s="33">
        <v>0</v>
      </c>
      <c r="D13" s="58"/>
      <c r="E13" s="33">
        <v>0</v>
      </c>
      <c r="F13" s="58"/>
      <c r="G13" s="33">
        <v>0</v>
      </c>
      <c r="H13" s="58"/>
      <c r="I13" s="44">
        <f t="shared" si="0"/>
        <v>0</v>
      </c>
      <c r="J13" s="58"/>
      <c r="K13" s="33">
        <v>90603619</v>
      </c>
      <c r="L13" s="58"/>
      <c r="M13" s="33">
        <v>1511203130314</v>
      </c>
      <c r="N13" s="58"/>
      <c r="O13" s="33">
        <v>1499999992824</v>
      </c>
      <c r="P13" s="58"/>
      <c r="Q13" s="44">
        <f t="shared" si="1"/>
        <v>11203137490</v>
      </c>
    </row>
    <row r="14" spans="1:17">
      <c r="A14" s="25" t="s">
        <v>65</v>
      </c>
      <c r="C14" s="33">
        <v>0</v>
      </c>
      <c r="D14" s="58"/>
      <c r="E14" s="33">
        <v>0</v>
      </c>
      <c r="F14" s="58"/>
      <c r="G14" s="33">
        <v>0</v>
      </c>
      <c r="H14" s="58"/>
      <c r="I14" s="44">
        <f t="shared" si="0"/>
        <v>0</v>
      </c>
      <c r="J14" s="58"/>
      <c r="K14" s="33">
        <v>2258295</v>
      </c>
      <c r="L14" s="58"/>
      <c r="M14" s="33">
        <v>33171048832</v>
      </c>
      <c r="N14" s="58"/>
      <c r="O14" s="33">
        <v>30522347400</v>
      </c>
      <c r="P14" s="58"/>
      <c r="Q14" s="44">
        <f t="shared" si="1"/>
        <v>2648701432</v>
      </c>
    </row>
    <row r="15" spans="1:17">
      <c r="A15" s="25" t="s">
        <v>81</v>
      </c>
      <c r="C15" s="33">
        <v>9000</v>
      </c>
      <c r="D15" s="58"/>
      <c r="E15" s="33">
        <v>6784770038</v>
      </c>
      <c r="F15" s="58"/>
      <c r="G15" s="33">
        <v>5392877280</v>
      </c>
      <c r="H15" s="58"/>
      <c r="I15" s="44">
        <f t="shared" si="0"/>
        <v>1391892758</v>
      </c>
      <c r="J15" s="58"/>
      <c r="K15" s="33">
        <v>9000</v>
      </c>
      <c r="L15" s="58"/>
      <c r="M15" s="33">
        <v>6784770038</v>
      </c>
      <c r="N15" s="58"/>
      <c r="O15" s="33">
        <v>5392877280</v>
      </c>
      <c r="P15" s="58"/>
      <c r="Q15" s="44">
        <f t="shared" si="1"/>
        <v>1391892758</v>
      </c>
    </row>
    <row r="16" spans="1:17">
      <c r="A16" s="25" t="s">
        <v>78</v>
      </c>
      <c r="C16" s="33">
        <v>51047</v>
      </c>
      <c r="D16" s="58"/>
      <c r="E16" s="33">
        <v>33990430722</v>
      </c>
      <c r="F16" s="58"/>
      <c r="G16" s="33">
        <v>28713608773</v>
      </c>
      <c r="H16" s="58"/>
      <c r="I16" s="44">
        <f t="shared" si="0"/>
        <v>5276821949</v>
      </c>
      <c r="J16" s="58"/>
      <c r="K16" s="33">
        <v>51047</v>
      </c>
      <c r="L16" s="58"/>
      <c r="M16" s="33">
        <v>33990430722</v>
      </c>
      <c r="N16" s="58"/>
      <c r="O16" s="33">
        <v>28713608773</v>
      </c>
      <c r="P16" s="58"/>
      <c r="Q16" s="44">
        <f t="shared" si="1"/>
        <v>5276821949</v>
      </c>
    </row>
    <row r="17" spans="1:17">
      <c r="A17" s="25" t="s">
        <v>79</v>
      </c>
      <c r="C17" s="33">
        <v>20754</v>
      </c>
      <c r="D17" s="58"/>
      <c r="E17" s="33">
        <v>12139889249</v>
      </c>
      <c r="F17" s="58"/>
      <c r="G17" s="33">
        <v>11290438928</v>
      </c>
      <c r="H17" s="58"/>
      <c r="I17" s="44">
        <f>E17-G17</f>
        <v>849450321</v>
      </c>
      <c r="J17" s="58"/>
      <c r="K17" s="33">
        <v>20754</v>
      </c>
      <c r="L17" s="58"/>
      <c r="M17" s="33">
        <v>12139889249</v>
      </c>
      <c r="N17" s="58"/>
      <c r="O17" s="33">
        <v>11290438928</v>
      </c>
      <c r="P17" s="58"/>
      <c r="Q17" s="44">
        <f t="shared" si="1"/>
        <v>849450321</v>
      </c>
    </row>
    <row r="18" spans="1:17">
      <c r="A18" s="25" t="s">
        <v>84</v>
      </c>
      <c r="C18" s="33">
        <v>100000</v>
      </c>
      <c r="D18" s="58"/>
      <c r="E18" s="33">
        <v>99984375000</v>
      </c>
      <c r="F18" s="58"/>
      <c r="G18" s="33">
        <v>100015625000</v>
      </c>
      <c r="H18" s="58"/>
      <c r="I18" s="44">
        <f t="shared" si="0"/>
        <v>-31250000</v>
      </c>
      <c r="J18" s="58"/>
      <c r="K18" s="33">
        <v>100000</v>
      </c>
      <c r="L18" s="58"/>
      <c r="M18" s="33">
        <v>99984375000</v>
      </c>
      <c r="N18" s="58"/>
      <c r="O18" s="33">
        <v>100015625000</v>
      </c>
      <c r="P18" s="58"/>
      <c r="Q18" s="44">
        <f t="shared" si="1"/>
        <v>-31250000</v>
      </c>
    </row>
    <row r="19" spans="1:17">
      <c r="A19" s="25" t="s">
        <v>83</v>
      </c>
      <c r="C19" s="33">
        <v>2055000</v>
      </c>
      <c r="D19" s="58"/>
      <c r="E19" s="33">
        <v>2054668831250</v>
      </c>
      <c r="F19" s="58"/>
      <c r="G19" s="33">
        <v>1980867193180</v>
      </c>
      <c r="H19" s="58"/>
      <c r="I19" s="44">
        <f>E19-G19</f>
        <v>73801638070</v>
      </c>
      <c r="J19" s="58"/>
      <c r="K19" s="33">
        <v>2055000</v>
      </c>
      <c r="L19" s="58"/>
      <c r="M19" s="33">
        <v>2054668831250</v>
      </c>
      <c r="N19" s="58"/>
      <c r="O19" s="33">
        <v>1980867193180</v>
      </c>
      <c r="P19" s="58"/>
      <c r="Q19" s="44">
        <f t="shared" si="1"/>
        <v>73801638070</v>
      </c>
    </row>
    <row r="20" spans="1:17">
      <c r="A20" s="25" t="s">
        <v>76</v>
      </c>
      <c r="C20" s="33">
        <v>200000</v>
      </c>
      <c r="D20" s="58"/>
      <c r="E20" s="33">
        <v>113362949251</v>
      </c>
      <c r="F20" s="58"/>
      <c r="G20" s="33">
        <v>103024733629</v>
      </c>
      <c r="H20" s="58"/>
      <c r="I20" s="44">
        <f t="shared" si="0"/>
        <v>10338215622</v>
      </c>
      <c r="J20" s="58"/>
      <c r="K20" s="33">
        <v>200000</v>
      </c>
      <c r="L20" s="58"/>
      <c r="M20" s="33">
        <v>113362949251</v>
      </c>
      <c r="N20" s="58"/>
      <c r="O20" s="33">
        <v>103024733629</v>
      </c>
      <c r="P20" s="58"/>
      <c r="Q20" s="44">
        <f t="shared" si="1"/>
        <v>10338215622</v>
      </c>
    </row>
    <row r="21" spans="1:17">
      <c r="A21" s="25" t="s">
        <v>74</v>
      </c>
      <c r="C21" s="33">
        <v>120000</v>
      </c>
      <c r="D21" s="58"/>
      <c r="E21" s="33">
        <v>72887786205</v>
      </c>
      <c r="F21" s="58"/>
      <c r="G21" s="33">
        <v>58526185620</v>
      </c>
      <c r="H21" s="58"/>
      <c r="I21" s="44">
        <f t="shared" si="0"/>
        <v>14361600585</v>
      </c>
      <c r="J21" s="58"/>
      <c r="K21" s="33">
        <v>120000</v>
      </c>
      <c r="L21" s="58"/>
      <c r="M21" s="33">
        <v>72887786205</v>
      </c>
      <c r="N21" s="58"/>
      <c r="O21" s="33">
        <v>58526185620</v>
      </c>
      <c r="P21" s="58"/>
      <c r="Q21" s="44">
        <f t="shared" si="1"/>
        <v>14361600585</v>
      </c>
    </row>
    <row r="22" spans="1:17">
      <c r="A22" s="25" t="s">
        <v>77</v>
      </c>
      <c r="C22" s="33">
        <v>16900</v>
      </c>
      <c r="D22" s="58"/>
      <c r="E22" s="33">
        <v>9495953092</v>
      </c>
      <c r="F22" s="58"/>
      <c r="G22" s="33">
        <v>8857327069</v>
      </c>
      <c r="H22" s="58"/>
      <c r="I22" s="44">
        <f t="shared" si="0"/>
        <v>638626023</v>
      </c>
      <c r="J22" s="58"/>
      <c r="K22" s="33">
        <v>16900</v>
      </c>
      <c r="L22" s="58"/>
      <c r="M22" s="33">
        <v>9495953092</v>
      </c>
      <c r="N22" s="58"/>
      <c r="O22" s="33">
        <v>8857327069</v>
      </c>
      <c r="P22" s="58"/>
      <c r="Q22" s="44">
        <f t="shared" si="1"/>
        <v>638626023</v>
      </c>
    </row>
    <row r="23" spans="1:17">
      <c r="A23" s="26" t="s">
        <v>191</v>
      </c>
      <c r="C23" s="36">
        <v>0</v>
      </c>
      <c r="D23" s="58"/>
      <c r="E23" s="36">
        <v>0</v>
      </c>
      <c r="F23" s="58"/>
      <c r="G23" s="36">
        <v>0</v>
      </c>
      <c r="H23" s="58"/>
      <c r="I23" s="36">
        <v>0</v>
      </c>
      <c r="J23" s="58"/>
      <c r="K23" s="36">
        <v>3161189</v>
      </c>
      <c r="L23" s="58"/>
      <c r="M23" s="36">
        <v>2934833749202</v>
      </c>
      <c r="N23" s="58"/>
      <c r="O23" s="36">
        <v>3000077253200</v>
      </c>
      <c r="P23" s="58"/>
      <c r="Q23" s="112">
        <f>M23-O23</f>
        <v>-65243503998</v>
      </c>
    </row>
    <row r="24" spans="1:17" ht="21.75" thickBot="1">
      <c r="A24" s="14" t="s">
        <v>33</v>
      </c>
      <c r="C24" s="48">
        <f>SUM(C8:C23)</f>
        <v>6338943</v>
      </c>
      <c r="D24" s="58"/>
      <c r="E24" s="48">
        <f>SUM(E8:E23)</f>
        <v>3561131178998</v>
      </c>
      <c r="F24" s="58"/>
      <c r="G24" s="48">
        <f>SUM(G8:G23)</f>
        <v>3274930565454</v>
      </c>
      <c r="H24" s="58"/>
      <c r="I24" s="48">
        <f>SUM(I8:I23)</f>
        <v>286200613544</v>
      </c>
      <c r="J24" s="58"/>
      <c r="K24" s="48">
        <f>SUM(K8:K23)</f>
        <v>233712767</v>
      </c>
      <c r="L24" s="58"/>
      <c r="M24" s="48">
        <f>SUM(M8:M23)</f>
        <v>10092746247046</v>
      </c>
      <c r="N24" s="58"/>
      <c r="O24" s="48">
        <f>SUM(O8:O23)</f>
        <v>9805530142985</v>
      </c>
      <c r="P24" s="58"/>
      <c r="Q24" s="111">
        <f>SUM(Q8:Q23)</f>
        <v>287216104061</v>
      </c>
    </row>
    <row r="25" spans="1:17" ht="21.75" thickTop="1"/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S48"/>
  <sheetViews>
    <sheetView rightToLeft="1" topLeftCell="A31" zoomScaleNormal="100" workbookViewId="0">
      <selection activeCell="A4" sqref="A4"/>
    </sheetView>
  </sheetViews>
  <sheetFormatPr defaultRowHeight="21"/>
  <cols>
    <col min="1" max="1" width="35" style="83" bestFit="1" customWidth="1"/>
    <col min="2" max="2" width="1.28515625" style="83" customWidth="1"/>
    <col min="3" max="3" width="13.140625" style="83" bestFit="1" customWidth="1"/>
    <col min="4" max="4" width="1.28515625" style="83" customWidth="1"/>
    <col min="5" max="5" width="19.7109375" style="83" bestFit="1" customWidth="1"/>
    <col min="6" max="6" width="1.28515625" style="83" customWidth="1"/>
    <col min="7" max="7" width="19.85546875" style="83" bestFit="1" customWidth="1"/>
    <col min="8" max="8" width="1.28515625" style="83" customWidth="1"/>
    <col min="9" max="9" width="26.28515625" style="83" bestFit="1" customWidth="1"/>
    <col min="10" max="10" width="1.28515625" style="83" customWidth="1"/>
    <col min="11" max="11" width="13.140625" style="83" bestFit="1" customWidth="1"/>
    <col min="12" max="12" width="1.28515625" style="83" customWidth="1"/>
    <col min="13" max="13" width="19.7109375" style="83" bestFit="1" customWidth="1"/>
    <col min="14" max="14" width="1.28515625" style="83" customWidth="1"/>
    <col min="15" max="15" width="20" style="83" bestFit="1" customWidth="1"/>
    <col min="16" max="16" width="1.28515625" style="83" customWidth="1"/>
    <col min="17" max="17" width="26.28515625" style="58" bestFit="1" customWidth="1"/>
    <col min="18" max="18" width="5.85546875" style="83" customWidth="1"/>
    <col min="19" max="19" width="9.140625" style="83"/>
  </cols>
  <sheetData>
    <row r="1" spans="1:17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</row>
    <row r="2" spans="1:17">
      <c r="A2" s="126" t="s">
        <v>158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</row>
    <row r="3" spans="1:17">
      <c r="A3" s="126" t="s">
        <v>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</row>
    <row r="4" spans="1:17" ht="14.45" customHeight="1"/>
    <row r="5" spans="1:17" ht="30" customHeight="1">
      <c r="A5" s="131" t="s">
        <v>410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</row>
    <row r="6" spans="1:17">
      <c r="A6" s="28" t="s">
        <v>160</v>
      </c>
      <c r="C6" s="122" t="s">
        <v>176</v>
      </c>
      <c r="D6" s="122"/>
      <c r="E6" s="122"/>
      <c r="F6" s="122"/>
      <c r="G6" s="122"/>
      <c r="H6" s="122"/>
      <c r="I6" s="122"/>
      <c r="K6" s="28" t="s">
        <v>177</v>
      </c>
      <c r="L6" s="28"/>
      <c r="M6" s="28"/>
      <c r="N6" s="28"/>
      <c r="O6" s="28"/>
      <c r="P6" s="28"/>
      <c r="Q6" s="72"/>
    </row>
    <row r="7" spans="1:17" ht="21" customHeight="1">
      <c r="A7" s="28"/>
      <c r="C7" s="78" t="s">
        <v>12</v>
      </c>
      <c r="D7" s="82"/>
      <c r="E7" s="78" t="s">
        <v>14</v>
      </c>
      <c r="F7" s="82"/>
      <c r="G7" s="78" t="s">
        <v>398</v>
      </c>
      <c r="H7" s="82"/>
      <c r="I7" s="113" t="s">
        <v>411</v>
      </c>
      <c r="K7" s="78" t="s">
        <v>12</v>
      </c>
      <c r="L7" s="82"/>
      <c r="M7" s="78" t="s">
        <v>14</v>
      </c>
      <c r="N7" s="82"/>
      <c r="O7" s="78" t="s">
        <v>398</v>
      </c>
      <c r="P7" s="82"/>
      <c r="Q7" s="78" t="s">
        <v>411</v>
      </c>
    </row>
    <row r="8" spans="1:17">
      <c r="A8" s="77" t="s">
        <v>20</v>
      </c>
      <c r="C8" s="73">
        <v>50000000</v>
      </c>
      <c r="D8" s="58"/>
      <c r="E8" s="73">
        <v>579481447500</v>
      </c>
      <c r="F8" s="58"/>
      <c r="G8" s="73">
        <v>567155227500</v>
      </c>
      <c r="H8" s="58"/>
      <c r="I8" s="44">
        <f>E8-G8</f>
        <v>12326220000</v>
      </c>
      <c r="J8" s="58"/>
      <c r="K8" s="73">
        <v>50000000</v>
      </c>
      <c r="L8" s="58"/>
      <c r="M8" s="73">
        <v>579481447500</v>
      </c>
      <c r="N8" s="58"/>
      <c r="O8" s="73">
        <v>499656188500</v>
      </c>
      <c r="P8" s="58"/>
      <c r="Q8" s="73">
        <v>79825259000</v>
      </c>
    </row>
    <row r="9" spans="1:17">
      <c r="A9" s="76" t="s">
        <v>23</v>
      </c>
      <c r="C9" s="69">
        <v>8000000</v>
      </c>
      <c r="D9" s="58"/>
      <c r="E9" s="69">
        <v>74991132000</v>
      </c>
      <c r="F9" s="58"/>
      <c r="G9" s="69">
        <v>74078441303</v>
      </c>
      <c r="H9" s="58"/>
      <c r="I9" s="44">
        <f t="shared" ref="I9:I45" si="0">E9-G9</f>
        <v>912690697</v>
      </c>
      <c r="J9" s="58"/>
      <c r="K9" s="69">
        <v>8000000</v>
      </c>
      <c r="L9" s="58"/>
      <c r="M9" s="69">
        <v>74991132000</v>
      </c>
      <c r="N9" s="58"/>
      <c r="O9" s="69">
        <v>76726141244</v>
      </c>
      <c r="P9" s="58"/>
      <c r="Q9" s="69">
        <v>-1735009244</v>
      </c>
    </row>
    <row r="10" spans="1:17">
      <c r="A10" s="76" t="s">
        <v>59</v>
      </c>
      <c r="C10" s="69">
        <v>38305370</v>
      </c>
      <c r="D10" s="58"/>
      <c r="E10" s="69">
        <v>593924761850</v>
      </c>
      <c r="F10" s="58"/>
      <c r="G10" s="69">
        <v>578296170890</v>
      </c>
      <c r="H10" s="58"/>
      <c r="I10" s="44">
        <f t="shared" si="0"/>
        <v>15628590960</v>
      </c>
      <c r="J10" s="58"/>
      <c r="K10" s="69">
        <v>38305370</v>
      </c>
      <c r="L10" s="58"/>
      <c r="M10" s="69">
        <v>593924761850</v>
      </c>
      <c r="N10" s="58"/>
      <c r="O10" s="69">
        <v>499999994610</v>
      </c>
      <c r="P10" s="58"/>
      <c r="Q10" s="69">
        <v>93924767240</v>
      </c>
    </row>
    <row r="11" spans="1:17">
      <c r="A11" s="76" t="s">
        <v>61</v>
      </c>
      <c r="C11" s="69">
        <v>138434563</v>
      </c>
      <c r="D11" s="58"/>
      <c r="E11" s="69">
        <v>1644879477566</v>
      </c>
      <c r="F11" s="58"/>
      <c r="G11" s="69">
        <v>1604318150607</v>
      </c>
      <c r="H11" s="58"/>
      <c r="I11" s="44">
        <f t="shared" si="0"/>
        <v>40561326959</v>
      </c>
      <c r="J11" s="58"/>
      <c r="K11" s="69">
        <v>138434563</v>
      </c>
      <c r="L11" s="58"/>
      <c r="M11" s="69">
        <v>1644879477566</v>
      </c>
      <c r="N11" s="58"/>
      <c r="O11" s="69">
        <v>1499999979434</v>
      </c>
      <c r="P11" s="58"/>
      <c r="Q11" s="69">
        <v>144879498132</v>
      </c>
    </row>
    <row r="12" spans="1:17">
      <c r="A12" s="76" t="s">
        <v>66</v>
      </c>
      <c r="C12" s="69">
        <v>6998000</v>
      </c>
      <c r="D12" s="58"/>
      <c r="E12" s="69">
        <v>116168645722</v>
      </c>
      <c r="F12" s="58"/>
      <c r="G12" s="69">
        <v>111485553506</v>
      </c>
      <c r="H12" s="58"/>
      <c r="I12" s="44">
        <f t="shared" si="0"/>
        <v>4683092216</v>
      </c>
      <c r="J12" s="58"/>
      <c r="K12" s="69">
        <v>6998000</v>
      </c>
      <c r="L12" s="58"/>
      <c r="M12" s="69">
        <v>116168645722</v>
      </c>
      <c r="N12" s="58"/>
      <c r="O12" s="69">
        <v>95073016891</v>
      </c>
      <c r="P12" s="58"/>
      <c r="Q12" s="69">
        <v>21095628831</v>
      </c>
    </row>
    <row r="13" spans="1:17">
      <c r="A13" s="76" t="s">
        <v>62</v>
      </c>
      <c r="C13" s="69">
        <v>80280317</v>
      </c>
      <c r="D13" s="58"/>
      <c r="E13" s="69">
        <v>1710934115904</v>
      </c>
      <c r="F13" s="58"/>
      <c r="G13" s="69">
        <v>1665896858067</v>
      </c>
      <c r="H13" s="58"/>
      <c r="I13" s="44">
        <f t="shared" si="0"/>
        <v>45037257837</v>
      </c>
      <c r="J13" s="58"/>
      <c r="K13" s="69">
        <v>80280317</v>
      </c>
      <c r="L13" s="58"/>
      <c r="M13" s="69">
        <v>1710934115904</v>
      </c>
      <c r="N13" s="58"/>
      <c r="O13" s="69">
        <v>1499957442828</v>
      </c>
      <c r="P13" s="58"/>
      <c r="Q13" s="69">
        <v>210976673076</v>
      </c>
    </row>
    <row r="14" spans="1:17">
      <c r="A14" s="76" t="s">
        <v>64</v>
      </c>
      <c r="C14" s="69">
        <v>10000000</v>
      </c>
      <c r="D14" s="58"/>
      <c r="E14" s="69">
        <v>100479280000</v>
      </c>
      <c r="F14" s="58"/>
      <c r="G14" s="69">
        <v>99880000000</v>
      </c>
      <c r="H14" s="58"/>
      <c r="I14" s="44">
        <f t="shared" si="0"/>
        <v>599280000</v>
      </c>
      <c r="J14" s="58"/>
      <c r="K14" s="69">
        <v>10000000</v>
      </c>
      <c r="L14" s="58"/>
      <c r="M14" s="69">
        <v>100479280000</v>
      </c>
      <c r="N14" s="58"/>
      <c r="O14" s="69">
        <v>100119999740</v>
      </c>
      <c r="P14" s="58"/>
      <c r="Q14" s="69">
        <v>359280260</v>
      </c>
    </row>
    <row r="15" spans="1:17">
      <c r="A15" s="76" t="s">
        <v>67</v>
      </c>
      <c r="C15" s="69">
        <v>6178414</v>
      </c>
      <c r="D15" s="58"/>
      <c r="E15" s="69">
        <v>234500931068</v>
      </c>
      <c r="F15" s="58"/>
      <c r="G15" s="69">
        <v>230366309388</v>
      </c>
      <c r="H15" s="58"/>
      <c r="I15" s="44">
        <f t="shared" si="0"/>
        <v>4134621680</v>
      </c>
      <c r="J15" s="58"/>
      <c r="K15" s="69">
        <v>6178414</v>
      </c>
      <c r="L15" s="58"/>
      <c r="M15" s="69">
        <v>234500931068</v>
      </c>
      <c r="N15" s="58"/>
      <c r="O15" s="69">
        <v>214206668443</v>
      </c>
      <c r="P15" s="58"/>
      <c r="Q15" s="69">
        <v>20294262625</v>
      </c>
    </row>
    <row r="16" spans="1:17">
      <c r="A16" s="76" t="s">
        <v>27</v>
      </c>
      <c r="C16" s="69">
        <v>36800000</v>
      </c>
      <c r="D16" s="58"/>
      <c r="E16" s="69">
        <v>174784209120</v>
      </c>
      <c r="F16" s="58"/>
      <c r="G16" s="69">
        <v>203137936565</v>
      </c>
      <c r="H16" s="58"/>
      <c r="I16" s="44">
        <f>E16-G16</f>
        <v>-28353727445</v>
      </c>
      <c r="J16" s="58"/>
      <c r="K16" s="69">
        <v>36800000</v>
      </c>
      <c r="L16" s="58"/>
      <c r="M16" s="69">
        <v>174784209120</v>
      </c>
      <c r="N16" s="58"/>
      <c r="O16" s="69">
        <v>203137936565</v>
      </c>
      <c r="P16" s="58"/>
      <c r="Q16" s="69">
        <v>-28353727445</v>
      </c>
    </row>
    <row r="17" spans="1:17">
      <c r="A17" s="76" t="s">
        <v>26</v>
      </c>
      <c r="C17" s="69">
        <v>16000000</v>
      </c>
      <c r="D17" s="58"/>
      <c r="E17" s="69">
        <v>169704216000</v>
      </c>
      <c r="F17" s="58"/>
      <c r="G17" s="69">
        <v>195381144760</v>
      </c>
      <c r="H17" s="58"/>
      <c r="I17" s="44">
        <f t="shared" si="0"/>
        <v>-25676928760</v>
      </c>
      <c r="J17" s="58"/>
      <c r="K17" s="69">
        <v>16000000</v>
      </c>
      <c r="L17" s="58"/>
      <c r="M17" s="69">
        <v>169704216000</v>
      </c>
      <c r="N17" s="58"/>
      <c r="O17" s="69">
        <v>195381144760</v>
      </c>
      <c r="P17" s="58"/>
      <c r="Q17" s="69">
        <v>-25676928760</v>
      </c>
    </row>
    <row r="18" spans="1:17">
      <c r="A18" s="76" t="s">
        <v>58</v>
      </c>
      <c r="C18" s="69">
        <v>49333991</v>
      </c>
      <c r="D18" s="58"/>
      <c r="E18" s="69">
        <v>587370496846</v>
      </c>
      <c r="F18" s="58"/>
      <c r="G18" s="69">
        <v>573359643402</v>
      </c>
      <c r="H18" s="58"/>
      <c r="I18" s="44">
        <f t="shared" si="0"/>
        <v>14010853444</v>
      </c>
      <c r="J18" s="58"/>
      <c r="K18" s="69">
        <v>49333991</v>
      </c>
      <c r="L18" s="58"/>
      <c r="M18" s="69">
        <v>587370496846</v>
      </c>
      <c r="N18" s="58"/>
      <c r="O18" s="69">
        <v>499999998785</v>
      </c>
      <c r="P18" s="58"/>
      <c r="Q18" s="69">
        <v>87370498061</v>
      </c>
    </row>
    <row r="19" spans="1:17">
      <c r="A19" s="76" t="s">
        <v>68</v>
      </c>
      <c r="C19" s="69">
        <v>66757635</v>
      </c>
      <c r="D19" s="58"/>
      <c r="E19" s="69">
        <v>1020390450975</v>
      </c>
      <c r="F19" s="58"/>
      <c r="G19" s="69">
        <v>999999998940</v>
      </c>
      <c r="H19" s="58"/>
      <c r="I19" s="44">
        <f t="shared" si="0"/>
        <v>20390452035</v>
      </c>
      <c r="J19" s="58"/>
      <c r="K19" s="69">
        <v>66757635</v>
      </c>
      <c r="L19" s="58"/>
      <c r="M19" s="69">
        <v>1020390450975</v>
      </c>
      <c r="N19" s="58"/>
      <c r="O19" s="69">
        <v>999999998940</v>
      </c>
      <c r="P19" s="58"/>
      <c r="Q19" s="69">
        <v>20390452035</v>
      </c>
    </row>
    <row r="20" spans="1:17">
      <c r="A20" s="76" t="s">
        <v>19</v>
      </c>
      <c r="C20" s="69">
        <v>30000000</v>
      </c>
      <c r="D20" s="58"/>
      <c r="E20" s="69">
        <v>93878082000</v>
      </c>
      <c r="F20" s="58"/>
      <c r="G20" s="69">
        <v>96681303000</v>
      </c>
      <c r="H20" s="58"/>
      <c r="I20" s="44">
        <f t="shared" si="0"/>
        <v>-2803221000</v>
      </c>
      <c r="J20" s="58"/>
      <c r="K20" s="69">
        <v>30000000</v>
      </c>
      <c r="L20" s="58"/>
      <c r="M20" s="69">
        <v>93878082000</v>
      </c>
      <c r="N20" s="58"/>
      <c r="O20" s="69">
        <v>80084248800</v>
      </c>
      <c r="P20" s="58"/>
      <c r="Q20" s="69">
        <v>13793833200</v>
      </c>
    </row>
    <row r="21" spans="1:17">
      <c r="A21" s="76" t="s">
        <v>18</v>
      </c>
      <c r="C21" s="69">
        <v>30400000</v>
      </c>
      <c r="D21" s="58"/>
      <c r="E21" s="69">
        <v>106673493600</v>
      </c>
      <c r="F21" s="58"/>
      <c r="G21" s="69">
        <v>104255964000</v>
      </c>
      <c r="H21" s="58"/>
      <c r="I21" s="44">
        <f t="shared" si="0"/>
        <v>2417529600</v>
      </c>
      <c r="J21" s="58"/>
      <c r="K21" s="69">
        <v>30400000</v>
      </c>
      <c r="L21" s="58"/>
      <c r="M21" s="69">
        <v>106673493600</v>
      </c>
      <c r="N21" s="58"/>
      <c r="O21" s="69">
        <v>104551230019</v>
      </c>
      <c r="P21" s="58"/>
      <c r="Q21" s="69">
        <v>2122263581</v>
      </c>
    </row>
    <row r="22" spans="1:17">
      <c r="A22" s="76" t="s">
        <v>29</v>
      </c>
      <c r="C22" s="69">
        <v>15000000</v>
      </c>
      <c r="D22" s="58"/>
      <c r="E22" s="69">
        <v>158203057500</v>
      </c>
      <c r="F22" s="58"/>
      <c r="G22" s="69">
        <v>157496020364</v>
      </c>
      <c r="H22" s="58"/>
      <c r="I22" s="44">
        <f t="shared" si="0"/>
        <v>707037136</v>
      </c>
      <c r="J22" s="58"/>
      <c r="K22" s="69">
        <v>15000000</v>
      </c>
      <c r="L22" s="58"/>
      <c r="M22" s="69">
        <v>158203057500</v>
      </c>
      <c r="N22" s="58"/>
      <c r="O22" s="69">
        <v>157496020364</v>
      </c>
      <c r="P22" s="58"/>
      <c r="Q22" s="69">
        <v>707037136</v>
      </c>
    </row>
    <row r="23" spans="1:17">
      <c r="A23" s="76" t="s">
        <v>63</v>
      </c>
      <c r="C23" s="69">
        <v>4000000</v>
      </c>
      <c r="D23" s="58"/>
      <c r="E23" s="69">
        <v>41986082250</v>
      </c>
      <c r="F23" s="58"/>
      <c r="G23" s="69">
        <v>38554162500</v>
      </c>
      <c r="H23" s="58"/>
      <c r="I23" s="44">
        <f t="shared" si="0"/>
        <v>3431919750</v>
      </c>
      <c r="J23" s="58"/>
      <c r="K23" s="69">
        <v>4000000</v>
      </c>
      <c r="L23" s="58"/>
      <c r="M23" s="69">
        <v>41986082250</v>
      </c>
      <c r="N23" s="58"/>
      <c r="O23" s="69">
        <v>39952500000</v>
      </c>
      <c r="P23" s="58"/>
      <c r="Q23" s="69">
        <v>2033582250</v>
      </c>
    </row>
    <row r="24" spans="1:17">
      <c r="A24" s="76" t="s">
        <v>21</v>
      </c>
      <c r="C24" s="69">
        <v>23200000</v>
      </c>
      <c r="D24" s="58"/>
      <c r="E24" s="69">
        <v>131222552400</v>
      </c>
      <c r="F24" s="58"/>
      <c r="G24" s="69">
        <v>133528748400</v>
      </c>
      <c r="H24" s="58"/>
      <c r="I24" s="44">
        <f>E24-G24</f>
        <v>-2306196000</v>
      </c>
      <c r="J24" s="58"/>
      <c r="K24" s="69">
        <v>23200000</v>
      </c>
      <c r="L24" s="58"/>
      <c r="M24" s="69">
        <v>131222552400</v>
      </c>
      <c r="N24" s="58"/>
      <c r="O24" s="69">
        <v>117500939025</v>
      </c>
      <c r="P24" s="58"/>
      <c r="Q24" s="69">
        <v>13721613375</v>
      </c>
    </row>
    <row r="25" spans="1:17">
      <c r="A25" s="76" t="s">
        <v>60</v>
      </c>
      <c r="C25" s="69">
        <v>12800000</v>
      </c>
      <c r="D25" s="58"/>
      <c r="E25" s="69">
        <v>321707130400</v>
      </c>
      <c r="F25" s="58"/>
      <c r="G25" s="69">
        <v>312369309120</v>
      </c>
      <c r="H25" s="58"/>
      <c r="I25" s="44">
        <f t="shared" si="0"/>
        <v>9337821280</v>
      </c>
      <c r="J25" s="58"/>
      <c r="K25" s="69">
        <v>12800000</v>
      </c>
      <c r="L25" s="58"/>
      <c r="M25" s="69">
        <v>321707130400</v>
      </c>
      <c r="N25" s="58"/>
      <c r="O25" s="69">
        <v>300214269367</v>
      </c>
      <c r="P25" s="58"/>
      <c r="Q25" s="69">
        <v>21492861033</v>
      </c>
    </row>
    <row r="26" spans="1:17">
      <c r="A26" s="76" t="s">
        <v>30</v>
      </c>
      <c r="C26" s="69">
        <v>8500000</v>
      </c>
      <c r="D26" s="58"/>
      <c r="E26" s="69">
        <v>163411879500</v>
      </c>
      <c r="F26" s="58"/>
      <c r="G26" s="69">
        <v>193384293778</v>
      </c>
      <c r="H26" s="58"/>
      <c r="I26" s="44">
        <f t="shared" si="0"/>
        <v>-29972414278</v>
      </c>
      <c r="J26" s="58"/>
      <c r="K26" s="69">
        <v>8500000</v>
      </c>
      <c r="L26" s="58"/>
      <c r="M26" s="69">
        <v>163411879500</v>
      </c>
      <c r="N26" s="58"/>
      <c r="O26" s="69">
        <v>193384293778</v>
      </c>
      <c r="P26" s="58"/>
      <c r="Q26" s="69">
        <v>-29972414278</v>
      </c>
    </row>
    <row r="27" spans="1:17">
      <c r="A27" s="76" t="s">
        <v>32</v>
      </c>
      <c r="C27" s="69">
        <v>15000000</v>
      </c>
      <c r="D27" s="58"/>
      <c r="E27" s="69">
        <v>177736140000</v>
      </c>
      <c r="F27" s="58"/>
      <c r="G27" s="69">
        <v>190226365612</v>
      </c>
      <c r="H27" s="58"/>
      <c r="I27" s="44">
        <f t="shared" si="0"/>
        <v>-12490225612</v>
      </c>
      <c r="J27" s="58"/>
      <c r="K27" s="69">
        <v>15000000</v>
      </c>
      <c r="L27" s="58"/>
      <c r="M27" s="69">
        <v>177736140000</v>
      </c>
      <c r="N27" s="58"/>
      <c r="O27" s="69">
        <v>190226365612</v>
      </c>
      <c r="P27" s="58"/>
      <c r="Q27" s="69">
        <v>-12490225612</v>
      </c>
    </row>
    <row r="28" spans="1:17">
      <c r="A28" s="76" t="s">
        <v>28</v>
      </c>
      <c r="C28" s="69">
        <v>4400000</v>
      </c>
      <c r="D28" s="58"/>
      <c r="E28" s="69">
        <v>52748269200</v>
      </c>
      <c r="F28" s="58"/>
      <c r="G28" s="69">
        <v>52525698367</v>
      </c>
      <c r="H28" s="58"/>
      <c r="I28" s="44">
        <f t="shared" si="0"/>
        <v>222570833</v>
      </c>
      <c r="J28" s="58"/>
      <c r="K28" s="69">
        <v>4400000</v>
      </c>
      <c r="L28" s="58"/>
      <c r="M28" s="69">
        <v>52748269200</v>
      </c>
      <c r="N28" s="58"/>
      <c r="O28" s="69">
        <v>52525698367</v>
      </c>
      <c r="P28" s="58"/>
      <c r="Q28" s="69">
        <v>222570833</v>
      </c>
    </row>
    <row r="29" spans="1:17">
      <c r="A29" s="76" t="s">
        <v>65</v>
      </c>
      <c r="C29" s="69">
        <v>5141705</v>
      </c>
      <c r="D29" s="58"/>
      <c r="E29" s="69">
        <v>84326539279</v>
      </c>
      <c r="F29" s="58"/>
      <c r="G29" s="69">
        <v>81168145756</v>
      </c>
      <c r="H29" s="58"/>
      <c r="I29" s="44">
        <f t="shared" si="0"/>
        <v>3158393523</v>
      </c>
      <c r="J29" s="58"/>
      <c r="K29" s="69">
        <v>5141705</v>
      </c>
      <c r="L29" s="58"/>
      <c r="M29" s="69">
        <v>84326539279</v>
      </c>
      <c r="N29" s="58"/>
      <c r="O29" s="69">
        <v>69493536600</v>
      </c>
      <c r="P29" s="58"/>
      <c r="Q29" s="69">
        <v>14833002679</v>
      </c>
    </row>
    <row r="30" spans="1:17">
      <c r="A30" s="76" t="s">
        <v>31</v>
      </c>
      <c r="C30" s="69">
        <v>60400000</v>
      </c>
      <c r="D30" s="58"/>
      <c r="E30" s="69">
        <v>182103200460</v>
      </c>
      <c r="F30" s="58"/>
      <c r="G30" s="69">
        <v>201946832046</v>
      </c>
      <c r="H30" s="58"/>
      <c r="I30" s="44">
        <f t="shared" si="0"/>
        <v>-19843631586</v>
      </c>
      <c r="J30" s="58"/>
      <c r="K30" s="69">
        <v>60400000</v>
      </c>
      <c r="L30" s="58"/>
      <c r="M30" s="69">
        <v>182103200460</v>
      </c>
      <c r="N30" s="58"/>
      <c r="O30" s="69">
        <v>201946832046</v>
      </c>
      <c r="P30" s="58"/>
      <c r="Q30" s="69">
        <v>-19843631586</v>
      </c>
    </row>
    <row r="31" spans="1:17">
      <c r="A31" s="76" t="s">
        <v>25</v>
      </c>
      <c r="C31" s="69">
        <v>62400000</v>
      </c>
      <c r="D31" s="58"/>
      <c r="E31" s="69">
        <v>203144058000</v>
      </c>
      <c r="F31" s="58"/>
      <c r="G31" s="69">
        <v>194368686592</v>
      </c>
      <c r="H31" s="58"/>
      <c r="I31" s="44">
        <f t="shared" si="0"/>
        <v>8775371408</v>
      </c>
      <c r="J31" s="58"/>
      <c r="K31" s="69">
        <v>62400000</v>
      </c>
      <c r="L31" s="58"/>
      <c r="M31" s="69">
        <v>203144058000</v>
      </c>
      <c r="N31" s="58"/>
      <c r="O31" s="69">
        <v>194368686592</v>
      </c>
      <c r="P31" s="58"/>
      <c r="Q31" s="69">
        <v>8775371408</v>
      </c>
    </row>
    <row r="32" spans="1:17">
      <c r="A32" s="76" t="s">
        <v>24</v>
      </c>
      <c r="C32" s="69">
        <v>5000000</v>
      </c>
      <c r="D32" s="58"/>
      <c r="E32" s="69">
        <v>49255177500</v>
      </c>
      <c r="F32" s="58"/>
      <c r="G32" s="69">
        <v>52400582468</v>
      </c>
      <c r="H32" s="58"/>
      <c r="I32" s="44">
        <f>E32-G32</f>
        <v>-3145404968</v>
      </c>
      <c r="J32" s="58"/>
      <c r="K32" s="69">
        <v>5000000</v>
      </c>
      <c r="L32" s="58"/>
      <c r="M32" s="69">
        <v>49255177500</v>
      </c>
      <c r="N32" s="58"/>
      <c r="O32" s="69">
        <v>52400582468</v>
      </c>
      <c r="P32" s="58"/>
      <c r="Q32" s="69">
        <v>-3145404968</v>
      </c>
    </row>
    <row r="33" spans="1:17">
      <c r="A33" s="76" t="s">
        <v>78</v>
      </c>
      <c r="C33" s="69">
        <v>741478</v>
      </c>
      <c r="D33" s="58"/>
      <c r="E33" s="69">
        <v>495217529551</v>
      </c>
      <c r="F33" s="58"/>
      <c r="G33" s="69">
        <v>502181898972</v>
      </c>
      <c r="H33" s="58"/>
      <c r="I33" s="44">
        <f t="shared" si="0"/>
        <v>-6964369421</v>
      </c>
      <c r="J33" s="58"/>
      <c r="K33" s="69">
        <v>741478</v>
      </c>
      <c r="L33" s="58"/>
      <c r="M33" s="69">
        <v>495217529551</v>
      </c>
      <c r="N33" s="58"/>
      <c r="O33" s="69">
        <v>417076600123</v>
      </c>
      <c r="P33" s="58"/>
      <c r="Q33" s="69">
        <v>78140929428</v>
      </c>
    </row>
    <row r="34" spans="1:17">
      <c r="A34" s="76" t="s">
        <v>80</v>
      </c>
      <c r="C34" s="69">
        <v>9086</v>
      </c>
      <c r="D34" s="58"/>
      <c r="E34" s="69">
        <v>5399648676</v>
      </c>
      <c r="F34" s="58"/>
      <c r="G34" s="69">
        <v>5449794305</v>
      </c>
      <c r="H34" s="58"/>
      <c r="I34" s="44">
        <f t="shared" si="0"/>
        <v>-50145629</v>
      </c>
      <c r="J34" s="58"/>
      <c r="K34" s="69">
        <v>9086</v>
      </c>
      <c r="L34" s="58"/>
      <c r="M34" s="69">
        <v>5399648676</v>
      </c>
      <c r="N34" s="58"/>
      <c r="O34" s="69">
        <v>5082255524</v>
      </c>
      <c r="P34" s="58"/>
      <c r="Q34" s="69">
        <v>317393152</v>
      </c>
    </row>
    <row r="35" spans="1:17">
      <c r="A35" s="76" t="s">
        <v>85</v>
      </c>
      <c r="C35" s="69">
        <v>750000</v>
      </c>
      <c r="D35" s="58"/>
      <c r="E35" s="69">
        <v>749864062500</v>
      </c>
      <c r="F35" s="58"/>
      <c r="G35" s="69">
        <v>749864062500</v>
      </c>
      <c r="H35" s="58"/>
      <c r="I35" s="44">
        <f>E35-G35</f>
        <v>0</v>
      </c>
      <c r="J35" s="58"/>
      <c r="K35" s="69">
        <v>750000</v>
      </c>
      <c r="L35" s="58"/>
      <c r="M35" s="69">
        <v>749864062500</v>
      </c>
      <c r="N35" s="58"/>
      <c r="O35" s="69">
        <v>750000000000</v>
      </c>
      <c r="P35" s="58"/>
      <c r="Q35" s="69">
        <v>-135937500</v>
      </c>
    </row>
    <row r="36" spans="1:17">
      <c r="A36" s="76" t="s">
        <v>75</v>
      </c>
      <c r="C36" s="69">
        <v>963748</v>
      </c>
      <c r="D36" s="58"/>
      <c r="E36" s="69">
        <v>560790036899</v>
      </c>
      <c r="F36" s="58"/>
      <c r="G36" s="69">
        <v>567535050144</v>
      </c>
      <c r="H36" s="58"/>
      <c r="I36" s="44">
        <f t="shared" si="0"/>
        <v>-6745013245</v>
      </c>
      <c r="J36" s="58"/>
      <c r="K36" s="69">
        <v>963748</v>
      </c>
      <c r="L36" s="58"/>
      <c r="M36" s="69">
        <v>560790036899</v>
      </c>
      <c r="N36" s="58"/>
      <c r="O36" s="69">
        <v>496611955267</v>
      </c>
      <c r="P36" s="58"/>
      <c r="Q36" s="69">
        <v>64178081632</v>
      </c>
    </row>
    <row r="37" spans="1:17">
      <c r="A37" s="76" t="s">
        <v>76</v>
      </c>
      <c r="C37" s="69">
        <v>499056</v>
      </c>
      <c r="D37" s="58"/>
      <c r="E37" s="69">
        <v>282913464638</v>
      </c>
      <c r="F37" s="58"/>
      <c r="G37" s="69">
        <v>297734335461</v>
      </c>
      <c r="H37" s="58"/>
      <c r="I37" s="44">
        <f t="shared" si="0"/>
        <v>-14820870823</v>
      </c>
      <c r="J37" s="58"/>
      <c r="K37" s="69">
        <v>499056</v>
      </c>
      <c r="L37" s="58"/>
      <c r="M37" s="69">
        <v>282913464638</v>
      </c>
      <c r="N37" s="58"/>
      <c r="O37" s="69">
        <v>257075557333</v>
      </c>
      <c r="P37" s="58"/>
      <c r="Q37" s="69">
        <v>25837907305</v>
      </c>
    </row>
    <row r="38" spans="1:17">
      <c r="A38" s="76" t="s">
        <v>74</v>
      </c>
      <c r="C38" s="69">
        <v>842861</v>
      </c>
      <c r="D38" s="58"/>
      <c r="E38" s="69">
        <v>512787958833</v>
      </c>
      <c r="F38" s="58"/>
      <c r="G38" s="69">
        <v>531023015616</v>
      </c>
      <c r="H38" s="58"/>
      <c r="I38" s="44">
        <f t="shared" si="0"/>
        <v>-18235056783</v>
      </c>
      <c r="J38" s="58"/>
      <c r="K38" s="69">
        <v>842861</v>
      </c>
      <c r="L38" s="58"/>
      <c r="M38" s="69">
        <v>512787958833</v>
      </c>
      <c r="N38" s="58"/>
      <c r="O38" s="69">
        <v>411078661146</v>
      </c>
      <c r="P38" s="58"/>
      <c r="Q38" s="69">
        <v>101709297687</v>
      </c>
    </row>
    <row r="39" spans="1:17">
      <c r="A39" s="76" t="s">
        <v>73</v>
      </c>
      <c r="C39" s="69">
        <v>3100000</v>
      </c>
      <c r="D39" s="58"/>
      <c r="E39" s="69">
        <v>3041153191059</v>
      </c>
      <c r="F39" s="58"/>
      <c r="G39" s="69">
        <v>3041153191059</v>
      </c>
      <c r="H39" s="58"/>
      <c r="I39" s="44">
        <f t="shared" si="0"/>
        <v>0</v>
      </c>
      <c r="J39" s="58"/>
      <c r="K39" s="69">
        <v>3100000</v>
      </c>
      <c r="L39" s="58"/>
      <c r="M39" s="69">
        <v>3041153191059</v>
      </c>
      <c r="N39" s="58"/>
      <c r="O39" s="69">
        <v>2999329907420</v>
      </c>
      <c r="P39" s="58"/>
      <c r="Q39" s="69">
        <v>41823283639</v>
      </c>
    </row>
    <row r="40" spans="1:17">
      <c r="A40" s="76" t="s">
        <v>77</v>
      </c>
      <c r="C40" s="69">
        <v>875305</v>
      </c>
      <c r="D40" s="58"/>
      <c r="E40" s="69">
        <v>488235397741</v>
      </c>
      <c r="F40" s="58"/>
      <c r="G40" s="69">
        <v>494531620694</v>
      </c>
      <c r="H40" s="58"/>
      <c r="I40" s="44">
        <f t="shared" si="0"/>
        <v>-6296222953</v>
      </c>
      <c r="J40" s="58"/>
      <c r="K40" s="69">
        <v>875305</v>
      </c>
      <c r="L40" s="58"/>
      <c r="M40" s="69">
        <v>488235397741</v>
      </c>
      <c r="N40" s="58"/>
      <c r="O40" s="69">
        <v>458749270418</v>
      </c>
      <c r="P40" s="58"/>
      <c r="Q40" s="69">
        <v>29486127323</v>
      </c>
    </row>
    <row r="41" spans="1:17">
      <c r="A41" s="76" t="s">
        <v>86</v>
      </c>
      <c r="C41" s="69">
        <v>3200000</v>
      </c>
      <c r="D41" s="58"/>
      <c r="E41" s="69">
        <v>2803331804000</v>
      </c>
      <c r="F41" s="58"/>
      <c r="G41" s="69">
        <v>2868599972000</v>
      </c>
      <c r="H41" s="58"/>
      <c r="I41" s="44">
        <f t="shared" si="0"/>
        <v>-65268168000</v>
      </c>
      <c r="J41" s="58"/>
      <c r="K41" s="69">
        <v>3200000</v>
      </c>
      <c r="L41" s="58"/>
      <c r="M41" s="69">
        <v>2803331804000</v>
      </c>
      <c r="N41" s="58"/>
      <c r="O41" s="69">
        <v>2910670184750</v>
      </c>
      <c r="P41" s="58"/>
      <c r="Q41" s="69">
        <v>-107338380750</v>
      </c>
    </row>
    <row r="42" spans="1:17">
      <c r="A42" s="76" t="s">
        <v>82</v>
      </c>
      <c r="C42" s="69">
        <v>1500000</v>
      </c>
      <c r="D42" s="58"/>
      <c r="E42" s="69">
        <v>1499728125000</v>
      </c>
      <c r="F42" s="58"/>
      <c r="G42" s="69">
        <v>1499728125000</v>
      </c>
      <c r="H42" s="58"/>
      <c r="I42" s="44">
        <f t="shared" si="0"/>
        <v>0</v>
      </c>
      <c r="J42" s="58"/>
      <c r="K42" s="69">
        <v>1500000</v>
      </c>
      <c r="L42" s="58"/>
      <c r="M42" s="69">
        <v>1499728125000</v>
      </c>
      <c r="N42" s="58"/>
      <c r="O42" s="69">
        <v>1500000000000</v>
      </c>
      <c r="P42" s="58"/>
      <c r="Q42" s="69">
        <v>-271875000</v>
      </c>
    </row>
    <row r="43" spans="1:17">
      <c r="A43" s="76" t="s">
        <v>87</v>
      </c>
      <c r="C43" s="69">
        <v>5000000</v>
      </c>
      <c r="D43" s="58"/>
      <c r="E43" s="69">
        <v>4674152656250</v>
      </c>
      <c r="F43" s="58"/>
      <c r="G43" s="69">
        <v>4881115137500</v>
      </c>
      <c r="H43" s="58"/>
      <c r="I43" s="44">
        <f>E43-G43</f>
        <v>-206962481250</v>
      </c>
      <c r="J43" s="58"/>
      <c r="K43" s="69">
        <v>5000000</v>
      </c>
      <c r="L43" s="58"/>
      <c r="M43" s="69">
        <v>4674152656250</v>
      </c>
      <c r="N43" s="58"/>
      <c r="O43" s="69">
        <v>4882000000000</v>
      </c>
      <c r="P43" s="58"/>
      <c r="Q43" s="69">
        <v>-207847343750</v>
      </c>
    </row>
    <row r="44" spans="1:17">
      <c r="A44" s="76" t="s">
        <v>88</v>
      </c>
      <c r="C44" s="69">
        <v>150000</v>
      </c>
      <c r="D44" s="58"/>
      <c r="E44" s="69">
        <v>142733624840</v>
      </c>
      <c r="F44" s="58"/>
      <c r="G44" s="69">
        <v>140464536187</v>
      </c>
      <c r="H44" s="58"/>
      <c r="I44" s="44">
        <f t="shared" si="0"/>
        <v>2269088653</v>
      </c>
      <c r="J44" s="58"/>
      <c r="K44" s="69">
        <v>150000</v>
      </c>
      <c r="L44" s="58"/>
      <c r="M44" s="69">
        <v>142733624840</v>
      </c>
      <c r="N44" s="58"/>
      <c r="O44" s="69">
        <v>146100000000</v>
      </c>
      <c r="P44" s="58"/>
      <c r="Q44" s="69">
        <v>-3366375159</v>
      </c>
    </row>
    <row r="45" spans="1:17">
      <c r="A45" s="76" t="s">
        <v>89</v>
      </c>
      <c r="C45" s="69">
        <v>3091657</v>
      </c>
      <c r="D45" s="58"/>
      <c r="E45" s="69">
        <v>2848692838881</v>
      </c>
      <c r="F45" s="58"/>
      <c r="G45" s="69">
        <v>2798617073359</v>
      </c>
      <c r="H45" s="58"/>
      <c r="I45" s="44">
        <f t="shared" si="0"/>
        <v>50075765522</v>
      </c>
      <c r="J45" s="58"/>
      <c r="K45" s="69">
        <v>3091657</v>
      </c>
      <c r="L45" s="58"/>
      <c r="M45" s="69">
        <v>2848692838881</v>
      </c>
      <c r="N45" s="58"/>
      <c r="O45" s="69">
        <v>2925635019100</v>
      </c>
      <c r="P45" s="58"/>
      <c r="Q45" s="69">
        <v>-76942180218</v>
      </c>
    </row>
    <row r="46" spans="1:17">
      <c r="A46" s="75" t="s">
        <v>412</v>
      </c>
      <c r="C46" s="70">
        <v>50000000</v>
      </c>
      <c r="D46" s="58"/>
      <c r="E46" s="70">
        <v>49987125000</v>
      </c>
      <c r="F46" s="58"/>
      <c r="G46" s="70">
        <v>49987125000</v>
      </c>
      <c r="H46" s="58"/>
      <c r="I46" s="112">
        <v>0</v>
      </c>
      <c r="J46" s="58"/>
      <c r="K46" s="70">
        <v>50000000</v>
      </c>
      <c r="L46" s="58"/>
      <c r="M46" s="70">
        <v>49987125000</v>
      </c>
      <c r="N46" s="58"/>
      <c r="O46" s="70">
        <v>49987125000</v>
      </c>
      <c r="P46" s="58"/>
      <c r="Q46" s="70">
        <v>0</v>
      </c>
    </row>
    <row r="47" spans="1:17" ht="21.75" thickBot="1">
      <c r="A47" s="71" t="s">
        <v>33</v>
      </c>
      <c r="C47" s="90">
        <f>SUM(C8:C46)</f>
        <v>854053186</v>
      </c>
      <c r="E47" s="90">
        <f>SUM(E8:E46)</f>
        <v>26928992290508</v>
      </c>
      <c r="G47" s="90">
        <f>SUM(G8:G46)</f>
        <v>27140246484728</v>
      </c>
      <c r="I47" s="114">
        <f>SUM(I8:I46)</f>
        <v>-211254194220</v>
      </c>
      <c r="K47" s="90">
        <f>SUM(K8:K46)</f>
        <v>854053186</v>
      </c>
      <c r="M47" s="90">
        <f>SUM(M8:M46)</f>
        <v>26928992290508</v>
      </c>
      <c r="O47" s="90">
        <f>SUM(O8:O46)</f>
        <v>26347800249859</v>
      </c>
      <c r="Q47" s="74">
        <f>SUM(Q8:Q46)</f>
        <v>581192040651</v>
      </c>
    </row>
    <row r="48" spans="1:17" ht="21.75" thickTop="1"/>
  </sheetData>
  <mergeCells count="5">
    <mergeCell ref="A1:Q1"/>
    <mergeCell ref="A2:Q2"/>
    <mergeCell ref="A3:Q3"/>
    <mergeCell ref="A5:Q5"/>
    <mergeCell ref="C6:I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/>
    <pageSetUpPr fitToPage="1"/>
  </sheetPr>
  <dimension ref="A1:Q33"/>
  <sheetViews>
    <sheetView rightToLeft="1" workbookViewId="0">
      <selection sqref="A1:Q1"/>
    </sheetView>
  </sheetViews>
  <sheetFormatPr defaultRowHeight="12.75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</row>
    <row r="2" spans="1:17" ht="21.75" customHeight="1">
      <c r="A2" s="121" t="s">
        <v>158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</row>
    <row r="3" spans="1:17" ht="21.75" customHeight="1">
      <c r="A3" s="121" t="s">
        <v>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</row>
    <row r="4" spans="1:17" ht="14.45" customHeight="1"/>
    <row r="5" spans="1:17" ht="14.45" customHeight="1">
      <c r="A5" s="1" t="s">
        <v>192</v>
      </c>
      <c r="B5" s="147" t="s">
        <v>193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</row>
    <row r="6" spans="1:17" ht="29.1" customHeight="1">
      <c r="M6" s="146" t="s">
        <v>194</v>
      </c>
      <c r="Q6" s="146" t="s">
        <v>195</v>
      </c>
    </row>
    <row r="7" spans="1:17" ht="14.45" customHeight="1">
      <c r="A7" s="127" t="s">
        <v>196</v>
      </c>
      <c r="B7" s="127"/>
      <c r="D7" s="2" t="s">
        <v>197</v>
      </c>
      <c r="F7" s="2" t="s">
        <v>198</v>
      </c>
      <c r="H7" s="2" t="s">
        <v>45</v>
      </c>
      <c r="J7" s="127" t="s">
        <v>199</v>
      </c>
      <c r="K7" s="127"/>
      <c r="M7" s="146"/>
      <c r="O7" s="2" t="s">
        <v>200</v>
      </c>
      <c r="Q7" s="146"/>
    </row>
    <row r="8" spans="1:17" ht="14.45" customHeight="1">
      <c r="A8" s="130" t="s">
        <v>201</v>
      </c>
      <c r="B8" s="128"/>
      <c r="D8" s="130" t="s">
        <v>202</v>
      </c>
      <c r="F8" s="4" t="s">
        <v>203</v>
      </c>
      <c r="H8" s="3"/>
      <c r="J8" s="3"/>
      <c r="K8" s="3"/>
      <c r="M8" s="3"/>
      <c r="O8" s="3"/>
      <c r="Q8" s="3"/>
    </row>
    <row r="9" spans="1:17" ht="14.45" customHeight="1">
      <c r="A9" s="127"/>
      <c r="B9" s="127"/>
      <c r="D9" s="127"/>
      <c r="F9" s="4" t="s">
        <v>204</v>
      </c>
    </row>
    <row r="10" spans="1:17" ht="14.45" customHeight="1">
      <c r="A10" s="130" t="s">
        <v>201</v>
      </c>
      <c r="B10" s="128"/>
      <c r="D10" s="130" t="s">
        <v>205</v>
      </c>
      <c r="F10" s="4" t="s">
        <v>203</v>
      </c>
    </row>
    <row r="11" spans="1:17" ht="14.45" customHeight="1">
      <c r="A11" s="127"/>
      <c r="B11" s="127"/>
      <c r="D11" s="127"/>
      <c r="F11" s="4" t="s">
        <v>206</v>
      </c>
    </row>
    <row r="12" spans="1:17" ht="65.45" customHeight="1">
      <c r="A12" s="143" t="s">
        <v>207</v>
      </c>
      <c r="B12" s="143"/>
      <c r="D12" s="6" t="s">
        <v>208</v>
      </c>
      <c r="F12" s="4" t="s">
        <v>209</v>
      </c>
    </row>
    <row r="13" spans="1:17" ht="14.45" customHeight="1">
      <c r="A13" s="143" t="s">
        <v>99</v>
      </c>
      <c r="B13" s="144"/>
      <c r="D13" s="143" t="s">
        <v>99</v>
      </c>
      <c r="F13" s="4" t="s">
        <v>210</v>
      </c>
    </row>
    <row r="14" spans="1:17" ht="14.45" customHeight="1">
      <c r="A14" s="145"/>
      <c r="B14" s="145"/>
      <c r="D14" s="145"/>
      <c r="F14" s="4" t="s">
        <v>211</v>
      </c>
    </row>
    <row r="15" spans="1:17" ht="14.45" customHeight="1">
      <c r="A15" s="145"/>
      <c r="B15" s="145"/>
      <c r="D15" s="145"/>
      <c r="F15" s="4" t="s">
        <v>212</v>
      </c>
    </row>
    <row r="16" spans="1:17" ht="14.45" customHeight="1">
      <c r="A16" s="146"/>
      <c r="B16" s="146"/>
      <c r="D16" s="146"/>
      <c r="F16" s="4" t="s">
        <v>213</v>
      </c>
    </row>
    <row r="17" spans="1:10" ht="14.45" customHeight="1">
      <c r="A17" s="3"/>
      <c r="B17" s="3"/>
      <c r="D17" s="3"/>
      <c r="F17" s="3"/>
    </row>
    <row r="18" spans="1:10" ht="14.45" customHeight="1">
      <c r="A18" s="127" t="s">
        <v>214</v>
      </c>
      <c r="B18" s="127"/>
      <c r="C18" s="127"/>
      <c r="D18" s="127"/>
      <c r="E18" s="127"/>
      <c r="F18" s="127"/>
      <c r="G18" s="127"/>
      <c r="H18" s="127"/>
      <c r="I18" s="127"/>
      <c r="J18" s="127"/>
    </row>
    <row r="19" spans="1:10" ht="14.45" customHeight="1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/>
    <row r="21" spans="1:10" ht="14.45" customHeight="1"/>
    <row r="22" spans="1:10" ht="14.45" customHeight="1"/>
    <row r="23" spans="1:10" ht="14.45" customHeight="1"/>
    <row r="24" spans="1:10" ht="14.45" customHeight="1"/>
    <row r="25" spans="1:10" ht="14.45" customHeight="1"/>
    <row r="26" spans="1:10" ht="14.45" customHeight="1"/>
    <row r="27" spans="1:10" ht="14.45" customHeight="1"/>
    <row r="28" spans="1:10" ht="14.45" customHeight="1"/>
    <row r="29" spans="1:10" ht="14.45" customHeight="1"/>
    <row r="30" spans="1:10" ht="14.45" customHeight="1"/>
    <row r="31" spans="1:10" ht="14.45" customHeight="1"/>
    <row r="32" spans="1:10" ht="14.45" customHeight="1"/>
    <row r="33" ht="14.45" customHeight="1"/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zoomScale="85" zoomScaleNormal="85" workbookViewId="0">
      <selection activeCell="A44" sqref="A44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3" ht="29.1" customHeight="1">
      <c r="A1" s="121" t="s">
        <v>0</v>
      </c>
      <c r="B1" s="121"/>
      <c r="C1" s="121"/>
    </row>
    <row r="2" spans="1:3" ht="21.75" customHeight="1">
      <c r="A2" s="121" t="s">
        <v>1</v>
      </c>
      <c r="B2" s="121"/>
      <c r="C2" s="121"/>
    </row>
    <row r="3" spans="1:3" ht="21.75" customHeight="1">
      <c r="A3" s="121" t="s">
        <v>2</v>
      </c>
      <c r="B3" s="121"/>
      <c r="C3" s="121"/>
    </row>
    <row r="4" spans="1:3" ht="7.35" customHeight="1"/>
    <row r="5" spans="1:3">
      <c r="B5" s="7"/>
    </row>
    <row r="6" spans="1:3">
      <c r="B6" s="7"/>
    </row>
  </sheetData>
  <mergeCells count="3">
    <mergeCell ref="A1:C1"/>
    <mergeCell ref="A2:C2"/>
    <mergeCell ref="A3:C3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K7"/>
  <sheetViews>
    <sheetView rightToLeft="1" workbookViewId="0">
      <selection sqref="A1:K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ht="21.75" customHeight="1">
      <c r="A2" s="121" t="s">
        <v>158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ht="21.75" customHeight="1">
      <c r="A3" s="121" t="s">
        <v>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ht="14.45" customHeight="1"/>
    <row r="5" spans="1:11" ht="14.45" customHeight="1">
      <c r="A5" s="147" t="s">
        <v>185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</row>
    <row r="6" spans="1:11" ht="14.45" customHeight="1">
      <c r="I6" s="2" t="s">
        <v>176</v>
      </c>
      <c r="K6" s="2" t="s">
        <v>177</v>
      </c>
    </row>
    <row r="7" spans="1:11" ht="29.1" customHeight="1">
      <c r="A7" s="2" t="s">
        <v>387</v>
      </c>
      <c r="C7" s="5" t="s">
        <v>388</v>
      </c>
      <c r="E7" s="5" t="s">
        <v>389</v>
      </c>
      <c r="G7" s="5" t="s">
        <v>390</v>
      </c>
      <c r="I7" s="6" t="s">
        <v>391</v>
      </c>
      <c r="K7" s="6" t="s">
        <v>391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S7"/>
  <sheetViews>
    <sheetView rightToLeft="1" workbookViewId="0">
      <selection sqref="A1:S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</row>
    <row r="2" spans="1:19" ht="21.75" customHeight="1">
      <c r="A2" s="121" t="s">
        <v>158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</row>
    <row r="3" spans="1:19" ht="21.75" customHeight="1">
      <c r="A3" s="121" t="s">
        <v>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</row>
    <row r="4" spans="1:19" ht="14.45" customHeight="1"/>
    <row r="5" spans="1:19" ht="14.45" customHeight="1">
      <c r="A5" s="147" t="s">
        <v>179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</row>
    <row r="6" spans="1:19" ht="14.45" customHeight="1">
      <c r="A6" s="127" t="s">
        <v>35</v>
      </c>
      <c r="C6" s="127" t="s">
        <v>380</v>
      </c>
      <c r="D6" s="127"/>
      <c r="E6" s="127"/>
      <c r="F6" s="127"/>
      <c r="G6" s="127"/>
      <c r="I6" s="127" t="s">
        <v>176</v>
      </c>
      <c r="J6" s="127"/>
      <c r="K6" s="127"/>
      <c r="L6" s="127"/>
      <c r="M6" s="127"/>
      <c r="O6" s="127" t="s">
        <v>177</v>
      </c>
      <c r="P6" s="127"/>
      <c r="Q6" s="127"/>
      <c r="R6" s="127"/>
      <c r="S6" s="127"/>
    </row>
    <row r="7" spans="1:19" ht="29.1" customHeight="1">
      <c r="A7" s="127"/>
      <c r="C7" s="6" t="s">
        <v>381</v>
      </c>
      <c r="D7" s="3"/>
      <c r="E7" s="6" t="s">
        <v>382</v>
      </c>
      <c r="F7" s="3"/>
      <c r="G7" s="6" t="s">
        <v>383</v>
      </c>
      <c r="I7" s="6" t="s">
        <v>384</v>
      </c>
      <c r="J7" s="3"/>
      <c r="K7" s="6" t="s">
        <v>385</v>
      </c>
      <c r="L7" s="3"/>
      <c r="M7" s="6" t="s">
        <v>386</v>
      </c>
      <c r="O7" s="6" t="s">
        <v>384</v>
      </c>
      <c r="P7" s="3"/>
      <c r="Q7" s="6" t="s">
        <v>385</v>
      </c>
      <c r="R7" s="3"/>
      <c r="S7" s="6" t="s">
        <v>386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Y8"/>
  <sheetViews>
    <sheetView rightToLeft="1" workbookViewId="0">
      <selection sqref="A1:Y1"/>
    </sheetView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</row>
    <row r="2" spans="1:25" ht="21.75" customHeight="1">
      <c r="A2" s="121" t="s">
        <v>158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</row>
    <row r="3" spans="1:25" ht="21.75" customHeight="1">
      <c r="A3" s="121" t="s">
        <v>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</row>
    <row r="4" spans="1:25" ht="7.35" customHeight="1"/>
    <row r="5" spans="1:25" ht="14.45" customHeight="1">
      <c r="A5" s="147" t="s">
        <v>400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</row>
    <row r="6" spans="1:25" ht="7.35" customHeight="1"/>
    <row r="7" spans="1:25" ht="14.45" customHeight="1">
      <c r="E7" s="127" t="s">
        <v>176</v>
      </c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Y7" s="2" t="s">
        <v>177</v>
      </c>
    </row>
    <row r="8" spans="1:25" ht="29.1" customHeight="1">
      <c r="A8" s="2" t="s">
        <v>401</v>
      </c>
      <c r="C8" s="2" t="s">
        <v>402</v>
      </c>
      <c r="E8" s="6" t="s">
        <v>38</v>
      </c>
      <c r="F8" s="3"/>
      <c r="G8" s="6" t="s">
        <v>12</v>
      </c>
      <c r="H8" s="3"/>
      <c r="I8" s="6" t="s">
        <v>37</v>
      </c>
      <c r="J8" s="3"/>
      <c r="K8" s="6" t="s">
        <v>403</v>
      </c>
      <c r="L8" s="3"/>
      <c r="M8" s="6" t="s">
        <v>404</v>
      </c>
      <c r="N8" s="3"/>
      <c r="O8" s="6" t="s">
        <v>405</v>
      </c>
      <c r="P8" s="3"/>
      <c r="Q8" s="6" t="s">
        <v>406</v>
      </c>
      <c r="R8" s="3"/>
      <c r="S8" s="6" t="s">
        <v>407</v>
      </c>
      <c r="T8" s="3"/>
      <c r="U8" s="6" t="s">
        <v>408</v>
      </c>
      <c r="V8" s="3"/>
      <c r="W8" s="6" t="s">
        <v>409</v>
      </c>
      <c r="Y8" s="6" t="s">
        <v>409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46"/>
  <sheetViews>
    <sheetView rightToLeft="1" zoomScaleNormal="100" workbookViewId="0">
      <selection activeCell="A9" sqref="A9:C9"/>
    </sheetView>
  </sheetViews>
  <sheetFormatPr defaultRowHeight="12.75"/>
  <cols>
    <col min="1" max="1" width="3.7109375" style="40" bestFit="1" customWidth="1"/>
    <col min="2" max="2" width="2.5703125" style="40" customWidth="1"/>
    <col min="3" max="3" width="23.42578125" style="40" customWidth="1"/>
    <col min="4" max="5" width="1.28515625" style="40" customWidth="1"/>
    <col min="6" max="6" width="12.7109375" style="40" bestFit="1" customWidth="1"/>
    <col min="7" max="7" width="1.28515625" style="40" customWidth="1"/>
    <col min="8" max="8" width="18.85546875" style="40" bestFit="1" customWidth="1"/>
    <col min="9" max="9" width="1.28515625" style="40" customWidth="1"/>
    <col min="10" max="10" width="18.7109375" style="40" bestFit="1" customWidth="1"/>
    <col min="11" max="11" width="1.28515625" style="40" customWidth="1"/>
    <col min="12" max="12" width="14.28515625" style="40" customWidth="1"/>
    <col min="13" max="13" width="1.28515625" style="40" customWidth="1"/>
    <col min="14" max="14" width="18.42578125" style="40" bestFit="1" customWidth="1"/>
    <col min="15" max="15" width="1.28515625" style="40" customWidth="1"/>
    <col min="16" max="16" width="14.28515625" style="40" customWidth="1"/>
    <col min="17" max="17" width="1" style="40" customWidth="1"/>
    <col min="18" max="18" width="18.28515625" style="40" bestFit="1" customWidth="1"/>
    <col min="19" max="19" width="1.28515625" style="40" customWidth="1"/>
    <col min="20" max="20" width="15.5703125" style="40" customWidth="1"/>
    <col min="21" max="21" width="1.28515625" style="40" customWidth="1"/>
    <col min="22" max="22" width="20.7109375" style="40" bestFit="1" customWidth="1"/>
    <col min="23" max="23" width="1.28515625" style="40" customWidth="1"/>
    <col min="24" max="24" width="18.5703125" style="40" bestFit="1" customWidth="1"/>
    <col min="25" max="25" width="1.28515625" style="40" customWidth="1"/>
    <col min="26" max="26" width="18.7109375" style="40" bestFit="1" customWidth="1"/>
    <col min="27" max="27" width="1.28515625" style="40" customWidth="1"/>
    <col min="28" max="28" width="21.85546875" style="40" customWidth="1"/>
    <col min="29" max="29" width="0.28515625" style="40" customWidth="1"/>
    <col min="30" max="30" width="9.140625" style="40"/>
    <col min="31" max="31" width="34.5703125" style="40" hidden="1" customWidth="1"/>
    <col min="32" max="33" width="0" style="40" hidden="1" customWidth="1"/>
    <col min="34" max="16384" width="9.140625" style="40"/>
  </cols>
  <sheetData>
    <row r="1" spans="1:35" s="29" customFormat="1" ht="21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</row>
    <row r="2" spans="1:35" s="29" customFormat="1" ht="21">
      <c r="A2" s="126" t="s">
        <v>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</row>
    <row r="3" spans="1:35" s="29" customFormat="1" ht="21">
      <c r="A3" s="126" t="s">
        <v>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</row>
    <row r="4" spans="1:35" s="41" customFormat="1" ht="21">
      <c r="A4" s="42">
        <v>-1</v>
      </c>
      <c r="B4" s="131" t="s">
        <v>3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</row>
    <row r="5" spans="1:35" s="41" customFormat="1" ht="21">
      <c r="A5" s="131" t="s">
        <v>4</v>
      </c>
      <c r="B5" s="131"/>
      <c r="C5" s="131" t="s">
        <v>5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</row>
    <row r="6" spans="1:35" s="29" customFormat="1" ht="21">
      <c r="F6" s="127" t="s">
        <v>6</v>
      </c>
      <c r="G6" s="127"/>
      <c r="H6" s="127"/>
      <c r="I6" s="127"/>
      <c r="J6" s="127"/>
      <c r="L6" s="127" t="s">
        <v>7</v>
      </c>
      <c r="M6" s="127"/>
      <c r="N6" s="127"/>
      <c r="O6" s="127"/>
      <c r="P6" s="127"/>
      <c r="Q6" s="127"/>
      <c r="R6" s="127"/>
      <c r="T6" s="127" t="s">
        <v>8</v>
      </c>
      <c r="U6" s="127"/>
      <c r="V6" s="127"/>
      <c r="W6" s="127"/>
      <c r="X6" s="127"/>
      <c r="Y6" s="127"/>
      <c r="Z6" s="127"/>
      <c r="AA6" s="127"/>
      <c r="AB6" s="127"/>
    </row>
    <row r="7" spans="1:35" s="29" customFormat="1" ht="21">
      <c r="F7" s="30"/>
      <c r="G7" s="30"/>
      <c r="H7" s="30"/>
      <c r="I7" s="30"/>
      <c r="J7" s="30"/>
      <c r="L7" s="130" t="s">
        <v>9</v>
      </c>
      <c r="M7" s="130"/>
      <c r="N7" s="130"/>
      <c r="O7" s="30"/>
      <c r="P7" s="130" t="s">
        <v>10</v>
      </c>
      <c r="Q7" s="130"/>
      <c r="R7" s="130"/>
      <c r="T7" s="30"/>
      <c r="U7" s="30"/>
      <c r="V7" s="30"/>
      <c r="W7" s="30"/>
      <c r="X7" s="30"/>
      <c r="Y7" s="30"/>
      <c r="Z7" s="30"/>
      <c r="AA7" s="30"/>
      <c r="AB7" s="30"/>
    </row>
    <row r="8" spans="1:35" s="29" customFormat="1" ht="21">
      <c r="A8" s="127" t="s">
        <v>11</v>
      </c>
      <c r="B8" s="127"/>
      <c r="C8" s="127"/>
      <c r="E8" s="127" t="s">
        <v>12</v>
      </c>
      <c r="F8" s="127"/>
      <c r="H8" s="9" t="s">
        <v>13</v>
      </c>
      <c r="J8" s="9" t="s">
        <v>14</v>
      </c>
      <c r="L8" s="10" t="s">
        <v>12</v>
      </c>
      <c r="M8" s="30"/>
      <c r="N8" s="10" t="s">
        <v>13</v>
      </c>
      <c r="P8" s="10" t="s">
        <v>12</v>
      </c>
      <c r="Q8" s="30"/>
      <c r="R8" s="10" t="s">
        <v>15</v>
      </c>
      <c r="T8" s="9" t="s">
        <v>12</v>
      </c>
      <c r="V8" s="9" t="s">
        <v>16</v>
      </c>
      <c r="X8" s="9" t="s">
        <v>13</v>
      </c>
      <c r="Z8" s="9" t="s">
        <v>14</v>
      </c>
      <c r="AB8" s="9" t="s">
        <v>17</v>
      </c>
      <c r="AE8" s="33">
        <v>50456825069467</v>
      </c>
      <c r="AI8" s="115"/>
    </row>
    <row r="9" spans="1:35" s="29" customFormat="1" ht="21">
      <c r="A9" s="128" t="s">
        <v>18</v>
      </c>
      <c r="B9" s="128"/>
      <c r="C9" s="128"/>
      <c r="E9" s="129">
        <v>30400000</v>
      </c>
      <c r="F9" s="129"/>
      <c r="H9" s="31">
        <v>104551230019</v>
      </c>
      <c r="J9" s="31">
        <v>104255964000</v>
      </c>
      <c r="L9" s="31">
        <v>0</v>
      </c>
      <c r="N9" s="31">
        <v>0</v>
      </c>
      <c r="P9" s="31">
        <v>0</v>
      </c>
      <c r="R9" s="31">
        <v>0</v>
      </c>
      <c r="T9" s="31">
        <v>30400000</v>
      </c>
      <c r="V9" s="31">
        <v>3530</v>
      </c>
      <c r="X9" s="31">
        <v>104551230019</v>
      </c>
      <c r="Z9" s="31">
        <v>106673493600</v>
      </c>
      <c r="AB9" s="32">
        <v>0.21</v>
      </c>
      <c r="AE9" s="93">
        <f>Z9/$AE$8</f>
        <v>2.1141539019376679E-3</v>
      </c>
    </row>
    <row r="10" spans="1:35" s="29" customFormat="1" ht="21">
      <c r="A10" s="126" t="s">
        <v>19</v>
      </c>
      <c r="B10" s="126"/>
      <c r="C10" s="126"/>
      <c r="E10" s="123">
        <v>30000000</v>
      </c>
      <c r="F10" s="123"/>
      <c r="H10" s="33">
        <v>80084248800</v>
      </c>
      <c r="J10" s="33">
        <v>96681303000</v>
      </c>
      <c r="L10" s="33">
        <v>0</v>
      </c>
      <c r="N10" s="33">
        <v>0</v>
      </c>
      <c r="P10" s="33">
        <v>0</v>
      </c>
      <c r="R10" s="33">
        <v>0</v>
      </c>
      <c r="T10" s="33">
        <v>30000000</v>
      </c>
      <c r="V10" s="33">
        <v>3148</v>
      </c>
      <c r="X10" s="33">
        <v>80084248800</v>
      </c>
      <c r="Z10" s="33">
        <v>93878082000</v>
      </c>
      <c r="AB10" s="34">
        <v>0.19</v>
      </c>
      <c r="AE10" s="93">
        <f t="shared" ref="AE10:AE23" si="0">Z10/$AE$8</f>
        <v>1.8605626071547764E-3</v>
      </c>
    </row>
    <row r="11" spans="1:35" s="29" customFormat="1" ht="21">
      <c r="A11" s="126" t="s">
        <v>20</v>
      </c>
      <c r="B11" s="126"/>
      <c r="C11" s="126"/>
      <c r="E11" s="123">
        <v>50000000</v>
      </c>
      <c r="F11" s="123"/>
      <c r="H11" s="33">
        <v>499656188500</v>
      </c>
      <c r="J11" s="33">
        <v>567155227500</v>
      </c>
      <c r="L11" s="33">
        <v>0</v>
      </c>
      <c r="N11" s="33">
        <v>0</v>
      </c>
      <c r="P11" s="33">
        <v>0</v>
      </c>
      <c r="R11" s="33">
        <v>0</v>
      </c>
      <c r="T11" s="33">
        <v>50000000</v>
      </c>
      <c r="V11" s="33">
        <v>11659</v>
      </c>
      <c r="X11" s="33">
        <v>499656188500</v>
      </c>
      <c r="Z11" s="33">
        <v>579481447500</v>
      </c>
      <c r="AB11" s="34">
        <v>1.1499999999999999</v>
      </c>
      <c r="AE11" s="93">
        <f t="shared" si="0"/>
        <v>1.1484698981796663E-2</v>
      </c>
    </row>
    <row r="12" spans="1:35" s="29" customFormat="1" ht="21">
      <c r="A12" s="126" t="s">
        <v>21</v>
      </c>
      <c r="B12" s="126"/>
      <c r="C12" s="126"/>
      <c r="E12" s="123">
        <v>23200000</v>
      </c>
      <c r="F12" s="123"/>
      <c r="H12" s="33">
        <v>117500939025</v>
      </c>
      <c r="J12" s="33">
        <v>133528748400</v>
      </c>
      <c r="L12" s="33">
        <v>0</v>
      </c>
      <c r="N12" s="33">
        <v>0</v>
      </c>
      <c r="P12" s="33">
        <v>0</v>
      </c>
      <c r="R12" s="33">
        <v>0</v>
      </c>
      <c r="T12" s="33">
        <v>23200000</v>
      </c>
      <c r="V12" s="33">
        <v>5690</v>
      </c>
      <c r="X12" s="33">
        <v>117500939025</v>
      </c>
      <c r="Z12" s="33">
        <v>131222552400</v>
      </c>
      <c r="AB12" s="34">
        <v>0.26</v>
      </c>
      <c r="AE12" s="93">
        <f t="shared" si="0"/>
        <v>2.6006898416485358E-3</v>
      </c>
    </row>
    <row r="13" spans="1:35" s="29" customFormat="1" ht="21">
      <c r="A13" s="126" t="s">
        <v>22</v>
      </c>
      <c r="B13" s="126"/>
      <c r="C13" s="126"/>
      <c r="E13" s="123">
        <v>166242</v>
      </c>
      <c r="F13" s="123"/>
      <c r="H13" s="33">
        <v>953995581873</v>
      </c>
      <c r="J13" s="33">
        <v>1088083528870.58</v>
      </c>
      <c r="L13" s="33">
        <v>0</v>
      </c>
      <c r="N13" s="33">
        <v>0</v>
      </c>
      <c r="P13" s="33">
        <v>-166242</v>
      </c>
      <c r="R13" s="33">
        <v>1133495369169.95</v>
      </c>
      <c r="T13" s="33">
        <v>0</v>
      </c>
      <c r="V13" s="33">
        <v>0</v>
      </c>
      <c r="X13" s="33">
        <v>0</v>
      </c>
      <c r="Z13" s="33">
        <v>0</v>
      </c>
      <c r="AB13" s="34">
        <v>0</v>
      </c>
      <c r="AE13" s="93">
        <f t="shared" si="0"/>
        <v>0</v>
      </c>
    </row>
    <row r="14" spans="1:35" s="29" customFormat="1" ht="21">
      <c r="A14" s="126" t="s">
        <v>23</v>
      </c>
      <c r="B14" s="126"/>
      <c r="C14" s="126"/>
      <c r="E14" s="123">
        <v>10000000</v>
      </c>
      <c r="F14" s="123"/>
      <c r="H14" s="33">
        <v>95988994941</v>
      </c>
      <c r="J14" s="33">
        <v>93341295000</v>
      </c>
      <c r="L14" s="33">
        <v>0</v>
      </c>
      <c r="N14" s="33">
        <v>0</v>
      </c>
      <c r="P14" s="33">
        <v>-2000000</v>
      </c>
      <c r="R14" s="33">
        <v>19224927083</v>
      </c>
      <c r="T14" s="33">
        <v>8000000</v>
      </c>
      <c r="V14" s="33">
        <v>9430</v>
      </c>
      <c r="X14" s="33">
        <v>76791195955</v>
      </c>
      <c r="Z14" s="33">
        <v>74991132000</v>
      </c>
      <c r="AB14" s="34">
        <v>0.15</v>
      </c>
      <c r="AE14" s="93">
        <f t="shared" si="0"/>
        <v>1.4862435735255859E-3</v>
      </c>
    </row>
    <row r="15" spans="1:35" s="29" customFormat="1" ht="21">
      <c r="A15" s="126" t="s">
        <v>24</v>
      </c>
      <c r="B15" s="126"/>
      <c r="C15" s="126"/>
      <c r="E15" s="123">
        <v>0</v>
      </c>
      <c r="F15" s="123"/>
      <c r="H15" s="33">
        <v>0</v>
      </c>
      <c r="J15" s="33">
        <v>0</v>
      </c>
      <c r="L15" s="33">
        <v>5000000</v>
      </c>
      <c r="N15" s="33">
        <v>52400582468</v>
      </c>
      <c r="P15" s="33">
        <v>0</v>
      </c>
      <c r="R15" s="33">
        <v>0</v>
      </c>
      <c r="T15" s="33">
        <v>5000000</v>
      </c>
      <c r="V15" s="33">
        <v>9910</v>
      </c>
      <c r="X15" s="33">
        <v>52400582468</v>
      </c>
      <c r="Z15" s="33">
        <v>49255177500</v>
      </c>
      <c r="AB15" s="34">
        <v>0.1</v>
      </c>
      <c r="AE15" s="93">
        <f t="shared" si="0"/>
        <v>9.7618463770138893E-4</v>
      </c>
    </row>
    <row r="16" spans="1:35" s="29" customFormat="1" ht="21">
      <c r="A16" s="126" t="s">
        <v>25</v>
      </c>
      <c r="B16" s="126"/>
      <c r="C16" s="126"/>
      <c r="E16" s="123">
        <v>0</v>
      </c>
      <c r="F16" s="123"/>
      <c r="H16" s="33">
        <v>0</v>
      </c>
      <c r="J16" s="33">
        <v>0</v>
      </c>
      <c r="L16" s="33">
        <v>64000000</v>
      </c>
      <c r="N16" s="33">
        <v>199352826997</v>
      </c>
      <c r="P16" s="33">
        <v>-1600000</v>
      </c>
      <c r="R16" s="33">
        <v>5095897939</v>
      </c>
      <c r="T16" s="33">
        <v>62400000</v>
      </c>
      <c r="V16" s="33">
        <v>3275</v>
      </c>
      <c r="X16" s="33">
        <v>194369006322</v>
      </c>
      <c r="Z16" s="33">
        <v>203144058000</v>
      </c>
      <c r="AB16" s="34">
        <v>0.4</v>
      </c>
      <c r="AE16" s="93">
        <f t="shared" si="0"/>
        <v>4.0260967217084932E-3</v>
      </c>
    </row>
    <row r="17" spans="1:31" s="29" customFormat="1" ht="21">
      <c r="A17" s="126" t="s">
        <v>26</v>
      </c>
      <c r="B17" s="126"/>
      <c r="C17" s="126"/>
      <c r="E17" s="123">
        <v>0</v>
      </c>
      <c r="F17" s="123"/>
      <c r="H17" s="33">
        <v>0</v>
      </c>
      <c r="J17" s="33">
        <v>0</v>
      </c>
      <c r="L17" s="33">
        <v>16000000</v>
      </c>
      <c r="N17" s="33">
        <v>195381144760</v>
      </c>
      <c r="P17" s="33">
        <v>0</v>
      </c>
      <c r="R17" s="33">
        <v>0</v>
      </c>
      <c r="T17" s="33">
        <v>16000000</v>
      </c>
      <c r="V17" s="33">
        <v>10670</v>
      </c>
      <c r="X17" s="33">
        <v>195381144760</v>
      </c>
      <c r="Z17" s="33">
        <v>169704216000</v>
      </c>
      <c r="AB17" s="34">
        <v>0.34</v>
      </c>
      <c r="AE17" s="93">
        <f t="shared" si="0"/>
        <v>3.3633550221671264E-3</v>
      </c>
    </row>
    <row r="18" spans="1:31" s="29" customFormat="1" ht="21">
      <c r="A18" s="126" t="s">
        <v>27</v>
      </c>
      <c r="B18" s="126"/>
      <c r="C18" s="126"/>
      <c r="E18" s="123">
        <v>0</v>
      </c>
      <c r="F18" s="123"/>
      <c r="H18" s="33">
        <v>0</v>
      </c>
      <c r="J18" s="33">
        <v>0</v>
      </c>
      <c r="L18" s="33">
        <v>36800000</v>
      </c>
      <c r="N18" s="33">
        <v>203137936565</v>
      </c>
      <c r="P18" s="33">
        <v>0</v>
      </c>
      <c r="R18" s="33">
        <v>0</v>
      </c>
      <c r="T18" s="33">
        <v>36800000</v>
      </c>
      <c r="V18" s="33">
        <v>4778</v>
      </c>
      <c r="X18" s="33">
        <v>203137936565</v>
      </c>
      <c r="Z18" s="33">
        <v>174784209120</v>
      </c>
      <c r="AB18" s="34">
        <v>0.35</v>
      </c>
      <c r="AE18" s="93">
        <f t="shared" si="0"/>
        <v>3.4640350216123168E-3</v>
      </c>
    </row>
    <row r="19" spans="1:31" s="29" customFormat="1" ht="21">
      <c r="A19" s="126" t="s">
        <v>28</v>
      </c>
      <c r="B19" s="126"/>
      <c r="C19" s="126"/>
      <c r="E19" s="123">
        <v>0</v>
      </c>
      <c r="F19" s="123"/>
      <c r="H19" s="33">
        <v>0</v>
      </c>
      <c r="J19" s="33">
        <v>0</v>
      </c>
      <c r="L19" s="33">
        <v>4400000</v>
      </c>
      <c r="N19" s="33">
        <v>52525698367</v>
      </c>
      <c r="P19" s="33">
        <v>0</v>
      </c>
      <c r="R19" s="33">
        <v>0</v>
      </c>
      <c r="T19" s="33">
        <v>4400000</v>
      </c>
      <c r="V19" s="33">
        <v>12060</v>
      </c>
      <c r="X19" s="33">
        <v>52525698367</v>
      </c>
      <c r="Z19" s="33">
        <v>52748269200</v>
      </c>
      <c r="AB19" s="34">
        <v>0.1</v>
      </c>
      <c r="AE19" s="93">
        <f t="shared" si="0"/>
        <v>1.0454139579210192E-3</v>
      </c>
    </row>
    <row r="20" spans="1:31" s="29" customFormat="1" ht="21">
      <c r="A20" s="126" t="s">
        <v>29</v>
      </c>
      <c r="B20" s="126"/>
      <c r="C20" s="126"/>
      <c r="E20" s="123">
        <v>0</v>
      </c>
      <c r="F20" s="123"/>
      <c r="H20" s="33">
        <v>0</v>
      </c>
      <c r="J20" s="33">
        <v>0</v>
      </c>
      <c r="L20" s="33">
        <v>15000000</v>
      </c>
      <c r="N20" s="33">
        <v>157496020364</v>
      </c>
      <c r="P20" s="33">
        <v>0</v>
      </c>
      <c r="R20" s="33">
        <v>0</v>
      </c>
      <c r="T20" s="33">
        <v>15000000</v>
      </c>
      <c r="V20" s="33">
        <v>10610</v>
      </c>
      <c r="X20" s="33">
        <v>157496020364</v>
      </c>
      <c r="Z20" s="33">
        <v>158203057500</v>
      </c>
      <c r="AB20" s="34">
        <v>0.31</v>
      </c>
      <c r="AE20" s="93">
        <f t="shared" si="0"/>
        <v>3.1354144316887195E-3</v>
      </c>
    </row>
    <row r="21" spans="1:31" s="29" customFormat="1" ht="21">
      <c r="A21" s="126" t="s">
        <v>30</v>
      </c>
      <c r="B21" s="126"/>
      <c r="C21" s="126"/>
      <c r="E21" s="123">
        <v>0</v>
      </c>
      <c r="F21" s="123"/>
      <c r="H21" s="33">
        <v>0</v>
      </c>
      <c r="J21" s="33">
        <v>0</v>
      </c>
      <c r="L21" s="33">
        <v>8500000</v>
      </c>
      <c r="N21" s="33">
        <v>193384293778</v>
      </c>
      <c r="P21" s="33">
        <v>0</v>
      </c>
      <c r="Q21" s="43"/>
      <c r="R21" s="33">
        <v>0</v>
      </c>
      <c r="T21" s="33">
        <v>8500000</v>
      </c>
      <c r="V21" s="33">
        <v>19340</v>
      </c>
      <c r="X21" s="33">
        <v>193384293778</v>
      </c>
      <c r="Z21" s="33">
        <v>163411879500</v>
      </c>
      <c r="AB21" s="34">
        <v>0.32</v>
      </c>
      <c r="AE21" s="93">
        <f t="shared" si="0"/>
        <v>3.238647680963296E-3</v>
      </c>
    </row>
    <row r="22" spans="1:31" s="29" customFormat="1" ht="21">
      <c r="A22" s="126" t="s">
        <v>31</v>
      </c>
      <c r="B22" s="126"/>
      <c r="C22" s="126"/>
      <c r="E22" s="123">
        <v>0</v>
      </c>
      <c r="F22" s="123"/>
      <c r="H22" s="33">
        <v>0</v>
      </c>
      <c r="J22" s="33">
        <v>0</v>
      </c>
      <c r="K22" s="43"/>
      <c r="L22" s="33">
        <v>60400000</v>
      </c>
      <c r="N22" s="33">
        <v>201946832046</v>
      </c>
      <c r="P22" s="33">
        <v>0</v>
      </c>
      <c r="Q22" s="43"/>
      <c r="R22" s="33">
        <v>0</v>
      </c>
      <c r="T22" s="33">
        <v>60400000</v>
      </c>
      <c r="V22" s="33">
        <v>3033</v>
      </c>
      <c r="X22" s="33">
        <v>201946832046</v>
      </c>
      <c r="Z22" s="33">
        <v>182103200460</v>
      </c>
      <c r="AB22" s="34">
        <v>0.36</v>
      </c>
      <c r="AE22" s="93">
        <f t="shared" si="0"/>
        <v>3.6090895574441588E-3</v>
      </c>
    </row>
    <row r="23" spans="1:31" s="29" customFormat="1" ht="21">
      <c r="A23" s="122" t="s">
        <v>32</v>
      </c>
      <c r="B23" s="122"/>
      <c r="C23" s="122"/>
      <c r="D23" s="35"/>
      <c r="E23" s="123">
        <v>0</v>
      </c>
      <c r="F23" s="124"/>
      <c r="G23" s="43"/>
      <c r="H23" s="36">
        <v>0</v>
      </c>
      <c r="I23" s="43"/>
      <c r="J23" s="36">
        <v>0</v>
      </c>
      <c r="K23" s="43"/>
      <c r="L23" s="36">
        <v>15000000</v>
      </c>
      <c r="M23" s="43"/>
      <c r="N23" s="36">
        <v>190226365612</v>
      </c>
      <c r="O23" s="43"/>
      <c r="P23" s="36">
        <v>0</v>
      </c>
      <c r="Q23" s="43"/>
      <c r="R23" s="36">
        <v>0</v>
      </c>
      <c r="S23" s="43"/>
      <c r="T23" s="36">
        <v>15000000</v>
      </c>
      <c r="V23" s="36">
        <v>11920</v>
      </c>
      <c r="W23" s="43"/>
      <c r="X23" s="36">
        <v>190226365612</v>
      </c>
      <c r="Y23" s="43"/>
      <c r="Z23" s="36">
        <v>177736140000</v>
      </c>
      <c r="AA23" s="43"/>
      <c r="AB23" s="37">
        <v>0.35</v>
      </c>
      <c r="AE23" s="93">
        <f t="shared" si="0"/>
        <v>3.5225391164683821E-3</v>
      </c>
    </row>
    <row r="24" spans="1:31" s="29" customFormat="1" ht="21.75" thickBot="1">
      <c r="A24" s="125" t="s">
        <v>33</v>
      </c>
      <c r="B24" s="125"/>
      <c r="C24" s="125"/>
      <c r="D24" s="125"/>
      <c r="F24" s="38">
        <f>SUM(E9:F23)</f>
        <v>143766242</v>
      </c>
      <c r="G24" s="44">
        <f t="shared" ref="G24:J24" si="1">SUM(F9:G23)</f>
        <v>0</v>
      </c>
      <c r="H24" s="38">
        <f t="shared" si="1"/>
        <v>1851777183158</v>
      </c>
      <c r="I24" s="44">
        <f t="shared" si="1"/>
        <v>1851777183158</v>
      </c>
      <c r="J24" s="38">
        <f t="shared" si="1"/>
        <v>2083046066770.5801</v>
      </c>
      <c r="K24" s="44"/>
      <c r="L24" s="38">
        <f t="shared" ref="L24" si="2">SUM(K9:L23)</f>
        <v>225100000</v>
      </c>
      <c r="M24" s="44"/>
      <c r="N24" s="38">
        <f t="shared" ref="N24" si="3">SUM(M9:N23)</f>
        <v>1445851700957</v>
      </c>
      <c r="O24" s="44"/>
      <c r="P24" s="38">
        <f t="shared" ref="P24" si="4">SUM(O9:P23)</f>
        <v>-3766242</v>
      </c>
      <c r="Q24" s="44"/>
      <c r="R24" s="38">
        <f t="shared" ref="R24" si="5">SUM(Q9:R23)</f>
        <v>1157816194191.95</v>
      </c>
      <c r="S24" s="44"/>
      <c r="T24" s="48">
        <f t="shared" ref="T24" si="6">SUM(S9:T23)</f>
        <v>365100000</v>
      </c>
      <c r="U24" s="38">
        <f t="shared" ref="U24" si="7">SUM(T9:U23)</f>
        <v>365100000</v>
      </c>
      <c r="V24" s="95" t="s">
        <v>417</v>
      </c>
      <c r="W24" s="44"/>
      <c r="X24" s="48">
        <f t="shared" ref="X24" si="8">SUM(W9:X23)</f>
        <v>2319451682581</v>
      </c>
      <c r="Y24" s="44"/>
      <c r="Z24" s="48">
        <f t="shared" ref="Z24" si="9">SUM(Y9:Z23)</f>
        <v>2317336914780</v>
      </c>
      <c r="AA24" s="43"/>
      <c r="AB24" s="39">
        <f>SUM(AB9:AB23)</f>
        <v>4.589999999999999</v>
      </c>
      <c r="AE24" s="93">
        <f>SUM(AE9:AE23)</f>
        <v>4.5927125053738138E-2</v>
      </c>
    </row>
    <row r="25" spans="1:31" s="29" customFormat="1" ht="23.25" customHeight="1" thickTop="1">
      <c r="G25" s="43"/>
      <c r="I25" s="43"/>
      <c r="K25" s="43"/>
      <c r="M25" s="43"/>
      <c r="O25" s="43"/>
      <c r="Q25" s="43"/>
      <c r="S25" s="43"/>
      <c r="W25" s="43"/>
      <c r="Y25" s="43"/>
      <c r="AA25" s="43"/>
    </row>
    <row r="26" spans="1:31" ht="15">
      <c r="K26" s="45"/>
      <c r="M26" s="45"/>
      <c r="O26" s="45"/>
      <c r="Q26" s="45"/>
      <c r="S26" s="45"/>
      <c r="X26" s="92"/>
      <c r="Y26" s="45"/>
      <c r="Z26" s="91"/>
      <c r="AB26" s="92"/>
      <c r="AE26" s="92" t="s">
        <v>416</v>
      </c>
    </row>
    <row r="27" spans="1:31" ht="21">
      <c r="K27" s="45"/>
      <c r="Q27" s="45"/>
      <c r="V27" s="33"/>
    </row>
    <row r="28" spans="1:31" ht="21">
      <c r="K28" s="45"/>
      <c r="Q28" s="45"/>
      <c r="V28" s="33"/>
      <c r="X28" s="92"/>
    </row>
    <row r="29" spans="1:31" ht="21">
      <c r="Q29" s="45"/>
      <c r="V29" s="33"/>
    </row>
    <row r="30" spans="1:31" ht="21">
      <c r="Q30" s="45"/>
      <c r="V30" s="33"/>
    </row>
    <row r="31" spans="1:31" ht="21">
      <c r="V31" s="33"/>
    </row>
    <row r="32" spans="1:31" ht="21">
      <c r="V32" s="33"/>
    </row>
    <row r="33" spans="22:22" ht="21">
      <c r="V33" s="33"/>
    </row>
    <row r="34" spans="22:22" ht="21">
      <c r="V34" s="33"/>
    </row>
    <row r="35" spans="22:22" ht="21">
      <c r="V35" s="33"/>
    </row>
    <row r="36" spans="22:22" ht="21">
      <c r="V36" s="33"/>
    </row>
    <row r="37" spans="22:22" ht="21">
      <c r="V37" s="33"/>
    </row>
    <row r="38" spans="22:22" ht="21">
      <c r="V38" s="33"/>
    </row>
    <row r="39" spans="22:22" ht="21">
      <c r="V39" s="33"/>
    </row>
    <row r="40" spans="22:22" ht="21">
      <c r="V40" s="33"/>
    </row>
    <row r="41" spans="22:22" ht="21">
      <c r="V41" s="33"/>
    </row>
    <row r="42" spans="22:22" ht="21">
      <c r="V42" s="33"/>
    </row>
    <row r="43" spans="22:22" ht="21">
      <c r="V43" s="33"/>
    </row>
    <row r="44" spans="22:22" ht="21">
      <c r="V44" s="33"/>
    </row>
    <row r="45" spans="22:22" ht="21">
      <c r="V45" s="33"/>
    </row>
    <row r="46" spans="22:22" ht="21">
      <c r="V46" s="33"/>
    </row>
  </sheetData>
  <mergeCells count="44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3:C23"/>
    <mergeCell ref="E23:F23"/>
    <mergeCell ref="A24:D24"/>
    <mergeCell ref="A20:C20"/>
    <mergeCell ref="E20:F20"/>
    <mergeCell ref="A21:C21"/>
    <mergeCell ref="E21:F21"/>
    <mergeCell ref="A22:C22"/>
    <mergeCell ref="E22:F22"/>
  </mergeCells>
  <pageMargins left="0.39" right="0.39" top="0.39" bottom="0.39" header="0" footer="0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23"/>
  <sheetViews>
    <sheetView rightToLeft="1" zoomScale="85" zoomScaleNormal="85" workbookViewId="0">
      <selection activeCell="AG8" sqref="AG8"/>
    </sheetView>
  </sheetViews>
  <sheetFormatPr defaultRowHeight="15.75"/>
  <cols>
    <col min="1" max="1" width="5.140625" style="29" customWidth="1"/>
    <col min="2" max="2" width="28.42578125" style="29" customWidth="1"/>
    <col min="3" max="3" width="1.28515625" style="29" customWidth="1"/>
    <col min="4" max="4" width="2.5703125" style="29" customWidth="1"/>
    <col min="5" max="5" width="10.42578125" style="29" customWidth="1"/>
    <col min="6" max="6" width="1.28515625" style="29" customWidth="1"/>
    <col min="7" max="7" width="19" style="29" bestFit="1" customWidth="1"/>
    <col min="8" max="8" width="1.28515625" style="29" customWidth="1"/>
    <col min="9" max="9" width="19.28515625" style="29" bestFit="1" customWidth="1"/>
    <col min="10" max="10" width="1.28515625" style="29" customWidth="1"/>
    <col min="11" max="11" width="13" style="29" customWidth="1"/>
    <col min="12" max="12" width="1.28515625" style="29" customWidth="1"/>
    <col min="13" max="13" width="16.7109375" style="29" bestFit="1" customWidth="1"/>
    <col min="14" max="14" width="1.28515625" style="29" customWidth="1"/>
    <col min="15" max="15" width="13" style="29" customWidth="1"/>
    <col min="16" max="16" width="1.28515625" style="29" customWidth="1"/>
    <col min="17" max="17" width="13" style="29" customWidth="1"/>
    <col min="18" max="18" width="1.28515625" style="29" customWidth="1"/>
    <col min="19" max="19" width="15.5703125" style="29" customWidth="1"/>
    <col min="20" max="20" width="1.28515625" style="29" customWidth="1"/>
    <col min="21" max="21" width="19.42578125" style="29" customWidth="1"/>
    <col min="22" max="22" width="1.28515625" style="29" customWidth="1"/>
    <col min="23" max="23" width="19" style="29" bestFit="1" customWidth="1"/>
    <col min="24" max="24" width="1.28515625" style="29" customWidth="1"/>
    <col min="25" max="25" width="21.85546875" style="29" bestFit="1" customWidth="1"/>
    <col min="26" max="26" width="1.28515625" style="29" customWidth="1"/>
    <col min="27" max="27" width="18.28515625" style="29" bestFit="1" customWidth="1"/>
    <col min="28" max="28" width="0.28515625" style="29" customWidth="1"/>
    <col min="29" max="16384" width="9.140625" style="29"/>
  </cols>
  <sheetData>
    <row r="1" spans="1:27" ht="29.1" customHeight="1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</row>
    <row r="2" spans="1:27" ht="21.75" customHeight="1">
      <c r="A2" s="126" t="s">
        <v>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</row>
    <row r="3" spans="1:27" ht="21.75" customHeight="1">
      <c r="A3" s="126" t="s">
        <v>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</row>
    <row r="5" spans="1:27" s="41" customFormat="1" ht="21">
      <c r="A5" s="21" t="s">
        <v>51</v>
      </c>
      <c r="B5" s="131" t="s">
        <v>52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</row>
    <row r="6" spans="1:27" ht="21">
      <c r="E6" s="127" t="s">
        <v>6</v>
      </c>
      <c r="F6" s="127"/>
      <c r="G6" s="127"/>
      <c r="H6" s="127"/>
      <c r="I6" s="127"/>
      <c r="K6" s="127" t="s">
        <v>7</v>
      </c>
      <c r="L6" s="127"/>
      <c r="M6" s="127"/>
      <c r="N6" s="127"/>
      <c r="O6" s="127"/>
      <c r="P6" s="127"/>
      <c r="Q6" s="127"/>
      <c r="S6" s="127" t="s">
        <v>8</v>
      </c>
      <c r="T6" s="127"/>
      <c r="U6" s="127"/>
      <c r="V6" s="127"/>
      <c r="W6" s="127"/>
      <c r="X6" s="127"/>
      <c r="Y6" s="127"/>
      <c r="Z6" s="127"/>
      <c r="AA6" s="127"/>
    </row>
    <row r="7" spans="1:27" ht="21">
      <c r="E7" s="30"/>
      <c r="F7" s="30"/>
      <c r="G7" s="30"/>
      <c r="H7" s="30"/>
      <c r="I7" s="30"/>
      <c r="K7" s="130" t="s">
        <v>53</v>
      </c>
      <c r="L7" s="130"/>
      <c r="M7" s="130"/>
      <c r="N7" s="30"/>
      <c r="O7" s="130" t="s">
        <v>54</v>
      </c>
      <c r="P7" s="130"/>
      <c r="Q7" s="130"/>
      <c r="S7" s="30"/>
      <c r="T7" s="30"/>
      <c r="U7" s="30"/>
      <c r="V7" s="30"/>
      <c r="W7" s="30"/>
      <c r="X7" s="30"/>
      <c r="Y7" s="30"/>
      <c r="Z7" s="30"/>
      <c r="AA7" s="30"/>
    </row>
    <row r="8" spans="1:27" ht="21">
      <c r="A8" s="127" t="s">
        <v>55</v>
      </c>
      <c r="B8" s="127"/>
      <c r="D8" s="127" t="s">
        <v>56</v>
      </c>
      <c r="E8" s="127"/>
      <c r="G8" s="9" t="s">
        <v>13</v>
      </c>
      <c r="I8" s="9" t="s">
        <v>14</v>
      </c>
      <c r="K8" s="10" t="s">
        <v>12</v>
      </c>
      <c r="L8" s="30"/>
      <c r="M8" s="10" t="s">
        <v>13</v>
      </c>
      <c r="O8" s="10" t="s">
        <v>12</v>
      </c>
      <c r="P8" s="30"/>
      <c r="Q8" s="10" t="s">
        <v>15</v>
      </c>
      <c r="S8" s="9" t="s">
        <v>12</v>
      </c>
      <c r="U8" s="9" t="s">
        <v>57</v>
      </c>
      <c r="W8" s="9" t="s">
        <v>13</v>
      </c>
      <c r="Y8" s="9" t="s">
        <v>14</v>
      </c>
      <c r="AA8" s="9" t="s">
        <v>17</v>
      </c>
    </row>
    <row r="9" spans="1:27" ht="21">
      <c r="A9" s="128" t="s">
        <v>58</v>
      </c>
      <c r="B9" s="128"/>
      <c r="D9" s="129">
        <v>49333991</v>
      </c>
      <c r="E9" s="129"/>
      <c r="G9" s="31">
        <v>499999998785</v>
      </c>
      <c r="I9" s="31">
        <v>573359643402</v>
      </c>
      <c r="K9" s="31">
        <v>0</v>
      </c>
      <c r="M9" s="31">
        <v>0</v>
      </c>
      <c r="O9" s="31">
        <v>0</v>
      </c>
      <c r="Q9" s="31">
        <v>0</v>
      </c>
      <c r="S9" s="31">
        <v>49333991</v>
      </c>
      <c r="U9" s="31">
        <v>11906</v>
      </c>
      <c r="W9" s="31">
        <v>499999998785</v>
      </c>
      <c r="Y9" s="31">
        <v>587370496846</v>
      </c>
      <c r="AA9" s="32">
        <v>1.1599999999999999</v>
      </c>
    </row>
    <row r="10" spans="1:27" ht="21">
      <c r="A10" s="126" t="s">
        <v>59</v>
      </c>
      <c r="B10" s="126"/>
      <c r="D10" s="123">
        <v>38305370</v>
      </c>
      <c r="E10" s="123"/>
      <c r="G10" s="33">
        <v>499999994610</v>
      </c>
      <c r="I10" s="33">
        <v>578296170890</v>
      </c>
      <c r="K10" s="33">
        <v>0</v>
      </c>
      <c r="M10" s="33">
        <v>0</v>
      </c>
      <c r="O10" s="33">
        <v>0</v>
      </c>
      <c r="Q10" s="33">
        <v>0</v>
      </c>
      <c r="S10" s="33">
        <v>38305370</v>
      </c>
      <c r="U10" s="33">
        <v>15505</v>
      </c>
      <c r="W10" s="33">
        <v>499999994610</v>
      </c>
      <c r="Y10" s="33">
        <v>593924761850</v>
      </c>
      <c r="AA10" s="34">
        <v>1.18</v>
      </c>
    </row>
    <row r="11" spans="1:27" ht="21">
      <c r="A11" s="126" t="s">
        <v>60</v>
      </c>
      <c r="B11" s="126"/>
      <c r="D11" s="123">
        <v>12800000</v>
      </c>
      <c r="E11" s="123"/>
      <c r="G11" s="33">
        <v>300214269367</v>
      </c>
      <c r="I11" s="33">
        <v>312369309120</v>
      </c>
      <c r="K11" s="33">
        <v>0</v>
      </c>
      <c r="M11" s="33">
        <v>0</v>
      </c>
      <c r="O11" s="33">
        <v>0</v>
      </c>
      <c r="Q11" s="33">
        <v>0</v>
      </c>
      <c r="S11" s="33">
        <v>12800000</v>
      </c>
      <c r="U11" s="33">
        <v>25150</v>
      </c>
      <c r="W11" s="33">
        <v>300214269367</v>
      </c>
      <c r="Y11" s="33">
        <v>321707130400</v>
      </c>
      <c r="AA11" s="34">
        <v>0.64</v>
      </c>
    </row>
    <row r="12" spans="1:27" ht="21">
      <c r="A12" s="126" t="s">
        <v>61</v>
      </c>
      <c r="B12" s="126"/>
      <c r="D12" s="123">
        <v>138434563</v>
      </c>
      <c r="E12" s="123"/>
      <c r="G12" s="33">
        <v>1499999979434</v>
      </c>
      <c r="I12" s="33">
        <v>1604318150607</v>
      </c>
      <c r="K12" s="33">
        <v>0</v>
      </c>
      <c r="M12" s="33">
        <v>0</v>
      </c>
      <c r="O12" s="33">
        <v>0</v>
      </c>
      <c r="Q12" s="33">
        <v>0</v>
      </c>
      <c r="S12" s="33">
        <v>138434563</v>
      </c>
      <c r="U12" s="33">
        <v>11882</v>
      </c>
      <c r="W12" s="33">
        <v>1499999979434</v>
      </c>
      <c r="Y12" s="33">
        <v>1644879477566</v>
      </c>
      <c r="AA12" s="34">
        <v>3.26</v>
      </c>
    </row>
    <row r="13" spans="1:27" ht="21">
      <c r="A13" s="126" t="s">
        <v>62</v>
      </c>
      <c r="B13" s="126"/>
      <c r="D13" s="123">
        <v>80280317</v>
      </c>
      <c r="E13" s="123"/>
      <c r="G13" s="33">
        <v>1499957442828</v>
      </c>
      <c r="I13" s="33">
        <v>1665896858067</v>
      </c>
      <c r="K13" s="33">
        <v>0</v>
      </c>
      <c r="M13" s="33">
        <v>0</v>
      </c>
      <c r="O13" s="33">
        <v>0</v>
      </c>
      <c r="Q13" s="33">
        <v>0</v>
      </c>
      <c r="S13" s="33">
        <v>80280317</v>
      </c>
      <c r="U13" s="33">
        <v>21312</v>
      </c>
      <c r="W13" s="33">
        <v>1499957442828</v>
      </c>
      <c r="Y13" s="33">
        <v>1710934115904</v>
      </c>
      <c r="AA13" s="34">
        <v>3.39</v>
      </c>
    </row>
    <row r="14" spans="1:27" ht="21">
      <c r="A14" s="126" t="s">
        <v>63</v>
      </c>
      <c r="B14" s="126"/>
      <c r="D14" s="123">
        <v>4000000</v>
      </c>
      <c r="E14" s="123"/>
      <c r="G14" s="33">
        <v>40000000000</v>
      </c>
      <c r="I14" s="33">
        <v>38554162500</v>
      </c>
      <c r="K14" s="33">
        <v>0</v>
      </c>
      <c r="M14" s="33">
        <v>0</v>
      </c>
      <c r="O14" s="33">
        <v>0</v>
      </c>
      <c r="Q14" s="33">
        <v>0</v>
      </c>
      <c r="S14" s="33">
        <v>4000000</v>
      </c>
      <c r="U14" s="33">
        <v>10509</v>
      </c>
      <c r="W14" s="33">
        <v>40000000000</v>
      </c>
      <c r="Y14" s="33">
        <v>41986082250</v>
      </c>
      <c r="AA14" s="34">
        <v>0.08</v>
      </c>
    </row>
    <row r="15" spans="1:27" ht="21">
      <c r="A15" s="126" t="s">
        <v>64</v>
      </c>
      <c r="B15" s="126"/>
      <c r="D15" s="123">
        <v>10000000</v>
      </c>
      <c r="E15" s="123"/>
      <c r="G15" s="33">
        <v>100119999740</v>
      </c>
      <c r="I15" s="33">
        <v>99880000000</v>
      </c>
      <c r="K15" s="33">
        <v>0</v>
      </c>
      <c r="M15" s="33">
        <v>0</v>
      </c>
      <c r="O15" s="33">
        <v>0</v>
      </c>
      <c r="Q15" s="33">
        <v>0</v>
      </c>
      <c r="S15" s="33">
        <v>10000000</v>
      </c>
      <c r="U15" s="33">
        <v>10060</v>
      </c>
      <c r="W15" s="33">
        <v>100119999740</v>
      </c>
      <c r="Y15" s="33">
        <v>100479280000</v>
      </c>
      <c r="AA15" s="34">
        <v>0.2</v>
      </c>
    </row>
    <row r="16" spans="1:27" ht="21">
      <c r="A16" s="126" t="s">
        <v>65</v>
      </c>
      <c r="B16" s="126"/>
      <c r="D16" s="123">
        <v>5141705</v>
      </c>
      <c r="E16" s="123"/>
      <c r="G16" s="33">
        <v>69493536600</v>
      </c>
      <c r="I16" s="33">
        <v>81168145756.064102</v>
      </c>
      <c r="K16" s="33">
        <v>0</v>
      </c>
      <c r="M16" s="33">
        <v>0</v>
      </c>
      <c r="O16" s="33">
        <v>0</v>
      </c>
      <c r="Q16" s="33">
        <v>0</v>
      </c>
      <c r="S16" s="33">
        <v>5141705</v>
      </c>
      <c r="U16" s="33">
        <v>16420</v>
      </c>
      <c r="W16" s="33">
        <v>69493536600</v>
      </c>
      <c r="Y16" s="33">
        <v>84326539279.631302</v>
      </c>
      <c r="AA16" s="34">
        <v>0.17</v>
      </c>
    </row>
    <row r="17" spans="1:28" ht="21">
      <c r="A17" s="126" t="s">
        <v>66</v>
      </c>
      <c r="B17" s="126"/>
      <c r="D17" s="123">
        <v>6998000</v>
      </c>
      <c r="E17" s="123"/>
      <c r="G17" s="33">
        <v>95073016891</v>
      </c>
      <c r="I17" s="33">
        <v>111485553506.25</v>
      </c>
      <c r="K17" s="33">
        <v>0</v>
      </c>
      <c r="M17" s="33">
        <v>0</v>
      </c>
      <c r="O17" s="33">
        <v>0</v>
      </c>
      <c r="Q17" s="33">
        <v>0</v>
      </c>
      <c r="S17" s="33">
        <v>6998000</v>
      </c>
      <c r="U17" s="33">
        <v>16620</v>
      </c>
      <c r="W17" s="33">
        <v>95073016891</v>
      </c>
      <c r="Y17" s="33">
        <v>116168645722.5</v>
      </c>
      <c r="AA17" s="34">
        <v>0.23</v>
      </c>
    </row>
    <row r="18" spans="1:28" ht="21">
      <c r="A18" s="126" t="s">
        <v>67</v>
      </c>
      <c r="B18" s="126"/>
      <c r="D18" s="123">
        <v>6178414</v>
      </c>
      <c r="E18" s="123"/>
      <c r="G18" s="33">
        <v>214206668443</v>
      </c>
      <c r="I18" s="33">
        <v>230366309388.88901</v>
      </c>
      <c r="K18" s="33">
        <v>0</v>
      </c>
      <c r="M18" s="33">
        <v>0</v>
      </c>
      <c r="O18" s="33">
        <v>0</v>
      </c>
      <c r="Q18" s="33">
        <v>0</v>
      </c>
      <c r="S18" s="33">
        <v>6178414</v>
      </c>
      <c r="U18" s="33">
        <v>38000</v>
      </c>
      <c r="W18" s="33">
        <v>214206668443</v>
      </c>
      <c r="Y18" s="33">
        <v>234500931068.25</v>
      </c>
      <c r="AA18" s="34">
        <v>0.46</v>
      </c>
    </row>
    <row r="19" spans="1:28" ht="21">
      <c r="A19" s="122" t="s">
        <v>68</v>
      </c>
      <c r="B19" s="122"/>
      <c r="D19" s="124">
        <v>0</v>
      </c>
      <c r="E19" s="124"/>
      <c r="G19" s="36">
        <v>0</v>
      </c>
      <c r="I19" s="36">
        <v>0</v>
      </c>
      <c r="K19" s="36">
        <v>66757635</v>
      </c>
      <c r="M19" s="36">
        <v>999999998940.59998</v>
      </c>
      <c r="O19" s="36">
        <v>0</v>
      </c>
      <c r="Q19" s="36">
        <v>0</v>
      </c>
      <c r="S19" s="36">
        <v>66757635</v>
      </c>
      <c r="U19" s="36">
        <v>15285</v>
      </c>
      <c r="W19" s="36">
        <v>999999998940</v>
      </c>
      <c r="Y19" s="36">
        <v>1020390450975</v>
      </c>
      <c r="AA19" s="37">
        <v>2.02</v>
      </c>
    </row>
    <row r="20" spans="1:28" ht="21.75" thickBot="1">
      <c r="A20" s="125" t="s">
        <v>33</v>
      </c>
      <c r="B20" s="125"/>
      <c r="D20" s="132">
        <f>SUM(D9:E19)</f>
        <v>351472360</v>
      </c>
      <c r="E20" s="132"/>
      <c r="G20" s="38">
        <f>SUM(G9:G19)</f>
        <v>4819064906698</v>
      </c>
      <c r="I20" s="38">
        <f>SUM(I9:I19)</f>
        <v>5295694303237.2031</v>
      </c>
      <c r="K20" s="38">
        <f>SUM(K9:K19)</f>
        <v>66757635</v>
      </c>
      <c r="M20" s="38">
        <f>SUM(M9:M19)</f>
        <v>999999998940.59998</v>
      </c>
      <c r="O20" s="38">
        <v>0</v>
      </c>
      <c r="Q20" s="38">
        <v>0</v>
      </c>
      <c r="S20" s="48">
        <f>SUM(S9:S19)</f>
        <v>418229995</v>
      </c>
      <c r="U20" s="95" t="s">
        <v>417</v>
      </c>
      <c r="V20" s="103"/>
      <c r="W20" s="48">
        <f>SUM(W9:W19)</f>
        <v>5819064905638</v>
      </c>
      <c r="X20" s="103"/>
      <c r="Y20" s="48">
        <f>SUM(Y9:Y19)</f>
        <v>6456667911861.3809</v>
      </c>
      <c r="Z20" s="103"/>
      <c r="AA20" s="39">
        <f>SUM(AA9:AA19)</f>
        <v>12.790000000000001</v>
      </c>
      <c r="AB20" s="103"/>
    </row>
    <row r="21" spans="1:28" ht="16.5" thickTop="1"/>
    <row r="23" spans="1:28">
      <c r="Y23" s="116"/>
    </row>
  </sheetData>
  <mergeCells count="35"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9:B9"/>
    <mergeCell ref="D9:E9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9:B19"/>
    <mergeCell ref="D19:E19"/>
    <mergeCell ref="A20:B20"/>
    <mergeCell ref="D20:E20"/>
    <mergeCell ref="A16:B16"/>
    <mergeCell ref="D16:E16"/>
    <mergeCell ref="A17:B17"/>
    <mergeCell ref="D17:E17"/>
    <mergeCell ref="A18:B18"/>
    <mergeCell ref="D18:E18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S26"/>
  <sheetViews>
    <sheetView rightToLeft="1" zoomScale="115" zoomScaleNormal="115" workbookViewId="0">
      <selection activeCell="A15" sqref="A15"/>
    </sheetView>
  </sheetViews>
  <sheetFormatPr defaultRowHeight="15.75"/>
  <cols>
    <col min="1" max="1" width="30.5703125" style="29" customWidth="1"/>
    <col min="2" max="2" width="1.28515625" style="29" customWidth="1"/>
    <col min="3" max="3" width="10.85546875" style="29" bestFit="1" customWidth="1"/>
    <col min="4" max="4" width="1.28515625" style="29" customWidth="1"/>
    <col min="5" max="5" width="12.5703125" style="29" bestFit="1" customWidth="1"/>
    <col min="6" max="6" width="1.28515625" style="29" customWidth="1"/>
    <col min="7" max="7" width="6.42578125" style="29" customWidth="1"/>
    <col min="8" max="8" width="1.28515625" style="29" customWidth="1"/>
    <col min="9" max="9" width="11.5703125" style="29" customWidth="1"/>
    <col min="10" max="10" width="1.28515625" style="29" customWidth="1"/>
    <col min="11" max="11" width="9.140625" style="29" customWidth="1"/>
    <col min="12" max="12" width="1.28515625" style="29" customWidth="1"/>
    <col min="13" max="13" width="2.5703125" style="29" customWidth="1"/>
    <col min="14" max="14" width="1.28515625" style="29" customWidth="1"/>
    <col min="15" max="15" width="9.140625" style="29" customWidth="1"/>
    <col min="16" max="16" width="1.28515625" style="29" customWidth="1"/>
    <col min="17" max="17" width="2.5703125" style="29" customWidth="1"/>
    <col min="18" max="20" width="1.28515625" style="29" customWidth="1"/>
    <col min="21" max="21" width="6.42578125" style="29" customWidth="1"/>
    <col min="22" max="22" width="1.28515625" style="29" customWidth="1"/>
    <col min="23" max="23" width="2.5703125" style="29" customWidth="1"/>
    <col min="24" max="26" width="1.28515625" style="29" customWidth="1"/>
    <col min="27" max="27" width="6.42578125" style="29" customWidth="1"/>
    <col min="28" max="28" width="1.28515625" style="29" customWidth="1"/>
    <col min="29" max="29" width="2.5703125" style="29" customWidth="1"/>
    <col min="30" max="32" width="1.28515625" style="29" customWidth="1"/>
    <col min="33" max="33" width="9.140625" style="29" customWidth="1"/>
    <col min="34" max="34" width="1.28515625" style="29" customWidth="1"/>
    <col min="35" max="35" width="2.5703125" style="29" customWidth="1"/>
    <col min="36" max="36" width="1.28515625" style="29" customWidth="1"/>
    <col min="37" max="37" width="9.140625" style="29" customWidth="1"/>
    <col min="38" max="38" width="1.28515625" style="29" customWidth="1"/>
    <col min="39" max="39" width="6.7109375" style="29" customWidth="1"/>
    <col min="40" max="40" width="1.28515625" style="29" customWidth="1"/>
    <col min="41" max="41" width="9.140625" style="29" customWidth="1"/>
    <col min="42" max="42" width="1.28515625" style="29" customWidth="1"/>
    <col min="43" max="43" width="2.5703125" style="29" customWidth="1"/>
    <col min="44" max="16384" width="9.140625" style="29"/>
  </cols>
  <sheetData>
    <row r="1" spans="1:45" ht="21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</row>
    <row r="2" spans="1:45" ht="21">
      <c r="A2" s="126" t="s">
        <v>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</row>
    <row r="3" spans="1:45" ht="21">
      <c r="A3" s="126" t="s">
        <v>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</row>
    <row r="5" spans="1:45" s="41" customFormat="1" ht="21">
      <c r="A5" s="131" t="s">
        <v>34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</row>
    <row r="6" spans="1:45" ht="21">
      <c r="I6" s="122" t="s">
        <v>6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C6" s="127" t="s">
        <v>8</v>
      </c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35"/>
    </row>
    <row r="7" spans="1:45"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43"/>
    </row>
    <row r="8" spans="1:45" ht="21">
      <c r="A8" s="127" t="s">
        <v>35</v>
      </c>
      <c r="B8" s="127"/>
      <c r="C8" s="127"/>
      <c r="D8" s="127"/>
      <c r="E8" s="127"/>
      <c r="F8" s="127"/>
      <c r="G8" s="127"/>
      <c r="I8" s="127" t="s">
        <v>36</v>
      </c>
      <c r="J8" s="127"/>
      <c r="K8" s="127"/>
      <c r="M8" s="127" t="s">
        <v>37</v>
      </c>
      <c r="N8" s="127"/>
      <c r="O8" s="127"/>
      <c r="Q8" s="127" t="s">
        <v>38</v>
      </c>
      <c r="R8" s="127"/>
      <c r="S8" s="127"/>
      <c r="T8" s="127"/>
      <c r="U8" s="127"/>
      <c r="W8" s="97"/>
      <c r="X8" s="97"/>
      <c r="Y8" s="97"/>
      <c r="Z8" s="97"/>
      <c r="AA8" s="97"/>
      <c r="AC8" s="127" t="s">
        <v>36</v>
      </c>
      <c r="AD8" s="127"/>
      <c r="AE8" s="127"/>
      <c r="AF8" s="127"/>
      <c r="AG8" s="127"/>
      <c r="AI8" s="127" t="s">
        <v>37</v>
      </c>
      <c r="AJ8" s="127"/>
      <c r="AK8" s="127"/>
      <c r="AM8" s="127" t="s">
        <v>38</v>
      </c>
      <c r="AN8" s="127"/>
      <c r="AO8" s="127"/>
      <c r="AQ8" s="46"/>
    </row>
    <row r="9" spans="1:45" ht="21">
      <c r="A9" s="133" t="s">
        <v>39</v>
      </c>
      <c r="B9" s="133"/>
      <c r="C9" s="133"/>
      <c r="D9" s="133"/>
      <c r="E9" s="133"/>
      <c r="F9" s="133"/>
      <c r="G9" s="133"/>
      <c r="I9" s="129">
        <v>50000000</v>
      </c>
      <c r="J9" s="129"/>
      <c r="K9" s="129"/>
      <c r="M9" s="129">
        <v>12900</v>
      </c>
      <c r="N9" s="129"/>
      <c r="O9" s="129"/>
      <c r="Q9" s="128" t="s">
        <v>40</v>
      </c>
      <c r="R9" s="128"/>
      <c r="S9" s="128"/>
      <c r="T9" s="128"/>
      <c r="U9" s="128"/>
      <c r="W9" s="96"/>
      <c r="X9" s="96"/>
      <c r="Y9" s="96"/>
      <c r="Z9" s="96"/>
      <c r="AA9" s="96"/>
      <c r="AC9" s="129">
        <v>50000000</v>
      </c>
      <c r="AD9" s="129"/>
      <c r="AE9" s="129"/>
      <c r="AF9" s="129"/>
      <c r="AG9" s="129"/>
      <c r="AI9" s="129">
        <v>12900</v>
      </c>
      <c r="AJ9" s="129"/>
      <c r="AK9" s="129"/>
      <c r="AM9" s="128" t="s">
        <v>40</v>
      </c>
      <c r="AN9" s="128"/>
      <c r="AO9" s="128"/>
      <c r="AQ9" s="47"/>
    </row>
    <row r="10" spans="1:45" ht="21">
      <c r="A10" s="46"/>
      <c r="B10" s="46"/>
      <c r="C10" s="46"/>
      <c r="D10" s="46"/>
      <c r="E10" s="46"/>
      <c r="F10" s="46"/>
      <c r="G10" s="46"/>
      <c r="I10" s="44"/>
      <c r="J10" s="44"/>
      <c r="K10" s="44"/>
      <c r="M10" s="44"/>
      <c r="N10" s="44"/>
      <c r="O10" s="44"/>
      <c r="Q10" s="46"/>
      <c r="R10" s="46"/>
      <c r="S10" s="46"/>
      <c r="T10" s="46"/>
      <c r="U10" s="46"/>
      <c r="W10" s="47"/>
      <c r="X10" s="47"/>
      <c r="Y10" s="47"/>
      <c r="Z10" s="47"/>
      <c r="AA10" s="47"/>
      <c r="AC10" s="44"/>
      <c r="AD10" s="44"/>
      <c r="AE10" s="44"/>
      <c r="AF10" s="44"/>
      <c r="AG10" s="44"/>
      <c r="AI10" s="44"/>
      <c r="AJ10" s="44"/>
      <c r="AK10" s="44"/>
      <c r="AM10" s="46"/>
      <c r="AN10" s="46"/>
      <c r="AO10" s="46"/>
      <c r="AQ10" s="47"/>
    </row>
    <row r="11" spans="1:45" s="41" customFormat="1" ht="30" customHeight="1">
      <c r="A11" s="131" t="s">
        <v>41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</row>
    <row r="12" spans="1:45" ht="21">
      <c r="C12" s="122" t="s">
        <v>6</v>
      </c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Y12" s="122" t="s">
        <v>8</v>
      </c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</row>
    <row r="13" spans="1:45" ht="29.25" customHeight="1">
      <c r="A13" s="9" t="s">
        <v>35</v>
      </c>
      <c r="C13" s="10" t="s">
        <v>42</v>
      </c>
      <c r="D13" s="30"/>
      <c r="E13" s="10" t="s">
        <v>43</v>
      </c>
      <c r="F13" s="30"/>
      <c r="G13" s="130" t="s">
        <v>44</v>
      </c>
      <c r="H13" s="130"/>
      <c r="I13" s="130"/>
      <c r="J13" s="30"/>
      <c r="K13" s="130" t="s">
        <v>45</v>
      </c>
      <c r="L13" s="130"/>
      <c r="M13" s="130"/>
      <c r="N13" s="30"/>
      <c r="O13" s="130" t="s">
        <v>37</v>
      </c>
      <c r="P13" s="130"/>
      <c r="Q13" s="130"/>
      <c r="R13" s="30"/>
      <c r="S13" s="134" t="s">
        <v>38</v>
      </c>
      <c r="T13" s="134"/>
      <c r="U13" s="134"/>
      <c r="V13" s="134"/>
      <c r="W13" s="134"/>
      <c r="Y13" s="134" t="s">
        <v>42</v>
      </c>
      <c r="Z13" s="134"/>
      <c r="AA13" s="134"/>
      <c r="AB13" s="134"/>
      <c r="AC13" s="134"/>
      <c r="AD13" s="30"/>
      <c r="AE13" s="130" t="s">
        <v>43</v>
      </c>
      <c r="AF13" s="130"/>
      <c r="AG13" s="130"/>
      <c r="AH13" s="130"/>
      <c r="AI13" s="130"/>
      <c r="AJ13" s="30"/>
      <c r="AK13" s="130" t="s">
        <v>44</v>
      </c>
      <c r="AL13" s="130"/>
      <c r="AM13" s="130"/>
      <c r="AN13" s="30"/>
      <c r="AO13" s="130" t="s">
        <v>45</v>
      </c>
      <c r="AP13" s="130"/>
      <c r="AQ13" s="130"/>
      <c r="AR13" s="105"/>
      <c r="AS13" s="105"/>
    </row>
    <row r="14" spans="1:45" ht="29.25" customHeight="1">
      <c r="A14" s="11" t="s">
        <v>46</v>
      </c>
      <c r="C14" s="11" t="s">
        <v>47</v>
      </c>
      <c r="E14" s="11" t="s">
        <v>48</v>
      </c>
      <c r="G14" s="128" t="s">
        <v>49</v>
      </c>
      <c r="H14" s="128"/>
      <c r="I14" s="128"/>
      <c r="K14" s="129">
        <v>50000000</v>
      </c>
      <c r="L14" s="129"/>
      <c r="M14" s="129"/>
      <c r="O14" s="129">
        <v>13150</v>
      </c>
      <c r="P14" s="129"/>
      <c r="Q14" s="129"/>
      <c r="S14" s="128" t="s">
        <v>50</v>
      </c>
      <c r="T14" s="128"/>
      <c r="U14" s="128"/>
      <c r="V14" s="128"/>
      <c r="W14" s="128"/>
      <c r="Y14" s="128" t="s">
        <v>47</v>
      </c>
      <c r="Z14" s="128"/>
      <c r="AA14" s="128"/>
      <c r="AB14" s="128"/>
      <c r="AC14" s="128"/>
      <c r="AE14" s="128" t="s">
        <v>48</v>
      </c>
      <c r="AF14" s="128"/>
      <c r="AG14" s="128"/>
      <c r="AH14" s="128"/>
      <c r="AI14" s="128"/>
      <c r="AK14" s="128" t="s">
        <v>49</v>
      </c>
      <c r="AL14" s="128"/>
      <c r="AM14" s="128"/>
      <c r="AO14" s="129">
        <v>50000000</v>
      </c>
      <c r="AP14" s="129"/>
      <c r="AQ14" s="129"/>
    </row>
    <row r="16" spans="1:45" ht="21.75" customHeight="1"/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</sheetData>
  <mergeCells count="39">
    <mergeCell ref="A1:AQ1"/>
    <mergeCell ref="A2:AQ2"/>
    <mergeCell ref="A3:AQ3"/>
    <mergeCell ref="I6:AA6"/>
    <mergeCell ref="AC6:AQ6"/>
    <mergeCell ref="Q8:U8"/>
    <mergeCell ref="AC8:AG8"/>
    <mergeCell ref="AI8:AK8"/>
    <mergeCell ref="AM8:AO8"/>
    <mergeCell ref="A5:AQ5"/>
    <mergeCell ref="A8:G8"/>
    <mergeCell ref="I8:K8"/>
    <mergeCell ref="M8:O8"/>
    <mergeCell ref="C12:W12"/>
    <mergeCell ref="Y12:AQ12"/>
    <mergeCell ref="G13:I13"/>
    <mergeCell ref="K13:M13"/>
    <mergeCell ref="O13:Q13"/>
    <mergeCell ref="S13:W13"/>
    <mergeCell ref="Y13:AC13"/>
    <mergeCell ref="M9:O9"/>
    <mergeCell ref="Q9:U9"/>
    <mergeCell ref="A11:AQ11"/>
    <mergeCell ref="AC9:AG9"/>
    <mergeCell ref="AI9:AK9"/>
    <mergeCell ref="AM9:AO9"/>
    <mergeCell ref="A9:G9"/>
    <mergeCell ref="I9:K9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E13:AI13"/>
    <mergeCell ref="AK13:AM13"/>
    <mergeCell ref="AO13:AQ13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28"/>
  <sheetViews>
    <sheetView rightToLeft="1" zoomScale="85" zoomScaleNormal="85" workbookViewId="0">
      <selection activeCell="AD22" sqref="AD22"/>
    </sheetView>
  </sheetViews>
  <sheetFormatPr defaultRowHeight="15.75"/>
  <cols>
    <col min="1" max="1" width="5.140625" style="29" customWidth="1"/>
    <col min="2" max="2" width="54.42578125" style="29" customWidth="1"/>
    <col min="3" max="3" width="1.28515625" style="29" customWidth="1"/>
    <col min="4" max="4" width="13" style="29" customWidth="1"/>
    <col min="5" max="5" width="1.28515625" style="29" customWidth="1"/>
    <col min="6" max="6" width="19.85546875" style="29" bestFit="1" customWidth="1"/>
    <col min="7" max="7" width="1.28515625" style="29" customWidth="1"/>
    <col min="8" max="8" width="20.7109375" style="29" bestFit="1" customWidth="1"/>
    <col min="9" max="9" width="1.28515625" style="29" customWidth="1"/>
    <col min="10" max="10" width="13" style="29" customWidth="1"/>
    <col min="11" max="11" width="1.28515625" style="29" customWidth="1"/>
    <col min="12" max="12" width="12.85546875" style="29" bestFit="1" customWidth="1"/>
    <col min="13" max="13" width="1.28515625" style="29" customWidth="1"/>
    <col min="14" max="14" width="13" style="29" customWidth="1"/>
    <col min="15" max="15" width="1.28515625" style="29" customWidth="1"/>
    <col min="16" max="16" width="18.5703125" style="29" bestFit="1" customWidth="1"/>
    <col min="17" max="17" width="1.28515625" style="29" customWidth="1"/>
    <col min="18" max="18" width="11" style="29" bestFit="1" customWidth="1"/>
    <col min="19" max="19" width="1.28515625" style="29" customWidth="1"/>
    <col min="20" max="20" width="16.140625" style="29" bestFit="1" customWidth="1"/>
    <col min="21" max="21" width="1.28515625" style="29" customWidth="1"/>
    <col min="22" max="22" width="19" style="29" bestFit="1" customWidth="1"/>
    <col min="23" max="23" width="1.28515625" style="29" customWidth="1"/>
    <col min="24" max="24" width="19.42578125" style="29" bestFit="1" customWidth="1"/>
    <col min="25" max="25" width="1.28515625" style="29" customWidth="1"/>
    <col min="26" max="26" width="19.140625" style="29" bestFit="1" customWidth="1"/>
    <col min="27" max="27" width="0.28515625" style="29" customWidth="1"/>
    <col min="28" max="16384" width="9.140625" style="29"/>
  </cols>
  <sheetData>
    <row r="1" spans="1:26" ht="21" customHeight="1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</row>
    <row r="2" spans="1:26" ht="21" customHeight="1">
      <c r="A2" s="126" t="s">
        <v>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</row>
    <row r="3" spans="1:26" ht="21" customHeight="1">
      <c r="A3" s="126" t="s">
        <v>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</row>
    <row r="4" spans="1:26" ht="14.45" customHeight="1"/>
    <row r="5" spans="1:26" s="41" customFormat="1" ht="40.5" customHeight="1">
      <c r="A5" s="21" t="s">
        <v>69</v>
      </c>
      <c r="B5" s="27" t="s">
        <v>70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ht="21">
      <c r="A6" s="122" t="s">
        <v>71</v>
      </c>
      <c r="B6" s="122"/>
      <c r="C6" s="28"/>
      <c r="D6" s="127" t="s">
        <v>6</v>
      </c>
      <c r="E6" s="127"/>
      <c r="F6" s="127"/>
      <c r="G6" s="127"/>
      <c r="H6" s="127"/>
      <c r="J6" s="127" t="s">
        <v>7</v>
      </c>
      <c r="K6" s="127"/>
      <c r="L6" s="127"/>
      <c r="M6" s="127"/>
      <c r="N6" s="127"/>
      <c r="O6" s="127"/>
      <c r="P6" s="127"/>
      <c r="R6" s="127" t="s">
        <v>8</v>
      </c>
      <c r="S6" s="127"/>
      <c r="T6" s="127"/>
      <c r="U6" s="127"/>
      <c r="V6" s="127"/>
      <c r="W6" s="127"/>
      <c r="X6" s="127"/>
      <c r="Y6" s="127"/>
      <c r="Z6" s="127"/>
    </row>
    <row r="7" spans="1:26" ht="21">
      <c r="A7" s="30"/>
      <c r="B7" s="30"/>
      <c r="C7" s="30"/>
      <c r="D7" s="30"/>
      <c r="E7" s="30"/>
      <c r="F7" s="30"/>
      <c r="G7" s="30"/>
      <c r="H7" s="30"/>
      <c r="J7" s="130" t="s">
        <v>9</v>
      </c>
      <c r="K7" s="130"/>
      <c r="L7" s="130"/>
      <c r="M7" s="30"/>
      <c r="N7" s="130" t="s">
        <v>10</v>
      </c>
      <c r="O7" s="130"/>
      <c r="P7" s="130"/>
      <c r="R7" s="30"/>
      <c r="S7" s="30"/>
      <c r="T7" s="30"/>
      <c r="U7" s="30"/>
      <c r="V7" s="30"/>
      <c r="W7" s="30"/>
      <c r="X7" s="30"/>
      <c r="Y7" s="30"/>
      <c r="Z7" s="30"/>
    </row>
    <row r="8" spans="1:26" ht="21">
      <c r="A8" s="127" t="s">
        <v>72</v>
      </c>
      <c r="B8" s="127"/>
      <c r="D8" s="9" t="s">
        <v>12</v>
      </c>
      <c r="F8" s="9" t="s">
        <v>13</v>
      </c>
      <c r="H8" s="9" t="s">
        <v>14</v>
      </c>
      <c r="J8" s="10" t="s">
        <v>12</v>
      </c>
      <c r="K8" s="30"/>
      <c r="L8" s="10" t="s">
        <v>13</v>
      </c>
      <c r="N8" s="10" t="s">
        <v>12</v>
      </c>
      <c r="O8" s="30"/>
      <c r="P8" s="10" t="s">
        <v>15</v>
      </c>
      <c r="R8" s="9" t="s">
        <v>12</v>
      </c>
      <c r="T8" s="9" t="s">
        <v>16</v>
      </c>
      <c r="V8" s="9" t="s">
        <v>13</v>
      </c>
      <c r="X8" s="9" t="s">
        <v>14</v>
      </c>
      <c r="Z8" s="9" t="s">
        <v>17</v>
      </c>
    </row>
    <row r="9" spans="1:26" s="41" customFormat="1" ht="21">
      <c r="A9" s="133" t="s">
        <v>73</v>
      </c>
      <c r="B9" s="133"/>
      <c r="D9" s="31">
        <v>3100000</v>
      </c>
      <c r="E9" s="29"/>
      <c r="F9" s="31">
        <v>2999329907420</v>
      </c>
      <c r="G9" s="29"/>
      <c r="H9" s="31">
        <v>3041153191059</v>
      </c>
      <c r="I9" s="29"/>
      <c r="J9" s="31">
        <v>0</v>
      </c>
      <c r="K9" s="29"/>
      <c r="L9" s="31">
        <v>0</v>
      </c>
      <c r="M9" s="29"/>
      <c r="N9" s="31">
        <v>0</v>
      </c>
      <c r="O9" s="29"/>
      <c r="P9" s="31">
        <v>0</v>
      </c>
      <c r="Q9" s="29"/>
      <c r="R9" s="31">
        <v>3100000</v>
      </c>
      <c r="S9" s="29"/>
      <c r="T9" s="31">
        <v>981195</v>
      </c>
      <c r="U9" s="29"/>
      <c r="V9" s="31">
        <v>2999329907420</v>
      </c>
      <c r="W9" s="29"/>
      <c r="X9" s="31">
        <v>3041153191059</v>
      </c>
      <c r="Y9" s="29"/>
      <c r="Z9" s="99">
        <v>6.0272385091056722E-2</v>
      </c>
    </row>
    <row r="10" spans="1:26" s="41" customFormat="1" ht="21">
      <c r="A10" s="137" t="s">
        <v>74</v>
      </c>
      <c r="B10" s="137"/>
      <c r="D10" s="33">
        <v>962861</v>
      </c>
      <c r="E10" s="29"/>
      <c r="F10" s="33">
        <v>469604846766</v>
      </c>
      <c r="G10" s="29"/>
      <c r="H10" s="33">
        <v>589549201236</v>
      </c>
      <c r="I10" s="29"/>
      <c r="J10" s="33">
        <v>0</v>
      </c>
      <c r="K10" s="29"/>
      <c r="L10" s="33">
        <v>0</v>
      </c>
      <c r="M10" s="29"/>
      <c r="N10" s="33">
        <v>120000</v>
      </c>
      <c r="O10" s="29"/>
      <c r="P10" s="33">
        <v>72887786205</v>
      </c>
      <c r="Q10" s="29"/>
      <c r="R10" s="33">
        <v>842861</v>
      </c>
      <c r="S10" s="29"/>
      <c r="T10" s="33">
        <v>608500</v>
      </c>
      <c r="U10" s="29"/>
      <c r="V10" s="33">
        <v>411078661146</v>
      </c>
      <c r="W10" s="29"/>
      <c r="X10" s="33">
        <v>512787958833</v>
      </c>
      <c r="Y10" s="29"/>
      <c r="Z10" s="100">
        <v>1.0162905773936696E-2</v>
      </c>
    </row>
    <row r="11" spans="1:26" s="41" customFormat="1" ht="21">
      <c r="A11" s="137" t="s">
        <v>75</v>
      </c>
      <c r="B11" s="137"/>
      <c r="D11" s="33">
        <v>963748</v>
      </c>
      <c r="E11" s="29"/>
      <c r="F11" s="33">
        <v>496611955267</v>
      </c>
      <c r="G11" s="29"/>
      <c r="H11" s="33">
        <v>567535050144</v>
      </c>
      <c r="I11" s="29"/>
      <c r="J11" s="33">
        <v>0</v>
      </c>
      <c r="K11" s="29"/>
      <c r="L11" s="33">
        <v>0</v>
      </c>
      <c r="M11" s="29"/>
      <c r="N11" s="33">
        <v>0</v>
      </c>
      <c r="O11" s="29"/>
      <c r="P11" s="33">
        <v>0</v>
      </c>
      <c r="Q11" s="29"/>
      <c r="R11" s="33">
        <v>963748</v>
      </c>
      <c r="S11" s="29"/>
      <c r="T11" s="33">
        <v>581990</v>
      </c>
      <c r="U11" s="29"/>
      <c r="V11" s="33">
        <v>496611955267</v>
      </c>
      <c r="W11" s="29"/>
      <c r="X11" s="33">
        <v>560790036899</v>
      </c>
      <c r="Y11" s="29"/>
      <c r="Z11" s="100">
        <v>1.1114255328727601E-2</v>
      </c>
    </row>
    <row r="12" spans="1:26" s="41" customFormat="1" ht="21">
      <c r="A12" s="137" t="s">
        <v>76</v>
      </c>
      <c r="B12" s="137"/>
      <c r="D12" s="33">
        <v>699056</v>
      </c>
      <c r="E12" s="29"/>
      <c r="F12" s="33">
        <v>360100290962</v>
      </c>
      <c r="G12" s="29"/>
      <c r="H12" s="33">
        <v>400759069090</v>
      </c>
      <c r="I12" s="29"/>
      <c r="J12" s="33">
        <v>0</v>
      </c>
      <c r="K12" s="29"/>
      <c r="L12" s="33">
        <v>0</v>
      </c>
      <c r="M12" s="29"/>
      <c r="N12" s="33">
        <v>200000</v>
      </c>
      <c r="O12" s="29"/>
      <c r="P12" s="33">
        <v>113362949251</v>
      </c>
      <c r="Q12" s="29"/>
      <c r="R12" s="33">
        <v>499056</v>
      </c>
      <c r="S12" s="29"/>
      <c r="T12" s="33">
        <v>567000</v>
      </c>
      <c r="U12" s="29"/>
      <c r="V12" s="33">
        <v>257075557333</v>
      </c>
      <c r="W12" s="29"/>
      <c r="X12" s="33">
        <v>282913464638</v>
      </c>
      <c r="Y12" s="29"/>
      <c r="Z12" s="100">
        <v>5.6070405589034927E-3</v>
      </c>
    </row>
    <row r="13" spans="1:26" s="41" customFormat="1" ht="21">
      <c r="A13" s="137" t="s">
        <v>77</v>
      </c>
      <c r="B13" s="137"/>
      <c r="D13" s="33">
        <v>892205</v>
      </c>
      <c r="E13" s="29"/>
      <c r="F13" s="33">
        <v>467606597487</v>
      </c>
      <c r="G13" s="29"/>
      <c r="H13" s="33">
        <v>503388947763</v>
      </c>
      <c r="I13" s="29"/>
      <c r="J13" s="33">
        <v>0</v>
      </c>
      <c r="K13" s="29"/>
      <c r="L13" s="33">
        <v>0</v>
      </c>
      <c r="M13" s="29"/>
      <c r="N13" s="33">
        <v>16900</v>
      </c>
      <c r="O13" s="29"/>
      <c r="P13" s="33">
        <v>9495953092</v>
      </c>
      <c r="Q13" s="29"/>
      <c r="R13" s="33">
        <v>875305</v>
      </c>
      <c r="S13" s="29"/>
      <c r="T13" s="33">
        <v>557890</v>
      </c>
      <c r="U13" s="29"/>
      <c r="V13" s="33">
        <v>458749270418</v>
      </c>
      <c r="W13" s="29"/>
      <c r="X13" s="33">
        <v>488235397741</v>
      </c>
      <c r="Y13" s="29"/>
      <c r="Z13" s="100">
        <v>9.6763004225655577E-3</v>
      </c>
    </row>
    <row r="14" spans="1:26" s="41" customFormat="1" ht="21">
      <c r="A14" s="137" t="s">
        <v>78</v>
      </c>
      <c r="B14" s="137"/>
      <c r="D14" s="33">
        <v>792525</v>
      </c>
      <c r="E14" s="29"/>
      <c r="F14" s="33">
        <v>454124960364</v>
      </c>
      <c r="G14" s="29"/>
      <c r="H14" s="33">
        <v>530895507745</v>
      </c>
      <c r="I14" s="29"/>
      <c r="J14" s="33">
        <v>0</v>
      </c>
      <c r="K14" s="29"/>
      <c r="L14" s="33">
        <v>0</v>
      </c>
      <c r="M14" s="29"/>
      <c r="N14" s="33">
        <v>51047</v>
      </c>
      <c r="O14" s="29"/>
      <c r="P14" s="33">
        <v>33990430722</v>
      </c>
      <c r="Q14" s="29"/>
      <c r="R14" s="33">
        <v>741478</v>
      </c>
      <c r="S14" s="29"/>
      <c r="T14" s="33">
        <v>668000</v>
      </c>
      <c r="U14" s="29"/>
      <c r="V14" s="33">
        <v>424874505361</v>
      </c>
      <c r="W14" s="29"/>
      <c r="X14" s="33">
        <v>495217529551</v>
      </c>
      <c r="Y14" s="29"/>
      <c r="Z14" s="100">
        <v>9.8146787648490316E-3</v>
      </c>
    </row>
    <row r="15" spans="1:26" s="41" customFormat="1" ht="21">
      <c r="A15" s="137" t="s">
        <v>79</v>
      </c>
      <c r="B15" s="137"/>
      <c r="D15" s="33">
        <v>20754</v>
      </c>
      <c r="E15" s="29"/>
      <c r="F15" s="33">
        <v>11290438928</v>
      </c>
      <c r="G15" s="29"/>
      <c r="H15" s="33">
        <v>12199065118</v>
      </c>
      <c r="I15" s="29"/>
      <c r="J15" s="33">
        <v>0</v>
      </c>
      <c r="K15" s="29"/>
      <c r="L15" s="33">
        <v>0</v>
      </c>
      <c r="M15" s="29"/>
      <c r="N15" s="33">
        <v>20754</v>
      </c>
      <c r="O15" s="29"/>
      <c r="P15" s="33">
        <v>12139889249</v>
      </c>
      <c r="Q15" s="29"/>
      <c r="R15" s="33">
        <v>0</v>
      </c>
      <c r="S15" s="29"/>
      <c r="T15" s="33">
        <v>0</v>
      </c>
      <c r="U15" s="29"/>
      <c r="V15" s="33">
        <v>0</v>
      </c>
      <c r="W15" s="29"/>
      <c r="X15" s="33">
        <v>0</v>
      </c>
      <c r="Y15" s="29"/>
      <c r="Z15" s="100">
        <v>0</v>
      </c>
    </row>
    <row r="16" spans="1:26" s="41" customFormat="1" ht="21">
      <c r="A16" s="137" t="s">
        <v>80</v>
      </c>
      <c r="B16" s="137"/>
      <c r="D16" s="33">
        <v>9086</v>
      </c>
      <c r="E16" s="29"/>
      <c r="F16" s="33">
        <v>5082255524</v>
      </c>
      <c r="G16" s="29"/>
      <c r="H16" s="33">
        <v>5449794305</v>
      </c>
      <c r="I16" s="29"/>
      <c r="J16" s="33">
        <v>0</v>
      </c>
      <c r="K16" s="29"/>
      <c r="L16" s="33">
        <v>0</v>
      </c>
      <c r="M16" s="29"/>
      <c r="N16" s="33">
        <v>0</v>
      </c>
      <c r="O16" s="29"/>
      <c r="P16" s="33">
        <v>0</v>
      </c>
      <c r="Q16" s="29"/>
      <c r="R16" s="33">
        <v>9086</v>
      </c>
      <c r="S16" s="29"/>
      <c r="T16" s="33">
        <v>594390</v>
      </c>
      <c r="U16" s="29"/>
      <c r="V16" s="33">
        <v>5082255524</v>
      </c>
      <c r="W16" s="29"/>
      <c r="X16" s="33">
        <v>5399648676</v>
      </c>
      <c r="Y16" s="29"/>
      <c r="Z16" s="100">
        <v>1.0701522873399135E-4</v>
      </c>
    </row>
    <row r="17" spans="1:31" s="41" customFormat="1" ht="21">
      <c r="A17" s="137" t="s">
        <v>81</v>
      </c>
      <c r="B17" s="137"/>
      <c r="D17" s="33">
        <v>9000</v>
      </c>
      <c r="E17" s="29"/>
      <c r="F17" s="33">
        <v>5392877280</v>
      </c>
      <c r="G17" s="29"/>
      <c r="H17" s="33">
        <v>6806006187</v>
      </c>
      <c r="I17" s="29"/>
      <c r="J17" s="33">
        <v>0</v>
      </c>
      <c r="K17" s="29"/>
      <c r="L17" s="33">
        <v>0</v>
      </c>
      <c r="M17" s="29"/>
      <c r="N17" s="33">
        <v>9000</v>
      </c>
      <c r="O17" s="29"/>
      <c r="P17" s="33">
        <v>6784770038</v>
      </c>
      <c r="Q17" s="29"/>
      <c r="R17" s="33">
        <v>0</v>
      </c>
      <c r="S17" s="29"/>
      <c r="T17" s="33">
        <v>0</v>
      </c>
      <c r="U17" s="29"/>
      <c r="V17" s="33">
        <v>0</v>
      </c>
      <c r="W17" s="29"/>
      <c r="X17" s="33">
        <v>0</v>
      </c>
      <c r="Y17" s="29"/>
      <c r="Z17" s="100">
        <v>0</v>
      </c>
    </row>
    <row r="18" spans="1:31" s="41" customFormat="1" ht="21">
      <c r="A18" s="137" t="s">
        <v>82</v>
      </c>
      <c r="B18" s="137"/>
      <c r="D18" s="33">
        <v>1500000</v>
      </c>
      <c r="E18" s="29"/>
      <c r="F18" s="33">
        <v>1500000000000</v>
      </c>
      <c r="G18" s="29"/>
      <c r="H18" s="33">
        <v>1499728125000</v>
      </c>
      <c r="I18" s="29"/>
      <c r="J18" s="33">
        <v>0</v>
      </c>
      <c r="K18" s="29"/>
      <c r="L18" s="33">
        <v>0</v>
      </c>
      <c r="M18" s="29"/>
      <c r="N18" s="33">
        <v>0</v>
      </c>
      <c r="O18" s="29"/>
      <c r="P18" s="33">
        <v>0</v>
      </c>
      <c r="Q18" s="29"/>
      <c r="R18" s="33">
        <v>1500000</v>
      </c>
      <c r="S18" s="29"/>
      <c r="T18" s="33">
        <v>1000000</v>
      </c>
      <c r="U18" s="29"/>
      <c r="V18" s="33">
        <v>1500000000000</v>
      </c>
      <c r="W18" s="29"/>
      <c r="X18" s="33">
        <v>1499728125000</v>
      </c>
      <c r="Y18" s="29"/>
      <c r="Z18" s="100">
        <v>2.9722998284874892E-2</v>
      </c>
    </row>
    <row r="19" spans="1:31" s="41" customFormat="1" ht="21">
      <c r="A19" s="137" t="s">
        <v>83</v>
      </c>
      <c r="B19" s="137"/>
      <c r="D19" s="33">
        <v>2055000</v>
      </c>
      <c r="E19" s="29"/>
      <c r="F19" s="33">
        <v>1980867193180</v>
      </c>
      <c r="G19" s="29"/>
      <c r="H19" s="33">
        <v>2054627531250</v>
      </c>
      <c r="I19" s="29"/>
      <c r="J19" s="33">
        <v>0</v>
      </c>
      <c r="K19" s="29"/>
      <c r="L19" s="33">
        <v>0</v>
      </c>
      <c r="M19" s="29"/>
      <c r="N19" s="33">
        <v>2055000</v>
      </c>
      <c r="O19" s="29"/>
      <c r="P19" s="33">
        <v>2054668831250</v>
      </c>
      <c r="Q19" s="29"/>
      <c r="R19" s="33">
        <v>0</v>
      </c>
      <c r="S19" s="29"/>
      <c r="T19" s="33">
        <v>0</v>
      </c>
      <c r="U19" s="29"/>
      <c r="V19" s="33">
        <v>0</v>
      </c>
      <c r="W19" s="29"/>
      <c r="X19" s="33">
        <v>0</v>
      </c>
      <c r="Y19" s="29"/>
      <c r="Z19" s="100">
        <v>0</v>
      </c>
    </row>
    <row r="20" spans="1:31" s="41" customFormat="1" ht="21">
      <c r="A20" s="137" t="s">
        <v>84</v>
      </c>
      <c r="B20" s="137"/>
      <c r="D20" s="33">
        <v>100000</v>
      </c>
      <c r="E20" s="29"/>
      <c r="F20" s="33">
        <v>100015625000</v>
      </c>
      <c r="G20" s="29"/>
      <c r="H20" s="33">
        <v>99981875000</v>
      </c>
      <c r="I20" s="29"/>
      <c r="J20" s="33">
        <v>0</v>
      </c>
      <c r="K20" s="29"/>
      <c r="L20" s="33">
        <v>0</v>
      </c>
      <c r="M20" s="29"/>
      <c r="N20" s="33">
        <v>100000</v>
      </c>
      <c r="O20" s="29"/>
      <c r="P20" s="33">
        <v>99984375000</v>
      </c>
      <c r="Q20" s="29"/>
      <c r="R20" s="33">
        <v>0</v>
      </c>
      <c r="S20" s="29"/>
      <c r="T20" s="33">
        <v>0</v>
      </c>
      <c r="U20" s="29"/>
      <c r="V20" s="33">
        <v>0</v>
      </c>
      <c r="W20" s="29"/>
      <c r="X20" s="33">
        <v>0</v>
      </c>
      <c r="Y20" s="29"/>
      <c r="Z20" s="100">
        <v>0</v>
      </c>
    </row>
    <row r="21" spans="1:31" s="41" customFormat="1" ht="21">
      <c r="A21" s="137" t="s">
        <v>85</v>
      </c>
      <c r="B21" s="137"/>
      <c r="D21" s="33">
        <v>750000</v>
      </c>
      <c r="E21" s="29"/>
      <c r="F21" s="33">
        <v>750000000000</v>
      </c>
      <c r="G21" s="29"/>
      <c r="H21" s="33">
        <v>749864062500</v>
      </c>
      <c r="I21" s="29"/>
      <c r="J21" s="33">
        <v>0</v>
      </c>
      <c r="K21" s="29"/>
      <c r="L21" s="33">
        <v>0</v>
      </c>
      <c r="M21" s="29"/>
      <c r="N21" s="33">
        <v>0</v>
      </c>
      <c r="O21" s="29"/>
      <c r="P21" s="33">
        <v>0</v>
      </c>
      <c r="Q21" s="29"/>
      <c r="R21" s="33">
        <v>750000</v>
      </c>
      <c r="S21" s="29"/>
      <c r="T21" s="33">
        <v>1000000</v>
      </c>
      <c r="U21" s="29"/>
      <c r="V21" s="33">
        <v>750000000000</v>
      </c>
      <c r="W21" s="29"/>
      <c r="X21" s="33">
        <v>749864062500</v>
      </c>
      <c r="Y21" s="29"/>
      <c r="Z21" s="100">
        <v>1.4861499142437446E-2</v>
      </c>
    </row>
    <row r="22" spans="1:31" s="41" customFormat="1" ht="21">
      <c r="A22" s="137" t="s">
        <v>86</v>
      </c>
      <c r="B22" s="137"/>
      <c r="D22" s="33">
        <v>3200000</v>
      </c>
      <c r="E22" s="29"/>
      <c r="F22" s="33">
        <v>2910670184750</v>
      </c>
      <c r="G22" s="29"/>
      <c r="H22" s="33">
        <v>2868599972000</v>
      </c>
      <c r="I22" s="29"/>
      <c r="J22" s="33">
        <v>0</v>
      </c>
      <c r="K22" s="29"/>
      <c r="L22" s="33">
        <v>0</v>
      </c>
      <c r="M22" s="29"/>
      <c r="N22" s="33">
        <v>0</v>
      </c>
      <c r="O22" s="29"/>
      <c r="P22" s="33">
        <v>0</v>
      </c>
      <c r="Q22" s="29"/>
      <c r="R22" s="33">
        <v>3200000</v>
      </c>
      <c r="S22" s="29"/>
      <c r="T22" s="33">
        <v>876200</v>
      </c>
      <c r="U22" s="29"/>
      <c r="V22" s="33">
        <v>2910670184750</v>
      </c>
      <c r="W22" s="29"/>
      <c r="X22" s="33">
        <v>2803331804000</v>
      </c>
      <c r="Y22" s="29"/>
      <c r="Z22" s="100">
        <v>5.5559021007375739E-2</v>
      </c>
      <c r="AD22" s="105"/>
      <c r="AE22" s="105"/>
    </row>
    <row r="23" spans="1:31" s="41" customFormat="1" ht="21">
      <c r="A23" s="137" t="s">
        <v>87</v>
      </c>
      <c r="B23" s="137"/>
      <c r="D23" s="33">
        <v>5000000</v>
      </c>
      <c r="E23" s="29"/>
      <c r="F23" s="33">
        <v>4882000000000</v>
      </c>
      <c r="G23" s="29"/>
      <c r="H23" s="33">
        <v>4881115137500</v>
      </c>
      <c r="I23" s="29"/>
      <c r="J23" s="33">
        <v>0</v>
      </c>
      <c r="K23" s="29"/>
      <c r="L23" s="33">
        <v>0</v>
      </c>
      <c r="M23" s="29"/>
      <c r="N23" s="33">
        <v>0</v>
      </c>
      <c r="O23" s="29"/>
      <c r="P23" s="33">
        <v>0</v>
      </c>
      <c r="Q23" s="29"/>
      <c r="R23" s="33">
        <v>5000000</v>
      </c>
      <c r="S23" s="29"/>
      <c r="T23" s="33">
        <v>935000</v>
      </c>
      <c r="U23" s="29"/>
      <c r="V23" s="33">
        <v>4882000000000</v>
      </c>
      <c r="W23" s="29"/>
      <c r="X23" s="33">
        <v>4674152656250</v>
      </c>
      <c r="Y23" s="29"/>
      <c r="Z23" s="100">
        <v>9.2636677987860072E-2</v>
      </c>
    </row>
    <row r="24" spans="1:31" s="41" customFormat="1" ht="21">
      <c r="A24" s="137" t="s">
        <v>88</v>
      </c>
      <c r="B24" s="137"/>
      <c r="D24" s="33">
        <v>150000</v>
      </c>
      <c r="E24" s="29"/>
      <c r="F24" s="33">
        <v>146100000000</v>
      </c>
      <c r="G24" s="29"/>
      <c r="H24" s="33">
        <v>140464536187</v>
      </c>
      <c r="I24" s="29"/>
      <c r="J24" s="33">
        <v>0</v>
      </c>
      <c r="K24" s="29"/>
      <c r="L24" s="33">
        <v>0</v>
      </c>
      <c r="M24" s="29"/>
      <c r="N24" s="33">
        <v>0</v>
      </c>
      <c r="O24" s="29"/>
      <c r="P24" s="33">
        <v>0</v>
      </c>
      <c r="Q24" s="29"/>
      <c r="R24" s="33">
        <v>150000</v>
      </c>
      <c r="S24" s="29"/>
      <c r="T24" s="33">
        <v>951730</v>
      </c>
      <c r="U24" s="29"/>
      <c r="V24" s="33">
        <v>146100000000</v>
      </c>
      <c r="W24" s="29"/>
      <c r="X24" s="33">
        <v>142733624840</v>
      </c>
      <c r="Y24" s="29"/>
      <c r="Z24" s="100">
        <v>2.8288269157540112E-3</v>
      </c>
    </row>
    <row r="25" spans="1:31" s="41" customFormat="1" ht="21">
      <c r="A25" s="137" t="s">
        <v>89</v>
      </c>
      <c r="B25" s="137"/>
      <c r="D25" s="33">
        <v>3091657</v>
      </c>
      <c r="E25" s="29"/>
      <c r="F25" s="33">
        <v>2925635019100</v>
      </c>
      <c r="G25" s="29"/>
      <c r="H25" s="33">
        <v>2798617073359</v>
      </c>
      <c r="I25" s="29"/>
      <c r="J25" s="33">
        <v>0</v>
      </c>
      <c r="K25" s="29"/>
      <c r="L25" s="33">
        <v>0</v>
      </c>
      <c r="M25" s="29"/>
      <c r="N25" s="33">
        <v>0</v>
      </c>
      <c r="O25" s="29"/>
      <c r="P25" s="33">
        <v>0</v>
      </c>
      <c r="Q25" s="29"/>
      <c r="R25" s="33">
        <v>3091657</v>
      </c>
      <c r="S25" s="29"/>
      <c r="T25" s="33">
        <v>921580</v>
      </c>
      <c r="U25" s="29"/>
      <c r="V25" s="33">
        <v>2925635019100</v>
      </c>
      <c r="W25" s="29"/>
      <c r="X25" s="33">
        <v>2848692838881</v>
      </c>
      <c r="Y25" s="29"/>
      <c r="Z25" s="100">
        <v>5.6458027927025339E-2</v>
      </c>
    </row>
    <row r="26" spans="1:31" s="41" customFormat="1" ht="21">
      <c r="A26" s="136" t="s">
        <v>90</v>
      </c>
      <c r="B26" s="136"/>
      <c r="D26" s="36">
        <v>2998000</v>
      </c>
      <c r="E26" s="29"/>
      <c r="F26" s="36">
        <v>2998000000000</v>
      </c>
      <c r="G26" s="29"/>
      <c r="H26" s="36">
        <v>2998000000000</v>
      </c>
      <c r="I26" s="29"/>
      <c r="J26" s="36">
        <v>0</v>
      </c>
      <c r="K26" s="29"/>
      <c r="L26" s="36">
        <v>0</v>
      </c>
      <c r="M26" s="29"/>
      <c r="N26" s="36">
        <v>0</v>
      </c>
      <c r="O26" s="29"/>
      <c r="P26" s="36">
        <v>0</v>
      </c>
      <c r="Q26" s="29"/>
      <c r="R26" s="36">
        <v>2998000</v>
      </c>
      <c r="S26" s="29"/>
      <c r="T26" s="36">
        <v>1000000</v>
      </c>
      <c r="U26" s="29"/>
      <c r="V26" s="36">
        <v>2998000000000</v>
      </c>
      <c r="W26" s="29"/>
      <c r="X26" s="36">
        <v>2998000000000</v>
      </c>
      <c r="Y26" s="29"/>
      <c r="Z26" s="101">
        <v>5.9417135261136025E-2</v>
      </c>
    </row>
    <row r="27" spans="1:31" ht="21.75" thickBot="1">
      <c r="A27" s="125" t="s">
        <v>33</v>
      </c>
      <c r="B27" s="125"/>
      <c r="D27" s="38">
        <f>SUM(D9:D26)</f>
        <v>26293892</v>
      </c>
      <c r="F27" s="38">
        <f>SUM(F9:F26)</f>
        <v>23462432152028</v>
      </c>
      <c r="H27" s="38">
        <f>SUM(H9:H26)</f>
        <v>23748734145443</v>
      </c>
      <c r="J27" s="38">
        <v>0</v>
      </c>
      <c r="L27" s="38">
        <v>0</v>
      </c>
      <c r="N27" s="38">
        <f>SUM(N9:N26)</f>
        <v>2572701</v>
      </c>
      <c r="P27" s="38">
        <f>SUM(P9:P26)</f>
        <v>2403314984807</v>
      </c>
      <c r="R27" s="48">
        <f>SUM(R9:R26)</f>
        <v>23721191</v>
      </c>
      <c r="S27" s="103"/>
      <c r="T27" s="95" t="s">
        <v>417</v>
      </c>
      <c r="U27" s="103"/>
      <c r="V27" s="48">
        <f>SUM(V9:V26)</f>
        <v>21165207316319</v>
      </c>
      <c r="W27" s="103"/>
      <c r="X27" s="48">
        <f>SUM(X9:X26)</f>
        <v>21103000338868</v>
      </c>
      <c r="Z27" s="62">
        <f>SUM(Z9:Z26)</f>
        <v>0.4182387676952366</v>
      </c>
    </row>
    <row r="28" spans="1:31" ht="16.5" thickTop="1"/>
  </sheetData>
  <mergeCells count="29">
    <mergeCell ref="A1:Z1"/>
    <mergeCell ref="A2:Z2"/>
    <mergeCell ref="A3:Z3"/>
    <mergeCell ref="D6:H6"/>
    <mergeCell ref="J6:P6"/>
    <mergeCell ref="R6:Z6"/>
    <mergeCell ref="A6:B6"/>
    <mergeCell ref="J7:L7"/>
    <mergeCell ref="N7:P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6:B26"/>
    <mergeCell ref="A27:B27"/>
    <mergeCell ref="A21:B21"/>
    <mergeCell ref="A22:B22"/>
    <mergeCell ref="A23:B23"/>
    <mergeCell ref="A24:B24"/>
    <mergeCell ref="A25:B2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33"/>
  <sheetViews>
    <sheetView rightToLeft="1" zoomScale="115" zoomScaleNormal="115" workbookViewId="0">
      <selection activeCell="K11" sqref="K11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8" customWidth="1"/>
    <col min="10" max="10" width="1.28515625" customWidth="1"/>
    <col min="11" max="11" width="27.42578125" customWidth="1"/>
  </cols>
  <sheetData>
    <row r="1" spans="1:11" s="51" customFormat="1" ht="21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 s="51" customFormat="1" ht="21">
      <c r="A2" s="126" t="s">
        <v>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1" s="51" customFormat="1" ht="21">
      <c r="A3" s="126" t="s">
        <v>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1" s="51" customFormat="1" ht="21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1" s="51" customFormat="1" ht="2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1" s="55" customFormat="1" ht="29.25" customHeight="1">
      <c r="A6" s="131" t="s">
        <v>91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</row>
    <row r="7" spans="1:11" s="55" customFormat="1" ht="29.25" customHeight="1">
      <c r="A7" s="131" t="s">
        <v>92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</row>
    <row r="8" spans="1:11" s="51" customFormat="1" ht="15.75"/>
    <row r="9" spans="1:11" s="51" customFormat="1" ht="25.5" customHeight="1">
      <c r="C9" s="127" t="s">
        <v>8</v>
      </c>
      <c r="D9" s="127"/>
      <c r="E9" s="127"/>
      <c r="F9" s="127"/>
      <c r="G9" s="127"/>
      <c r="H9" s="127"/>
      <c r="I9" s="127"/>
      <c r="J9" s="127"/>
      <c r="K9" s="127"/>
    </row>
    <row r="10" spans="1:11" s="51" customFormat="1" ht="28.5" customHeight="1">
      <c r="A10" s="9" t="s">
        <v>93</v>
      </c>
      <c r="C10" s="10" t="s">
        <v>12</v>
      </c>
      <c r="D10" s="52"/>
      <c r="E10" s="10" t="s">
        <v>94</v>
      </c>
      <c r="F10" s="52"/>
      <c r="G10" s="10" t="s">
        <v>95</v>
      </c>
      <c r="H10" s="52"/>
      <c r="I10" s="10" t="s">
        <v>96</v>
      </c>
      <c r="J10" s="52"/>
      <c r="K10" s="10" t="s">
        <v>97</v>
      </c>
    </row>
    <row r="11" spans="1:11" s="51" customFormat="1" ht="33.75" customHeight="1">
      <c r="A11" s="56" t="s">
        <v>73</v>
      </c>
      <c r="C11" s="53">
        <v>3100000</v>
      </c>
      <c r="E11" s="117">
        <v>955000</v>
      </c>
      <c r="F11" s="29"/>
      <c r="G11" s="117">
        <v>981195</v>
      </c>
      <c r="H11" s="29"/>
      <c r="I11" s="118" t="s">
        <v>98</v>
      </c>
      <c r="J11" s="29"/>
      <c r="K11" s="117">
        <v>3041153191059</v>
      </c>
    </row>
    <row r="12" spans="1:11" s="51" customFormat="1" ht="21.75" thickBot="1">
      <c r="A12" s="8" t="s">
        <v>33</v>
      </c>
      <c r="C12" s="54">
        <v>3100000</v>
      </c>
      <c r="E12" s="54"/>
      <c r="G12" s="54"/>
      <c r="I12" s="54"/>
      <c r="K12" s="54">
        <v>3041153191059</v>
      </c>
    </row>
    <row r="13" spans="1:11" s="51" customFormat="1" ht="16.5" thickTop="1"/>
    <row r="14" spans="1:11" s="51" customFormat="1" ht="15.75"/>
    <row r="15" spans="1:11" s="51" customFormat="1" ht="15.75"/>
    <row r="16" spans="1:11" s="51" customFormat="1" ht="21">
      <c r="K16" s="33"/>
    </row>
    <row r="17" spans="11:11" s="51" customFormat="1" ht="15.75"/>
    <row r="18" spans="11:11" s="51" customFormat="1" ht="15.75"/>
    <row r="25" spans="11:11" ht="21">
      <c r="K25" s="33"/>
    </row>
    <row r="26" spans="11:11" ht="21">
      <c r="K26" s="33"/>
    </row>
    <row r="27" spans="11:11" ht="21">
      <c r="K27" s="33"/>
    </row>
    <row r="28" spans="11:11" ht="21">
      <c r="K28" s="33"/>
    </row>
    <row r="29" spans="11:11" ht="21">
      <c r="K29" s="33"/>
    </row>
    <row r="30" spans="11:11" ht="21">
      <c r="K30" s="33"/>
    </row>
    <row r="31" spans="11:11" ht="21">
      <c r="K31" s="33"/>
    </row>
    <row r="32" spans="11:11" ht="21">
      <c r="K32" s="33"/>
    </row>
    <row r="33" spans="11:11" ht="21">
      <c r="K33" s="33"/>
    </row>
  </sheetData>
  <mergeCells count="6">
    <mergeCell ref="C9:K9"/>
    <mergeCell ref="A1:K1"/>
    <mergeCell ref="A2:K2"/>
    <mergeCell ref="A3:K3"/>
    <mergeCell ref="A6:K6"/>
    <mergeCell ref="A7:K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65"/>
  <sheetViews>
    <sheetView rightToLeft="1" zoomScale="85" zoomScaleNormal="85" workbookViewId="0">
      <selection activeCell="D8" sqref="D8"/>
    </sheetView>
  </sheetViews>
  <sheetFormatPr defaultRowHeight="21"/>
  <cols>
    <col min="1" max="1" width="5.140625" style="58" customWidth="1"/>
    <col min="2" max="2" width="90.140625" style="58" customWidth="1"/>
    <col min="3" max="3" width="1.28515625" style="58" customWidth="1"/>
    <col min="4" max="4" width="18.42578125" style="58" bestFit="1" customWidth="1"/>
    <col min="5" max="5" width="1.28515625" style="58" customWidth="1"/>
    <col min="6" max="6" width="20" style="58" bestFit="1" customWidth="1"/>
    <col min="7" max="7" width="1.28515625" style="58" customWidth="1"/>
    <col min="8" max="8" width="20" style="58" bestFit="1" customWidth="1"/>
    <col min="9" max="9" width="1.28515625" style="58" customWidth="1"/>
    <col min="10" max="10" width="19.140625" style="58" bestFit="1" customWidth="1"/>
    <col min="11" max="11" width="1.28515625" style="58" customWidth="1"/>
    <col min="12" max="12" width="18.28515625" style="58" bestFit="1" customWidth="1"/>
    <col min="13" max="13" width="0.28515625" style="57" customWidth="1"/>
    <col min="14" max="16384" width="9.140625" style="57"/>
  </cols>
  <sheetData>
    <row r="1" spans="1:12" ht="29.1" customHeight="1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21.75" customHeight="1">
      <c r="A2" s="126" t="s">
        <v>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21.75" customHeight="1">
      <c r="A3" s="126" t="s">
        <v>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4.45" customHeight="1"/>
    <row r="5" spans="1:12" s="60" customFormat="1">
      <c r="A5" s="21" t="s">
        <v>100</v>
      </c>
      <c r="B5" s="131" t="s">
        <v>101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</row>
    <row r="6" spans="1:12">
      <c r="D6" s="9" t="s">
        <v>6</v>
      </c>
      <c r="F6" s="127" t="s">
        <v>7</v>
      </c>
      <c r="G6" s="127"/>
      <c r="H6" s="127"/>
      <c r="J6" s="139" t="s">
        <v>8</v>
      </c>
      <c r="K6" s="139"/>
      <c r="L6" s="139"/>
    </row>
    <row r="7" spans="1:12">
      <c r="D7" s="59"/>
      <c r="F7" s="59"/>
      <c r="G7" s="59"/>
      <c r="H7" s="59"/>
      <c r="J7" s="66"/>
    </row>
    <row r="8" spans="1:12">
      <c r="A8" s="127" t="s">
        <v>102</v>
      </c>
      <c r="B8" s="127"/>
      <c r="D8" s="9" t="s">
        <v>103</v>
      </c>
      <c r="F8" s="9" t="s">
        <v>104</v>
      </c>
      <c r="H8" s="9" t="s">
        <v>105</v>
      </c>
      <c r="J8" s="9" t="s">
        <v>103</v>
      </c>
      <c r="L8" s="9" t="s">
        <v>17</v>
      </c>
    </row>
    <row r="9" spans="1:12">
      <c r="A9" s="133" t="s">
        <v>106</v>
      </c>
      <c r="B9" s="133"/>
      <c r="D9" s="31">
        <v>4708940059</v>
      </c>
      <c r="F9" s="31">
        <v>8343478349358</v>
      </c>
      <c r="H9" s="31">
        <v>8346573050000</v>
      </c>
      <c r="J9" s="31">
        <v>1614239417</v>
      </c>
      <c r="L9" s="63">
        <v>0</v>
      </c>
    </row>
    <row r="10" spans="1:12">
      <c r="A10" s="137" t="s">
        <v>107</v>
      </c>
      <c r="B10" s="137"/>
      <c r="D10" s="33">
        <v>27463739935</v>
      </c>
      <c r="F10" s="33">
        <v>11649909682628</v>
      </c>
      <c r="H10" s="33">
        <v>11671666884000</v>
      </c>
      <c r="J10" s="33">
        <v>5706538563</v>
      </c>
      <c r="L10" s="64">
        <v>1E-4</v>
      </c>
    </row>
    <row r="11" spans="1:12">
      <c r="A11" s="137" t="s">
        <v>108</v>
      </c>
      <c r="B11" s="137"/>
      <c r="D11" s="33">
        <v>9913845</v>
      </c>
      <c r="F11" s="33">
        <v>40741</v>
      </c>
      <c r="H11" s="33">
        <v>0</v>
      </c>
      <c r="J11" s="33">
        <v>9954586</v>
      </c>
      <c r="L11" s="64">
        <v>0</v>
      </c>
    </row>
    <row r="12" spans="1:12">
      <c r="A12" s="137" t="s">
        <v>109</v>
      </c>
      <c r="B12" s="137"/>
      <c r="D12" s="33">
        <v>4146105</v>
      </c>
      <c r="F12" s="33">
        <v>16992</v>
      </c>
      <c r="H12" s="33">
        <v>504000</v>
      </c>
      <c r="J12" s="33">
        <v>3659097</v>
      </c>
      <c r="L12" s="64">
        <v>0</v>
      </c>
    </row>
    <row r="13" spans="1:12">
      <c r="A13" s="137" t="s">
        <v>110</v>
      </c>
      <c r="B13" s="137"/>
      <c r="D13" s="33">
        <v>787169575</v>
      </c>
      <c r="F13" s="33">
        <v>4197560400000</v>
      </c>
      <c r="H13" s="33">
        <v>4198310960897</v>
      </c>
      <c r="J13" s="33">
        <v>36608678</v>
      </c>
      <c r="L13" s="64">
        <v>0</v>
      </c>
    </row>
    <row r="14" spans="1:12">
      <c r="A14" s="137" t="s">
        <v>111</v>
      </c>
      <c r="B14" s="137"/>
      <c r="D14" s="33">
        <v>267728</v>
      </c>
      <c r="F14" s="33">
        <v>0</v>
      </c>
      <c r="H14" s="33">
        <v>0</v>
      </c>
      <c r="J14" s="33">
        <v>267728</v>
      </c>
      <c r="L14" s="64">
        <v>0</v>
      </c>
    </row>
    <row r="15" spans="1:12">
      <c r="A15" s="137" t="s">
        <v>112</v>
      </c>
      <c r="B15" s="137"/>
      <c r="D15" s="33">
        <v>972609</v>
      </c>
      <c r="F15" s="33">
        <v>3969</v>
      </c>
      <c r="H15" s="33">
        <v>0</v>
      </c>
      <c r="J15" s="33">
        <v>976578</v>
      </c>
      <c r="L15" s="64">
        <v>0</v>
      </c>
    </row>
    <row r="16" spans="1:12">
      <c r="A16" s="137" t="s">
        <v>113</v>
      </c>
      <c r="B16" s="137"/>
      <c r="D16" s="33">
        <v>18950444</v>
      </c>
      <c r="F16" s="33">
        <v>0</v>
      </c>
      <c r="H16" s="33">
        <v>504000</v>
      </c>
      <c r="J16" s="33">
        <v>18446444</v>
      </c>
      <c r="L16" s="64">
        <v>0</v>
      </c>
    </row>
    <row r="17" spans="1:12">
      <c r="A17" s="137" t="s">
        <v>114</v>
      </c>
      <c r="B17" s="137"/>
      <c r="D17" s="33">
        <v>5252468</v>
      </c>
      <c r="F17" s="33">
        <v>21527</v>
      </c>
      <c r="H17" s="33">
        <v>0</v>
      </c>
      <c r="J17" s="33">
        <v>5273995</v>
      </c>
      <c r="L17" s="64">
        <v>0</v>
      </c>
    </row>
    <row r="18" spans="1:12">
      <c r="A18" s="137" t="s">
        <v>115</v>
      </c>
      <c r="B18" s="137"/>
      <c r="D18" s="33">
        <v>249830</v>
      </c>
      <c r="F18" s="33">
        <v>0</v>
      </c>
      <c r="H18" s="33">
        <v>0</v>
      </c>
      <c r="J18" s="33">
        <v>249830</v>
      </c>
      <c r="L18" s="64">
        <v>0</v>
      </c>
    </row>
    <row r="19" spans="1:12">
      <c r="A19" s="137" t="s">
        <v>116</v>
      </c>
      <c r="B19" s="137"/>
      <c r="D19" s="33">
        <v>23128386108</v>
      </c>
      <c r="F19" s="33">
        <v>1632534549492</v>
      </c>
      <c r="H19" s="33">
        <v>1653399573869</v>
      </c>
      <c r="J19" s="33">
        <v>2263361731</v>
      </c>
      <c r="L19" s="64">
        <v>0</v>
      </c>
    </row>
    <row r="20" spans="1:12">
      <c r="A20" s="137" t="s">
        <v>117</v>
      </c>
      <c r="B20" s="137"/>
      <c r="D20" s="33">
        <v>1126258</v>
      </c>
      <c r="F20" s="33">
        <v>12939080450</v>
      </c>
      <c r="H20" s="33">
        <v>12900813994</v>
      </c>
      <c r="J20" s="33">
        <v>39392714</v>
      </c>
      <c r="L20" s="64">
        <v>0</v>
      </c>
    </row>
    <row r="21" spans="1:12">
      <c r="A21" s="137" t="s">
        <v>118</v>
      </c>
      <c r="B21" s="137"/>
      <c r="D21" s="33">
        <v>67028901</v>
      </c>
      <c r="F21" s="33">
        <v>758235618745</v>
      </c>
      <c r="H21" s="33">
        <v>756902704000</v>
      </c>
      <c r="J21" s="33">
        <v>1399943646</v>
      </c>
      <c r="L21" s="64">
        <v>0</v>
      </c>
    </row>
    <row r="22" spans="1:12">
      <c r="A22" s="137" t="s">
        <v>119</v>
      </c>
      <c r="B22" s="137"/>
      <c r="D22" s="33">
        <v>6120228</v>
      </c>
      <c r="F22" s="33">
        <v>25800025082</v>
      </c>
      <c r="H22" s="33">
        <v>25800600000</v>
      </c>
      <c r="J22" s="33">
        <v>5545310</v>
      </c>
      <c r="L22" s="64">
        <v>0</v>
      </c>
    </row>
    <row r="23" spans="1:12">
      <c r="A23" s="137" t="s">
        <v>120</v>
      </c>
      <c r="B23" s="137"/>
      <c r="D23" s="33">
        <v>1049200000000</v>
      </c>
      <c r="F23" s="33">
        <v>0</v>
      </c>
      <c r="H23" s="33">
        <v>0</v>
      </c>
      <c r="J23" s="33">
        <v>1049200000000</v>
      </c>
      <c r="L23" s="64">
        <v>2.0799999999999999E-2</v>
      </c>
    </row>
    <row r="24" spans="1:12">
      <c r="A24" s="137" t="s">
        <v>121</v>
      </c>
      <c r="B24" s="137"/>
      <c r="D24" s="33">
        <v>153260596713</v>
      </c>
      <c r="F24" s="33">
        <v>0</v>
      </c>
      <c r="H24" s="33">
        <v>153250784000</v>
      </c>
      <c r="J24" s="33">
        <v>9812713</v>
      </c>
      <c r="L24" s="64">
        <v>0</v>
      </c>
    </row>
    <row r="25" spans="1:12">
      <c r="A25" s="137" t="s">
        <v>122</v>
      </c>
      <c r="B25" s="137"/>
      <c r="D25" s="33">
        <v>1000000000000</v>
      </c>
      <c r="F25" s="33">
        <v>0</v>
      </c>
      <c r="H25" s="33">
        <v>720000000000</v>
      </c>
      <c r="J25" s="33">
        <v>280000000000</v>
      </c>
      <c r="L25" s="64">
        <v>5.4999999999999997E-3</v>
      </c>
    </row>
    <row r="26" spans="1:12">
      <c r="A26" s="137" t="s">
        <v>123</v>
      </c>
      <c r="B26" s="137"/>
      <c r="D26" s="33">
        <v>1048000000000</v>
      </c>
      <c r="F26" s="33">
        <v>0</v>
      </c>
      <c r="H26" s="33">
        <v>944000000000</v>
      </c>
      <c r="J26" s="33">
        <v>104000000000</v>
      </c>
      <c r="L26" s="64">
        <v>2.0999999999999999E-3</v>
      </c>
    </row>
    <row r="27" spans="1:12">
      <c r="A27" s="137" t="s">
        <v>124</v>
      </c>
      <c r="B27" s="137"/>
      <c r="D27" s="33">
        <v>47597000000</v>
      </c>
      <c r="F27" s="33">
        <v>0</v>
      </c>
      <c r="H27" s="33">
        <v>47597000000</v>
      </c>
      <c r="J27" s="33">
        <v>0</v>
      </c>
      <c r="L27" s="64">
        <v>0</v>
      </c>
    </row>
    <row r="28" spans="1:12">
      <c r="A28" s="137" t="s">
        <v>125</v>
      </c>
      <c r="B28" s="137"/>
      <c r="D28" s="33">
        <v>133659000000</v>
      </c>
      <c r="F28" s="33">
        <v>0</v>
      </c>
      <c r="H28" s="33">
        <v>0</v>
      </c>
      <c r="J28" s="33">
        <v>133659000000</v>
      </c>
      <c r="L28" s="64">
        <v>2.5999999999999999E-3</v>
      </c>
    </row>
    <row r="29" spans="1:12">
      <c r="A29" s="137" t="s">
        <v>126</v>
      </c>
      <c r="B29" s="137"/>
      <c r="D29" s="33">
        <v>1000000000000</v>
      </c>
      <c r="F29" s="33">
        <v>0</v>
      </c>
      <c r="H29" s="33">
        <v>1000000000000</v>
      </c>
      <c r="J29" s="33">
        <v>0</v>
      </c>
      <c r="L29" s="64">
        <v>0</v>
      </c>
    </row>
    <row r="30" spans="1:12">
      <c r="A30" s="137" t="s">
        <v>127</v>
      </c>
      <c r="B30" s="137"/>
      <c r="D30" s="33">
        <v>500000000000</v>
      </c>
      <c r="F30" s="33">
        <v>0</v>
      </c>
      <c r="H30" s="33">
        <v>0</v>
      </c>
      <c r="J30" s="33">
        <v>500000000000</v>
      </c>
      <c r="L30" s="64">
        <v>9.9000000000000008E-3</v>
      </c>
    </row>
    <row r="31" spans="1:12">
      <c r="A31" s="137" t="s">
        <v>128</v>
      </c>
      <c r="B31" s="137"/>
      <c r="D31" s="33">
        <v>619000000000</v>
      </c>
      <c r="F31" s="33">
        <v>0</v>
      </c>
      <c r="H31" s="33">
        <v>619000000000</v>
      </c>
      <c r="J31" s="33">
        <v>0</v>
      </c>
      <c r="L31" s="64">
        <v>0</v>
      </c>
    </row>
    <row r="32" spans="1:12">
      <c r="A32" s="137" t="s">
        <v>129</v>
      </c>
      <c r="B32" s="137"/>
      <c r="D32" s="33">
        <v>713693000000</v>
      </c>
      <c r="F32" s="33">
        <v>0</v>
      </c>
      <c r="H32" s="33">
        <v>713693000000</v>
      </c>
      <c r="J32" s="33">
        <v>0</v>
      </c>
      <c r="L32" s="64">
        <v>0</v>
      </c>
    </row>
    <row r="33" spans="1:12">
      <c r="A33" s="137" t="s">
        <v>130</v>
      </c>
      <c r="B33" s="137"/>
      <c r="D33" s="33">
        <v>1000000000000</v>
      </c>
      <c r="F33" s="33">
        <v>0</v>
      </c>
      <c r="H33" s="33">
        <v>1000000000000</v>
      </c>
      <c r="J33" s="33">
        <v>0</v>
      </c>
      <c r="L33" s="64">
        <v>0</v>
      </c>
    </row>
    <row r="34" spans="1:12">
      <c r="A34" s="137" t="s">
        <v>131</v>
      </c>
      <c r="B34" s="137"/>
      <c r="D34" s="33">
        <v>1115655000000</v>
      </c>
      <c r="F34" s="33">
        <v>0</v>
      </c>
      <c r="H34" s="33">
        <v>1115655000000</v>
      </c>
      <c r="J34" s="33">
        <v>0</v>
      </c>
      <c r="L34" s="64">
        <v>0</v>
      </c>
    </row>
    <row r="35" spans="1:12">
      <c r="A35" s="137" t="s">
        <v>132</v>
      </c>
      <c r="B35" s="137"/>
      <c r="D35" s="33">
        <v>631100000000</v>
      </c>
      <c r="F35" s="33">
        <v>0</v>
      </c>
      <c r="H35" s="33">
        <v>631100000000</v>
      </c>
      <c r="J35" s="33">
        <v>0</v>
      </c>
      <c r="L35" s="64">
        <v>0</v>
      </c>
    </row>
    <row r="36" spans="1:12">
      <c r="A36" s="137" t="s">
        <v>133</v>
      </c>
      <c r="B36" s="137"/>
      <c r="D36" s="33">
        <v>406621000000</v>
      </c>
      <c r="F36" s="33">
        <v>0</v>
      </c>
      <c r="H36" s="33">
        <v>0</v>
      </c>
      <c r="J36" s="33">
        <v>406621000000</v>
      </c>
      <c r="L36" s="64">
        <v>8.0999999999999996E-3</v>
      </c>
    </row>
    <row r="37" spans="1:12">
      <c r="A37" s="137" t="s">
        <v>134</v>
      </c>
      <c r="B37" s="137"/>
      <c r="D37" s="33">
        <v>1000000000000</v>
      </c>
      <c r="F37" s="33">
        <v>0</v>
      </c>
      <c r="H37" s="33">
        <v>630100000000</v>
      </c>
      <c r="J37" s="33">
        <v>369900000000</v>
      </c>
      <c r="L37" s="64">
        <v>7.3000000000000001E-3</v>
      </c>
    </row>
    <row r="38" spans="1:12">
      <c r="A38" s="137" t="s">
        <v>135</v>
      </c>
      <c r="B38" s="137"/>
      <c r="D38" s="33">
        <v>500000000000</v>
      </c>
      <c r="F38" s="33">
        <v>0</v>
      </c>
      <c r="H38" s="33">
        <v>0</v>
      </c>
      <c r="J38" s="33">
        <v>500000000000</v>
      </c>
      <c r="L38" s="64">
        <v>9.9000000000000008E-3</v>
      </c>
    </row>
    <row r="39" spans="1:12">
      <c r="A39" s="137" t="s">
        <v>136</v>
      </c>
      <c r="B39" s="137"/>
      <c r="D39" s="33">
        <v>532000000000</v>
      </c>
      <c r="F39" s="33">
        <v>0</v>
      </c>
      <c r="H39" s="33">
        <v>0</v>
      </c>
      <c r="J39" s="33">
        <v>532000000000</v>
      </c>
      <c r="L39" s="64">
        <v>1.0500000000000001E-2</v>
      </c>
    </row>
    <row r="40" spans="1:12">
      <c r="A40" s="137" t="s">
        <v>137</v>
      </c>
      <c r="B40" s="137"/>
      <c r="D40" s="33">
        <v>409600000000</v>
      </c>
      <c r="F40" s="33">
        <v>0</v>
      </c>
      <c r="H40" s="33">
        <v>0</v>
      </c>
      <c r="J40" s="33">
        <v>409600000000</v>
      </c>
      <c r="L40" s="64">
        <v>8.0999999999999996E-3</v>
      </c>
    </row>
    <row r="41" spans="1:12">
      <c r="A41" s="137" t="s">
        <v>138</v>
      </c>
      <c r="B41" s="137"/>
      <c r="D41" s="33">
        <v>563690000000</v>
      </c>
      <c r="F41" s="33">
        <v>0</v>
      </c>
      <c r="H41" s="33">
        <v>563690000000</v>
      </c>
      <c r="J41" s="33">
        <v>0</v>
      </c>
      <c r="L41" s="64">
        <v>0</v>
      </c>
    </row>
    <row r="42" spans="1:12">
      <c r="A42" s="137" t="s">
        <v>139</v>
      </c>
      <c r="B42" s="137"/>
      <c r="D42" s="33">
        <v>516423000000</v>
      </c>
      <c r="F42" s="33">
        <v>0</v>
      </c>
      <c r="H42" s="33">
        <v>0</v>
      </c>
      <c r="J42" s="33">
        <v>516423000000</v>
      </c>
      <c r="L42" s="64">
        <v>1.0200000000000001E-2</v>
      </c>
    </row>
    <row r="43" spans="1:12">
      <c r="A43" s="137" t="s">
        <v>140</v>
      </c>
      <c r="B43" s="137"/>
      <c r="D43" s="33">
        <v>300000000000</v>
      </c>
      <c r="F43" s="33">
        <v>0</v>
      </c>
      <c r="H43" s="33">
        <v>0</v>
      </c>
      <c r="J43" s="33">
        <v>300000000000</v>
      </c>
      <c r="L43" s="64">
        <v>5.8999999999999999E-3</v>
      </c>
    </row>
    <row r="44" spans="1:12">
      <c r="A44" s="137" t="s">
        <v>141</v>
      </c>
      <c r="B44" s="137"/>
      <c r="D44" s="33">
        <v>220400000000</v>
      </c>
      <c r="F44" s="33">
        <v>0</v>
      </c>
      <c r="H44" s="33">
        <v>0</v>
      </c>
      <c r="J44" s="33">
        <v>220400000000</v>
      </c>
      <c r="L44" s="64">
        <v>4.4000000000000003E-3</v>
      </c>
    </row>
    <row r="45" spans="1:12">
      <c r="A45" s="137" t="s">
        <v>142</v>
      </c>
      <c r="B45" s="137"/>
      <c r="D45" s="33">
        <v>0</v>
      </c>
      <c r="F45" s="33">
        <v>228557000000</v>
      </c>
      <c r="H45" s="33">
        <v>0</v>
      </c>
      <c r="J45" s="33">
        <v>228557000000</v>
      </c>
      <c r="L45" s="64">
        <v>4.4999999999999997E-3</v>
      </c>
    </row>
    <row r="46" spans="1:12">
      <c r="A46" s="137" t="s">
        <v>143</v>
      </c>
      <c r="B46" s="137"/>
      <c r="D46" s="33">
        <v>0</v>
      </c>
      <c r="F46" s="33">
        <v>101113000000</v>
      </c>
      <c r="H46" s="33">
        <v>0</v>
      </c>
      <c r="J46" s="33">
        <v>101113000000</v>
      </c>
      <c r="L46" s="64">
        <v>2E-3</v>
      </c>
    </row>
    <row r="47" spans="1:12">
      <c r="A47" s="137" t="s">
        <v>144</v>
      </c>
      <c r="B47" s="137"/>
      <c r="D47" s="33">
        <v>0</v>
      </c>
      <c r="F47" s="33">
        <v>300000000000</v>
      </c>
      <c r="H47" s="33">
        <v>0</v>
      </c>
      <c r="J47" s="33">
        <v>300000000000</v>
      </c>
      <c r="L47" s="64">
        <v>5.8999999999999999E-3</v>
      </c>
    </row>
    <row r="48" spans="1:12">
      <c r="A48" s="137" t="s">
        <v>145</v>
      </c>
      <c r="B48" s="137"/>
      <c r="D48" s="33">
        <v>0</v>
      </c>
      <c r="F48" s="33">
        <v>1095902000000</v>
      </c>
      <c r="H48" s="33">
        <v>0</v>
      </c>
      <c r="J48" s="33">
        <v>1095902000000</v>
      </c>
      <c r="L48" s="64">
        <v>2.1700000000000001E-2</v>
      </c>
    </row>
    <row r="49" spans="1:12">
      <c r="A49" s="137" t="s">
        <v>146</v>
      </c>
      <c r="B49" s="137"/>
      <c r="D49" s="33">
        <v>0</v>
      </c>
      <c r="F49" s="33">
        <v>739806000000</v>
      </c>
      <c r="H49" s="33">
        <v>0</v>
      </c>
      <c r="J49" s="33">
        <v>739806000000</v>
      </c>
      <c r="L49" s="64">
        <v>1.47E-2</v>
      </c>
    </row>
    <row r="50" spans="1:12">
      <c r="A50" s="137" t="s">
        <v>147</v>
      </c>
      <c r="B50" s="137"/>
      <c r="D50" s="33">
        <v>0</v>
      </c>
      <c r="F50" s="33">
        <v>927398000000</v>
      </c>
      <c r="H50" s="33">
        <v>0</v>
      </c>
      <c r="J50" s="33">
        <v>927398000000</v>
      </c>
      <c r="L50" s="64">
        <v>1.84E-2</v>
      </c>
    </row>
    <row r="51" spans="1:12">
      <c r="A51" s="137" t="s">
        <v>148</v>
      </c>
      <c r="B51" s="137"/>
      <c r="D51" s="33">
        <v>0</v>
      </c>
      <c r="F51" s="33">
        <v>1553050000000</v>
      </c>
      <c r="H51" s="33">
        <v>0</v>
      </c>
      <c r="J51" s="33">
        <v>1553050000000</v>
      </c>
      <c r="L51" s="64">
        <v>3.0800000000000001E-2</v>
      </c>
    </row>
    <row r="52" spans="1:12">
      <c r="A52" s="137" t="s">
        <v>149</v>
      </c>
      <c r="B52" s="137"/>
      <c r="D52" s="33">
        <v>0</v>
      </c>
      <c r="F52" s="33">
        <v>1000080000000</v>
      </c>
      <c r="H52" s="33">
        <v>0</v>
      </c>
      <c r="J52" s="33">
        <v>1000080000000</v>
      </c>
      <c r="L52" s="64">
        <v>1.9800000000000002E-2</v>
      </c>
    </row>
    <row r="53" spans="1:12">
      <c r="A53" s="137" t="s">
        <v>150</v>
      </c>
      <c r="B53" s="137"/>
      <c r="D53" s="33">
        <v>0</v>
      </c>
      <c r="F53" s="33">
        <v>519467000000</v>
      </c>
      <c r="H53" s="33">
        <v>0</v>
      </c>
      <c r="J53" s="33">
        <v>519467000000</v>
      </c>
      <c r="L53" s="64">
        <v>1.03E-2</v>
      </c>
    </row>
    <row r="54" spans="1:12">
      <c r="A54" s="137" t="s">
        <v>151</v>
      </c>
      <c r="B54" s="137"/>
      <c r="D54" s="33">
        <v>0</v>
      </c>
      <c r="F54" s="33">
        <v>1745535000000</v>
      </c>
      <c r="H54" s="33">
        <v>0</v>
      </c>
      <c r="J54" s="33">
        <v>1745535000000</v>
      </c>
      <c r="L54" s="64">
        <v>3.4599999999999999E-2</v>
      </c>
    </row>
    <row r="55" spans="1:12">
      <c r="A55" s="137" t="s">
        <v>152</v>
      </c>
      <c r="B55" s="137"/>
      <c r="D55" s="33">
        <v>0</v>
      </c>
      <c r="F55" s="33">
        <v>334138000000</v>
      </c>
      <c r="H55" s="33">
        <v>0</v>
      </c>
      <c r="J55" s="33">
        <v>334138000000</v>
      </c>
      <c r="L55" s="64">
        <v>6.6E-3</v>
      </c>
    </row>
    <row r="56" spans="1:12">
      <c r="A56" s="137" t="s">
        <v>153</v>
      </c>
      <c r="B56" s="137"/>
      <c r="D56" s="33">
        <v>0</v>
      </c>
      <c r="F56" s="33">
        <v>2438112000000</v>
      </c>
      <c r="H56" s="33">
        <v>0</v>
      </c>
      <c r="J56" s="33">
        <v>2438112000000</v>
      </c>
      <c r="L56" s="64">
        <v>4.8300000000000003E-2</v>
      </c>
    </row>
    <row r="57" spans="1:12" ht="21" customHeight="1">
      <c r="A57" s="137" t="s">
        <v>154</v>
      </c>
      <c r="B57" s="137"/>
      <c r="D57" s="33">
        <v>0</v>
      </c>
      <c r="F57" s="33">
        <v>895045000000</v>
      </c>
      <c r="H57" s="33">
        <v>0</v>
      </c>
      <c r="J57" s="33">
        <v>895045000000</v>
      </c>
      <c r="L57" s="64">
        <v>1.77E-2</v>
      </c>
    </row>
    <row r="58" spans="1:12">
      <c r="A58" s="137" t="s">
        <v>155</v>
      </c>
      <c r="B58" s="137"/>
      <c r="D58" s="33">
        <v>0</v>
      </c>
      <c r="F58" s="33">
        <v>1082898000000</v>
      </c>
      <c r="H58" s="33">
        <v>0</v>
      </c>
      <c r="J58" s="33">
        <v>1082898000000</v>
      </c>
      <c r="L58" s="64">
        <v>2.1499999999999998E-2</v>
      </c>
    </row>
    <row r="59" spans="1:12">
      <c r="A59" s="137" t="s">
        <v>156</v>
      </c>
      <c r="B59" s="137"/>
      <c r="D59" s="33">
        <v>0</v>
      </c>
      <c r="F59" s="33">
        <v>611575000000</v>
      </c>
      <c r="H59" s="33">
        <v>0</v>
      </c>
      <c r="J59" s="33">
        <v>611575000000</v>
      </c>
      <c r="L59" s="64">
        <v>1.21E-2</v>
      </c>
    </row>
    <row r="60" spans="1:12">
      <c r="A60" s="136" t="s">
        <v>157</v>
      </c>
      <c r="B60" s="136"/>
      <c r="D60" s="36">
        <v>0</v>
      </c>
      <c r="F60" s="36">
        <v>407380000000</v>
      </c>
      <c r="H60" s="36">
        <v>0</v>
      </c>
      <c r="J60" s="36">
        <v>407380000000</v>
      </c>
      <c r="L60" s="65">
        <v>8.0999999999999996E-3</v>
      </c>
    </row>
    <row r="61" spans="1:12">
      <c r="A61" s="138" t="s">
        <v>33</v>
      </c>
      <c r="B61" s="138"/>
      <c r="D61" s="38">
        <f>SUM(D9:D60)</f>
        <v>13516100860806</v>
      </c>
      <c r="F61" s="48">
        <f>SUM(F9:F60)</f>
        <v>40600513788984</v>
      </c>
      <c r="H61" s="48">
        <f>SUM(H9:H60)</f>
        <v>34803641378760</v>
      </c>
      <c r="J61" s="38">
        <f>SUM(J9:J60)</f>
        <v>19312973271030</v>
      </c>
      <c r="L61" s="62">
        <f>SUM(L9:L60)</f>
        <v>0.38240000000000002</v>
      </c>
    </row>
    <row r="65" spans="10:10">
      <c r="J65" s="104"/>
    </row>
  </sheetData>
  <mergeCells count="60">
    <mergeCell ref="A1:L1"/>
    <mergeCell ref="A2:L2"/>
    <mergeCell ref="A3:L3"/>
    <mergeCell ref="B5:L5"/>
    <mergeCell ref="F6:H6"/>
    <mergeCell ref="J6:L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8:B58"/>
    <mergeCell ref="A59:B59"/>
    <mergeCell ref="A60:B60"/>
    <mergeCell ref="A61:B61"/>
    <mergeCell ref="A53:B53"/>
    <mergeCell ref="A54:B54"/>
    <mergeCell ref="A55:B55"/>
    <mergeCell ref="A56:B56"/>
    <mergeCell ref="A57:B5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23"/>
  <sheetViews>
    <sheetView rightToLeft="1" workbookViewId="0">
      <selection activeCell="B25" sqref="B25"/>
    </sheetView>
  </sheetViews>
  <sheetFormatPr defaultRowHeight="12.75"/>
  <cols>
    <col min="1" max="1" width="3.7109375" bestFit="1" customWidth="1"/>
    <col min="2" max="2" width="53.7109375" customWidth="1"/>
    <col min="3" max="3" width="1.28515625" customWidth="1"/>
    <col min="4" max="4" width="8.28515625" bestFit="1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s="23" customFormat="1" ht="21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s="23" customFormat="1" ht="21">
      <c r="A2" s="126" t="s">
        <v>158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10" s="23" customFormat="1" ht="21">
      <c r="A3" s="126" t="s">
        <v>2</v>
      </c>
      <c r="B3" s="126"/>
      <c r="C3" s="126"/>
      <c r="D3" s="126"/>
      <c r="E3" s="126"/>
      <c r="F3" s="126"/>
      <c r="G3" s="126"/>
      <c r="H3" s="126"/>
      <c r="I3" s="126"/>
      <c r="J3" s="126"/>
    </row>
    <row r="4" spans="1:10" s="23" customFormat="1" ht="21">
      <c r="A4" s="49"/>
      <c r="B4" s="49"/>
      <c r="C4" s="49"/>
      <c r="D4" s="49"/>
      <c r="E4" s="49"/>
      <c r="F4" s="49"/>
      <c r="G4" s="49"/>
      <c r="H4" s="49"/>
      <c r="I4" s="49"/>
      <c r="J4" s="49"/>
    </row>
    <row r="5" spans="1:10" s="23" customFormat="1" ht="21">
      <c r="A5" s="49"/>
      <c r="B5" s="49"/>
      <c r="C5" s="49"/>
      <c r="D5" s="49"/>
      <c r="E5" s="49"/>
      <c r="F5" s="49"/>
      <c r="G5" s="49"/>
      <c r="H5" s="49"/>
      <c r="I5" s="49"/>
      <c r="J5" s="49"/>
    </row>
    <row r="6" spans="1:10" s="23" customFormat="1" ht="15.75"/>
    <row r="7" spans="1:10" s="23" customFormat="1" ht="29.1" customHeight="1">
      <c r="A7" s="42">
        <v>-2</v>
      </c>
      <c r="B7" s="27" t="s">
        <v>159</v>
      </c>
      <c r="C7" s="27"/>
      <c r="D7" s="27"/>
      <c r="E7" s="27"/>
      <c r="F7" s="27"/>
      <c r="G7" s="27"/>
      <c r="H7" s="27"/>
      <c r="I7" s="27"/>
      <c r="J7" s="27"/>
    </row>
    <row r="8" spans="1:10" s="23" customFormat="1" ht="14.45" customHeight="1"/>
    <row r="9" spans="1:10" s="23" customFormat="1" ht="21">
      <c r="A9" s="127" t="s">
        <v>160</v>
      </c>
      <c r="B9" s="127"/>
      <c r="D9" s="9" t="s">
        <v>161</v>
      </c>
      <c r="F9" s="9" t="s">
        <v>103</v>
      </c>
      <c r="H9" s="9" t="s">
        <v>162</v>
      </c>
      <c r="J9" s="9" t="s">
        <v>163</v>
      </c>
    </row>
    <row r="10" spans="1:10" s="23" customFormat="1" ht="21">
      <c r="A10" s="140" t="s">
        <v>164</v>
      </c>
      <c r="B10" s="140"/>
      <c r="D10" s="11" t="s">
        <v>165</v>
      </c>
      <c r="E10" s="29"/>
      <c r="F10" s="31">
        <f>'درآمد سرمایه گذاری در سهام'!J26</f>
        <v>80343288241</v>
      </c>
      <c r="G10" s="29"/>
      <c r="H10" s="98">
        <f>F10/$F$15</f>
        <v>8.9800239838578433E-2</v>
      </c>
      <c r="I10" s="29"/>
      <c r="J10" s="32">
        <v>0.16</v>
      </c>
    </row>
    <row r="11" spans="1:10" s="23" customFormat="1" ht="21">
      <c r="A11" s="141" t="s">
        <v>166</v>
      </c>
      <c r="B11" s="141"/>
      <c r="D11" s="49" t="s">
        <v>167</v>
      </c>
      <c r="E11" s="29"/>
      <c r="F11" s="33">
        <f>'درآمد سرمایه گذاری در صندوق'!J21</f>
        <v>160973609684</v>
      </c>
      <c r="G11" s="29"/>
      <c r="H11" s="98">
        <f>F11/$F$15</f>
        <v>0.17992129863970566</v>
      </c>
      <c r="I11" s="29"/>
      <c r="J11" s="34">
        <v>0.32</v>
      </c>
    </row>
    <row r="12" spans="1:10" s="23" customFormat="1" ht="21">
      <c r="A12" s="141" t="s">
        <v>168</v>
      </c>
      <c r="B12" s="141"/>
      <c r="D12" s="49" t="s">
        <v>169</v>
      </c>
      <c r="E12" s="29"/>
      <c r="F12" s="33">
        <f>'درآمد سرمایه گذاری در اوراق به'!J28</f>
        <v>251459533287</v>
      </c>
      <c r="G12" s="29"/>
      <c r="H12" s="98">
        <f>F12/$F$15</f>
        <v>0.28105803102226301</v>
      </c>
      <c r="I12" s="29"/>
      <c r="J12" s="34">
        <v>0.5</v>
      </c>
    </row>
    <row r="13" spans="1:10" s="23" customFormat="1" ht="21">
      <c r="A13" s="141" t="s">
        <v>170</v>
      </c>
      <c r="B13" s="141"/>
      <c r="D13" s="49" t="s">
        <v>171</v>
      </c>
      <c r="E13" s="29"/>
      <c r="F13" s="33">
        <f>'درآمد سپرده بانکی'!D217</f>
        <v>399548585650</v>
      </c>
      <c r="G13" s="29"/>
      <c r="H13" s="98">
        <f>F13/$F$15</f>
        <v>0.44657817229124924</v>
      </c>
      <c r="I13" s="29"/>
      <c r="J13" s="34">
        <v>0.79</v>
      </c>
    </row>
    <row r="14" spans="1:10" s="23" customFormat="1" ht="21">
      <c r="A14" s="142" t="s">
        <v>172</v>
      </c>
      <c r="B14" s="142"/>
      <c r="D14" s="50" t="s">
        <v>173</v>
      </c>
      <c r="E14" s="29"/>
      <c r="F14" s="36">
        <f>'سایر درآمدها'!F11</f>
        <v>2363999397</v>
      </c>
      <c r="G14" s="29"/>
      <c r="H14" s="98">
        <f>F14/$F$15</f>
        <v>2.6422582082036594E-3</v>
      </c>
      <c r="I14" s="29"/>
      <c r="J14" s="37">
        <v>0</v>
      </c>
    </row>
    <row r="15" spans="1:10" s="23" customFormat="1" ht="21">
      <c r="A15" s="125" t="s">
        <v>33</v>
      </c>
      <c r="B15" s="125"/>
      <c r="D15" s="38"/>
      <c r="E15" s="29"/>
      <c r="F15" s="38">
        <f>SUM(F10:F14)</f>
        <v>894689016259</v>
      </c>
      <c r="G15" s="29"/>
      <c r="H15" s="62">
        <f>SUM(H10:H14)</f>
        <v>0.99999999999999989</v>
      </c>
      <c r="I15" s="29"/>
      <c r="J15" s="39">
        <f>SUM(J10:J14)</f>
        <v>1.77</v>
      </c>
    </row>
    <row r="16" spans="1:10" s="23" customFormat="1" ht="15.75">
      <c r="D16" s="29"/>
      <c r="E16" s="29"/>
      <c r="F16" s="29"/>
      <c r="G16" s="29"/>
      <c r="H16" s="29"/>
      <c r="I16" s="29"/>
      <c r="J16" s="29"/>
    </row>
    <row r="17" s="23" customFormat="1" ht="15.75"/>
    <row r="18" s="23" customFormat="1" ht="15.75"/>
    <row r="19" s="23" customFormat="1" ht="15.75"/>
    <row r="20" s="23" customFormat="1" ht="15.75"/>
    <row r="21" s="23" customFormat="1" ht="15.75"/>
    <row r="22" s="23" customFormat="1" ht="15.75"/>
    <row r="23" s="23" customFormat="1" ht="15.75"/>
  </sheetData>
  <mergeCells count="10">
    <mergeCell ref="A1:J1"/>
    <mergeCell ref="A2:J2"/>
    <mergeCell ref="A3:J3"/>
    <mergeCell ref="A9:B9"/>
    <mergeCell ref="A15:B15"/>
    <mergeCell ref="A10:B10"/>
    <mergeCell ref="A11:B11"/>
    <mergeCell ref="A12:B12"/>
    <mergeCell ref="A13:B13"/>
    <mergeCell ref="A14:B14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22</vt:i4>
      </vt:variant>
    </vt:vector>
  </HeadingPairs>
  <TitlesOfParts>
    <vt:vector size="44" baseType="lpstr">
      <vt:lpstr>0 </vt:lpstr>
      <vt:lpstr>صورت وضعیت</vt:lpstr>
      <vt:lpstr>سهام</vt:lpstr>
      <vt:lpstr>واحدهای صندوق</vt:lpstr>
      <vt:lpstr>اوراق مشتقه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مبالغ تخصیصی اوراق</vt:lpstr>
      <vt:lpstr>درآمد سود صندوق</vt:lpstr>
      <vt:lpstr>درآمد سود سهام</vt:lpstr>
      <vt:lpstr>درآمد اعمال اختیار</vt:lpstr>
      <vt:lpstr>'0 '!Print_Area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Samira Helali</cp:lastModifiedBy>
  <dcterms:created xsi:type="dcterms:W3CDTF">2025-01-20T06:37:05Z</dcterms:created>
  <dcterms:modified xsi:type="dcterms:W3CDTF">2025-01-25T07:29:22Z</dcterms:modified>
</cp:coreProperties>
</file>