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9 آذر\"/>
    </mc:Choice>
  </mc:AlternateContent>
  <xr:revisionPtr revIDLastSave="0" documentId="13_ncr:1_{EE23D753-1CCB-4FD4-827F-52A5BFEB2BA9}" xr6:coauthVersionLast="47" xr6:coauthVersionMax="47" xr10:uidLastSave="{00000000-0000-0000-0000-000000000000}"/>
  <bookViews>
    <workbookView xWindow="-120" yWindow="-120" windowWidth="24240" windowHeight="13140" tabRatio="766" xr2:uid="{00000000-000D-0000-FFFF-FFFF00000000}"/>
  </bookViews>
  <sheets>
    <sheet name="0 " sheetId="22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Print_Area" localSheetId="0">'0 '!$A$1:$E$22</definedName>
    <definedName name="_xlnm.Print_Area" localSheetId="4">اوراق!$A$1:$AL$29</definedName>
    <definedName name="_xlnm.Print_Area" localSheetId="2">'اوراق مشتقه'!$A$1:$AX$14</definedName>
    <definedName name="_xlnm.Print_Area" localSheetId="5">'تعدیل قیمت'!$A$1:$N$11</definedName>
    <definedName name="_xlnm.Print_Area" localSheetId="7">درآمد!$A$1:$J$14</definedName>
    <definedName name="_xlnm.Print_Area" localSheetId="19">'درآمد اعمال اختیار'!$A$1:$Z$8</definedName>
    <definedName name="_xlnm.Print_Area" localSheetId="12">'درآمد سپرده بانکی'!$A$1:$F$201</definedName>
    <definedName name="_xlnm.Print_Area" localSheetId="10">'درآمد سرمایه گذاری در اوراق به'!$A$1:$R$29</definedName>
    <definedName name="_xlnm.Print_Area" localSheetId="8">'درآمد سرمایه گذاری در سهام'!$A$1:$V$16</definedName>
    <definedName name="_xlnm.Print_Area" localSheetId="9">'درآمد سرمایه گذاری در صندوق'!$A$1:$V$25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اوراق'!$A$1:$Q$44</definedName>
    <definedName name="_xlnm.Print_Area" localSheetId="18">'درآمد ناشی از فروش'!$A$1:$Q$14</definedName>
    <definedName name="_xlnm.Print_Area" localSheetId="13">'سایر درآمدها'!$A$1:$F$12</definedName>
    <definedName name="_xlnm.Print_Area" localSheetId="6">سپرده!$A$1:$L$68</definedName>
    <definedName name="_xlnm.Print_Area" localSheetId="1">سهام!$A$1:$AA$17</definedName>
    <definedName name="_xlnm.Print_Area" localSheetId="16">'سود اوراق بهادار'!$A$1:$S$24</definedName>
    <definedName name="_xlnm.Print_Area" localSheetId="17">'سود سپرده بانکی'!$A$1:$M$201</definedName>
    <definedName name="_xlnm.Print_Area" localSheetId="11">'مبالغ تخصیصی اوراق'!$A$1:$R$24</definedName>
    <definedName name="_xlnm.Print_Area" localSheetId="3">'واحدهای صندوق'!$A$1:$Z$22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1" l="1"/>
  <c r="J12" i="11"/>
  <c r="J13" i="11"/>
  <c r="U13" i="11" s="1"/>
  <c r="J14" i="11"/>
  <c r="J15" i="11"/>
  <c r="J16" i="11"/>
  <c r="J17" i="11"/>
  <c r="J18" i="11"/>
  <c r="J19" i="11"/>
  <c r="J20" i="11"/>
  <c r="J21" i="11"/>
  <c r="U21" i="11" s="1"/>
  <c r="J22" i="11"/>
  <c r="J23" i="11"/>
  <c r="J24" i="11"/>
  <c r="J25" i="11"/>
  <c r="J26" i="11"/>
  <c r="J27" i="11"/>
  <c r="J10" i="11"/>
  <c r="J9" i="11"/>
  <c r="U11" i="11"/>
  <c r="U12" i="11"/>
  <c r="U15" i="11"/>
  <c r="U17" i="11"/>
  <c r="U18" i="11"/>
  <c r="U19" i="11"/>
  <c r="U20" i="11"/>
  <c r="U23" i="11"/>
  <c r="U25" i="11"/>
  <c r="U26" i="11"/>
  <c r="U27" i="11"/>
  <c r="U9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10" i="11"/>
  <c r="R9" i="11"/>
  <c r="Q42" i="21"/>
  <c r="O42" i="21"/>
  <c r="M42" i="21"/>
  <c r="K42" i="21"/>
  <c r="I42" i="21"/>
  <c r="G42" i="21"/>
  <c r="E42" i="21"/>
  <c r="C42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9" i="21"/>
  <c r="I8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9" i="21"/>
  <c r="Q8" i="21"/>
  <c r="I10" i="19"/>
  <c r="I13" i="19" s="1"/>
  <c r="I9" i="19"/>
  <c r="I8" i="19"/>
  <c r="Q12" i="19"/>
  <c r="Q11" i="19"/>
  <c r="Q10" i="19"/>
  <c r="Q9" i="19"/>
  <c r="Q8" i="19"/>
  <c r="V9" i="19"/>
  <c r="W9" i="19"/>
  <c r="V10" i="19"/>
  <c r="W10" i="19" s="1"/>
  <c r="V11" i="19"/>
  <c r="W11" i="19"/>
  <c r="V12" i="19"/>
  <c r="W12" i="19"/>
  <c r="V8" i="19"/>
  <c r="W8" i="19" s="1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147" i="18"/>
  <c r="M148" i="18"/>
  <c r="M149" i="18"/>
  <c r="M150" i="18"/>
  <c r="M151" i="18"/>
  <c r="M152" i="18"/>
  <c r="M153" i="18"/>
  <c r="M154" i="18"/>
  <c r="M155" i="18"/>
  <c r="M156" i="18"/>
  <c r="M157" i="18"/>
  <c r="M158" i="18"/>
  <c r="M159" i="18"/>
  <c r="M160" i="18"/>
  <c r="M161" i="18"/>
  <c r="M162" i="18"/>
  <c r="M163" i="18"/>
  <c r="M164" i="18"/>
  <c r="M165" i="18"/>
  <c r="M166" i="18"/>
  <c r="M167" i="18"/>
  <c r="M168" i="18"/>
  <c r="M169" i="18"/>
  <c r="M170" i="18"/>
  <c r="M171" i="18"/>
  <c r="M172" i="18"/>
  <c r="M173" i="18"/>
  <c r="M174" i="18"/>
  <c r="M175" i="18"/>
  <c r="M176" i="18"/>
  <c r="M177" i="18"/>
  <c r="M178" i="18"/>
  <c r="M179" i="18"/>
  <c r="M180" i="18"/>
  <c r="M181" i="18"/>
  <c r="M182" i="18"/>
  <c r="M183" i="18"/>
  <c r="M184" i="18"/>
  <c r="M185" i="18"/>
  <c r="M186" i="18"/>
  <c r="M187" i="18"/>
  <c r="M188" i="18"/>
  <c r="M189" i="18"/>
  <c r="M190" i="18"/>
  <c r="M191" i="18"/>
  <c r="M192" i="18"/>
  <c r="M193" i="18"/>
  <c r="M194" i="18"/>
  <c r="M195" i="18"/>
  <c r="M196" i="18"/>
  <c r="M197" i="18"/>
  <c r="I198" i="18"/>
  <c r="K198" i="18"/>
  <c r="C198" i="18"/>
  <c r="E198" i="18"/>
  <c r="G9" i="18"/>
  <c r="G10" i="18"/>
  <c r="G11" i="18"/>
  <c r="G198" i="18" s="1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M8" i="18"/>
  <c r="G8" i="18"/>
  <c r="M101" i="18"/>
  <c r="G101" i="18"/>
  <c r="S19" i="17"/>
  <c r="O19" i="17"/>
  <c r="M19" i="17"/>
  <c r="I19" i="17"/>
  <c r="D198" i="13"/>
  <c r="F198" i="13"/>
  <c r="P28" i="11"/>
  <c r="N28" i="11"/>
  <c r="L28" i="11"/>
  <c r="J28" i="11"/>
  <c r="F28" i="11"/>
  <c r="D28" i="11"/>
  <c r="T11" i="10"/>
  <c r="T12" i="10"/>
  <c r="T13" i="10"/>
  <c r="V13" i="10" s="1"/>
  <c r="T14" i="10"/>
  <c r="V14" i="10" s="1"/>
  <c r="T15" i="10"/>
  <c r="T16" i="10"/>
  <c r="T17" i="10"/>
  <c r="V17" i="10" s="1"/>
  <c r="T18" i="10"/>
  <c r="V18" i="10" s="1"/>
  <c r="T19" i="10"/>
  <c r="T20" i="10"/>
  <c r="T10" i="10"/>
  <c r="T9" i="10"/>
  <c r="V15" i="9"/>
  <c r="V11" i="9"/>
  <c r="V12" i="9"/>
  <c r="V13" i="9"/>
  <c r="V14" i="9"/>
  <c r="V10" i="9"/>
  <c r="V9" i="9"/>
  <c r="V11" i="10"/>
  <c r="V12" i="10"/>
  <c r="V15" i="10"/>
  <c r="V16" i="10"/>
  <c r="V19" i="10"/>
  <c r="V20" i="10"/>
  <c r="V10" i="10"/>
  <c r="V9" i="10"/>
  <c r="Y15" i="2"/>
  <c r="L21" i="10"/>
  <c r="L11" i="10"/>
  <c r="L12" i="10"/>
  <c r="L13" i="10"/>
  <c r="L14" i="10"/>
  <c r="L15" i="10"/>
  <c r="L16" i="10"/>
  <c r="L17" i="10"/>
  <c r="L18" i="10"/>
  <c r="L19" i="10"/>
  <c r="L20" i="10"/>
  <c r="L10" i="10"/>
  <c r="L9" i="10"/>
  <c r="L15" i="9"/>
  <c r="L11" i="9"/>
  <c r="L12" i="9"/>
  <c r="L13" i="9"/>
  <c r="L14" i="9"/>
  <c r="L10" i="9"/>
  <c r="L9" i="9"/>
  <c r="H13" i="8"/>
  <c r="H10" i="8"/>
  <c r="H11" i="8"/>
  <c r="H12" i="8"/>
  <c r="H9" i="8"/>
  <c r="H8" i="8"/>
  <c r="R21" i="4"/>
  <c r="J13" i="8"/>
  <c r="J10" i="8"/>
  <c r="J11" i="8"/>
  <c r="J12" i="8"/>
  <c r="J9" i="8"/>
  <c r="J8" i="8"/>
  <c r="D67" i="7"/>
  <c r="F67" i="7"/>
  <c r="H67" i="7"/>
  <c r="J67" i="7"/>
  <c r="AL27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10" i="5"/>
  <c r="AL9" i="5"/>
  <c r="Z20" i="4"/>
  <c r="Z19" i="4"/>
  <c r="Z18" i="4"/>
  <c r="Z17" i="4"/>
  <c r="Z16" i="4"/>
  <c r="Z15" i="4"/>
  <c r="Z14" i="4"/>
  <c r="Z13" i="4"/>
  <c r="Z12" i="4"/>
  <c r="Z11" i="4"/>
  <c r="Z10" i="4"/>
  <c r="Z9" i="4"/>
  <c r="AA15" i="2"/>
  <c r="AA11" i="2"/>
  <c r="AA12" i="2"/>
  <c r="AA13" i="2"/>
  <c r="AA14" i="2"/>
  <c r="AA10" i="2"/>
  <c r="AA9" i="2"/>
  <c r="L67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10" i="7"/>
  <c r="L9" i="7"/>
  <c r="O13" i="19"/>
  <c r="M13" i="19"/>
  <c r="K13" i="19"/>
  <c r="G13" i="19"/>
  <c r="E13" i="19"/>
  <c r="V13" i="19" s="1"/>
  <c r="C13" i="19"/>
  <c r="F11" i="14"/>
  <c r="D11" i="14"/>
  <c r="H21" i="10"/>
  <c r="F21" i="10"/>
  <c r="J21" i="10"/>
  <c r="P21" i="10"/>
  <c r="R21" i="10"/>
  <c r="T21" i="10"/>
  <c r="T15" i="9"/>
  <c r="P15" i="9"/>
  <c r="J15" i="9"/>
  <c r="F15" i="9"/>
  <c r="F13" i="8"/>
  <c r="K10" i="6"/>
  <c r="C10" i="6"/>
  <c r="AJ27" i="5"/>
  <c r="AH27" i="5"/>
  <c r="AD27" i="5"/>
  <c r="X27" i="5"/>
  <c r="V27" i="5"/>
  <c r="T27" i="5"/>
  <c r="R27" i="5"/>
  <c r="P27" i="5"/>
  <c r="X21" i="4"/>
  <c r="V21" i="4"/>
  <c r="P21" i="4"/>
  <c r="N21" i="4"/>
  <c r="L21" i="4"/>
  <c r="J21" i="4"/>
  <c r="H21" i="4"/>
  <c r="F21" i="4"/>
  <c r="D21" i="4"/>
  <c r="W15" i="2"/>
  <c r="S15" i="2"/>
  <c r="M15" i="2"/>
  <c r="K15" i="2"/>
  <c r="I15" i="2"/>
  <c r="G15" i="2"/>
  <c r="E15" i="2"/>
  <c r="U22" i="11" l="1"/>
  <c r="U14" i="11"/>
  <c r="U24" i="11"/>
  <c r="U16" i="11"/>
  <c r="U10" i="11"/>
  <c r="U28" i="11"/>
  <c r="R28" i="11"/>
  <c r="W13" i="19"/>
  <c r="Q13" i="19"/>
  <c r="M198" i="18"/>
  <c r="V21" i="10"/>
  <c r="Z21" i="4"/>
</calcChain>
</file>

<file path=xl/sharedStrings.xml><?xml version="1.0" encoding="utf-8"?>
<sst xmlns="http://schemas.openxmlformats.org/spreadsheetml/2006/main" count="1049" uniqueCount="284">
  <si>
    <t>صندوق قابل معامله با درآمد ثابت ماهور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</si>
  <si>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</si>
  <si>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</si>
  <si>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</si>
  <si>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</si>
  <si>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</si>
  <si>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</si>
  <si>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</si>
  <si>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</si>
  <si>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</si>
  <si>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</si>
  <si>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</si>
  <si>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</si>
  <si>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</si>
  <si>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</si>
  <si>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</si>
  <si>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</si>
  <si>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</si>
  <si>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</si>
  <si>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داروسازی‌ امین‌</t>
  </si>
  <si>
    <t>گواهي سپرده کالايي شمش طلا</t>
  </si>
  <si>
    <t>مخابرات ایران</t>
  </si>
  <si>
    <t>ایران‌ خودرو</t>
  </si>
  <si>
    <t>فولاد مبارکه اصفهان</t>
  </si>
  <si>
    <t>بانک ملت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</si>
  <si>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</si>
  <si>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</si>
  <si>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</si>
  <si>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</si>
  <si>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</si>
  <si>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</si>
  <si>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</si>
  <si>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</si>
  <si>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</si>
  <si>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</si>
  <si>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</si>
  <si>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</si>
  <si>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</si>
  <si>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</si>
  <si>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</si>
  <si>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</si>
  <si>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</si>
  <si>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-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</si>
  <si>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</si>
  <si>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</si>
  <si>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</si>
  <si>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</si>
  <si>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</si>
  <si>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</si>
  <si>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قیمت ابطال / بازار هر واحد</t>
  </si>
  <si>
    <t>ص.س. اهرمی نارنج - واحدهای عادی</t>
  </si>
  <si>
    <t>صندوق اهرمی جهش-واحدهای عادی</t>
  </si>
  <si>
    <t>صندوق اهرمی شتاب آگاه-واحدهای عادی</t>
  </si>
  <si>
    <t>صندوق س زیتون نماد پایا- مختلط</t>
  </si>
  <si>
    <t>صندوق س سهامی بیدار-واحدهای عادی</t>
  </si>
  <si>
    <t>صندوق س. اهرمی مفید-س -واحد عادی</t>
  </si>
  <si>
    <t>صندوق س. اهرمی کاریزما-واحد عادی</t>
  </si>
  <si>
    <t>صندوق س.بخشی صنایع معیار-ب</t>
  </si>
  <si>
    <t>صندوق س.سهام آوای معیار-س</t>
  </si>
  <si>
    <t>صندوق سرمایه گذاری برلیان-سهام</t>
  </si>
  <si>
    <t>صندوق س.پشتوانه طلای لیان</t>
  </si>
  <si>
    <t>صندوق شاخص30 شرکت فیروزه- 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</si>
  <si>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</si>
  <si>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</si>
  <si>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</si>
  <si>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</si>
  <si>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</si>
  <si>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</si>
  <si>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</si>
  <si>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</si>
  <si>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</si>
  <si>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توان آفرین ساز 14070216</t>
  </si>
  <si>
    <t>بله</t>
  </si>
  <si>
    <t>1403/02/16</t>
  </si>
  <si>
    <t>1407/02/16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</si>
  <si>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</si>
  <si>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</si>
  <si>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</si>
  <si>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</si>
  <si>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</si>
  <si>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</si>
  <si>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</si>
  <si>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</si>
  <si>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</si>
  <si>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</si>
  <si>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</si>
  <si>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</si>
  <si>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</si>
  <si>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</si>
  <si>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</si>
  <si>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اسنادخزانه-م3بودجه02-050818</t>
  </si>
  <si>
    <t>1402/08/15</t>
  </si>
  <si>
    <t>1405/08/18</t>
  </si>
  <si>
    <t>اسنادخزانه-م5بودجه01-041015</t>
  </si>
  <si>
    <t>1401/12/08</t>
  </si>
  <si>
    <t>1404/10/14</t>
  </si>
  <si>
    <t>صکوک مرابحه سپید507-بدون ضامن</t>
  </si>
  <si>
    <t>1403/07/08</t>
  </si>
  <si>
    <t>1405/07/08</t>
  </si>
  <si>
    <t>صکوک مرابحه فولاژ612-بدون ضامن</t>
  </si>
  <si>
    <t>1402/12/22</t>
  </si>
  <si>
    <t>1406/12/22</t>
  </si>
  <si>
    <t>صکوک مرابحه کترام505-بدون ضامن</t>
  </si>
  <si>
    <t>1402/05/21</t>
  </si>
  <si>
    <t>1405/05/21</t>
  </si>
  <si>
    <t>مرابحه تولید اصفهان مقدم050201</t>
  </si>
  <si>
    <t>1403/02/01</t>
  </si>
  <si>
    <t>1405/02/01</t>
  </si>
  <si>
    <t>مرابحه عام دولت 165-ش.خ051212</t>
  </si>
  <si>
    <t>1403/04/12</t>
  </si>
  <si>
    <t>1405/12/12</t>
  </si>
  <si>
    <t>مرابحه عام دولت180-ش.خ041024</t>
  </si>
  <si>
    <t>1403/07/24</t>
  </si>
  <si>
    <t>1404/10/24</t>
  </si>
  <si>
    <t>مرابحه عام دولت183-ش.خ041124</t>
  </si>
  <si>
    <t>1404/01/24</t>
  </si>
  <si>
    <t>مرابحه عام دولت186-ش.خ051124</t>
  </si>
  <si>
    <t>1405/11/24</t>
  </si>
  <si>
    <t>شهرداری تبریز</t>
  </si>
  <si>
    <t>خیر</t>
  </si>
  <si>
    <t>1402/12/28</t>
  </si>
  <si>
    <t>1406/12/28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</si>
  <si>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</si>
  <si>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</si>
  <si>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</si>
  <si>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</si>
  <si>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</si>
  <si>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</si>
  <si>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</si>
  <si>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</si>
  <si>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2.74%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</si>
  <si>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</si>
  <si>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</si>
  <si>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</si>
  <si>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</si>
  <si>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</si>
  <si>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</si>
  <si>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</si>
  <si>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</si>
  <si>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</si>
  <si>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</si>
  <si>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</si>
  <si>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</si>
  <si>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</si>
  <si>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</si>
  <si>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</si>
  <si>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</si>
  <si>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</si>
  <si>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</si>
  <si>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</si>
  <si>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</si>
  <si>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</si>
  <si>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</si>
  <si>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</si>
  <si>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</si>
  <si>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</si>
  <si>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</si>
  <si>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</si>
  <si>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</si>
  <si>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</si>
  <si>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</si>
  <si>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</si>
  <si>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</si>
  <si>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</si>
  <si>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</si>
  <si>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</si>
  <si>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</si>
  <si>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</si>
  <si>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</si>
  <si>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</si>
  <si>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</si>
  <si>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 166-ش.خ050419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</si>
  <si>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</si>
  <si>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</si>
  <si>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</si>
  <si>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</si>
  <si>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</si>
  <si>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</si>
  <si>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</si>
  <si>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</si>
  <si>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</si>
  <si>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</si>
  <si>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</si>
  <si>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</si>
  <si>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</si>
  <si>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</si>
  <si>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</si>
  <si>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</si>
  <si>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</si>
  <si>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</si>
  <si>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</si>
  <si>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</si>
  <si>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</si>
  <si>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</si>
  <si>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</si>
  <si>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</si>
  <si>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</si>
  <si>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</si>
  <si>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</si>
  <si>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</si>
  <si>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</si>
  <si>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</si>
  <si>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</si>
  <si>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</si>
  <si>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</si>
  <si>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</si>
  <si>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</si>
  <si>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</si>
  <si>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</si>
  <si>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</si>
  <si>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</si>
  <si>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</si>
  <si>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</si>
  <si>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</si>
  <si>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</si>
  <si>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</si>
  <si>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</si>
  <si>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</si>
  <si>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</si>
  <si>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1405/04/19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</si>
  <si>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</si>
  <si>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</si>
  <si>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</si>
  <si>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</si>
  <si>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</si>
  <si>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</si>
  <si>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</si>
  <si>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</si>
  <si>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</si>
  <si>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</si>
  <si>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</si>
  <si>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</si>
  <si>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</si>
  <si>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</si>
  <si>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</si>
  <si>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</si>
  <si>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</si>
  <si>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</si>
  <si>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------</t>
  </si>
  <si>
    <t xml:space="preserve">سپرده کوتاه مدت موسسه اعتباری ملل </t>
  </si>
  <si>
    <t xml:space="preserve">سپرده کوتاه مدت بانک گردشگری </t>
  </si>
  <si>
    <t xml:space="preserve">سپرده کوتاه مدت بانک صادرات </t>
  </si>
  <si>
    <t xml:space="preserve">سپرده کوتاه مدت بانک خاورمیانه </t>
  </si>
  <si>
    <t xml:space="preserve">سپرده کوتاه مدت بانک اقتصاد نوین </t>
  </si>
  <si>
    <t xml:space="preserve">سپرده کوتاه مدت بانک ملت </t>
  </si>
  <si>
    <t xml:space="preserve">سپرده کوتاه مدت بانک تجارت </t>
  </si>
  <si>
    <t>سپرده کوتاه مدت بانک تجارت نجات</t>
  </si>
  <si>
    <t>حساب جاری بانک ملت</t>
  </si>
  <si>
    <t xml:space="preserve">سپرده بلند مدت بانک صادرات </t>
  </si>
  <si>
    <t>سپرده بلند مدت بانک صادرات</t>
  </si>
  <si>
    <t>سپرده کوتاه مدت بانک پاسارگاد</t>
  </si>
  <si>
    <t>سپرده بلند مدت بانک گردشگری</t>
  </si>
  <si>
    <t>سپرده کوتاه مدت بانک ملی</t>
  </si>
  <si>
    <t xml:space="preserve">سپرده بلند مدت بانک ملی </t>
  </si>
  <si>
    <t xml:space="preserve">سپرده بلند مدت بانک گردشگری </t>
  </si>
  <si>
    <t xml:space="preserve">سپرده بلند مدت موسسه اعتباری ملل </t>
  </si>
  <si>
    <t>سپرده بلند مدت بانک پاسارگاد</t>
  </si>
  <si>
    <t>سپرده کوتاه مدت بانک شهر ا</t>
  </si>
  <si>
    <t>سپرده بلند مدت موسسه اعتباری ملل</t>
  </si>
  <si>
    <t>سپرده کوتاه مدت بانک گردشگری</t>
  </si>
  <si>
    <t>سپرده بلند مدت بانک اقتصاد نوین</t>
  </si>
  <si>
    <t>صندوق سرمایه‌گذاری در اوراق بهادار بادرآمد ثابت ماهور</t>
  </si>
  <si>
    <t>‫صورت وضعیت پورتفوی</t>
  </si>
  <si>
    <t>برای ماه منتهی به 30 آذر ماه  1403</t>
  </si>
  <si>
    <t>سپرده بلند مدت بانک ملت</t>
  </si>
  <si>
    <t xml:space="preserve">سپرده بلند مدت بانک ملت </t>
  </si>
  <si>
    <t>سپرده بلند مدت بانک تجارت</t>
  </si>
  <si>
    <t>سپرده بلند مدت بانک تجارت مطهری</t>
  </si>
  <si>
    <t xml:space="preserve">سپرده بلند مدت بانک تجارت </t>
  </si>
  <si>
    <t xml:space="preserve">سپرده بلند مدت بانک </t>
  </si>
  <si>
    <t>سپرده بلند مدت موسسه اعتباری ملل بل</t>
  </si>
  <si>
    <t xml:space="preserve">سپرده بلند مدت بانک پاسارگاد </t>
  </si>
  <si>
    <t xml:space="preserve">سپرده بلند مدت بانک ملت پونک </t>
  </si>
  <si>
    <t xml:space="preserve">سپرده کوتاه مدت بانک ملی </t>
  </si>
  <si>
    <t>سپرده بلند مدت بانک ملی</t>
  </si>
  <si>
    <t xml:space="preserve">سپرده کوتاه مدت بانک پاسارگاد </t>
  </si>
  <si>
    <t xml:space="preserve">سپرده بلند مدت بانک تجارت  </t>
  </si>
  <si>
    <t xml:space="preserve">سپرده بلند مدت بانک تجارت مطهری </t>
  </si>
  <si>
    <t>سپرده کوتاه مدت بانک صادرات</t>
  </si>
  <si>
    <t xml:space="preserve">سپرده بلند مدت بانک اقتصاد نوین </t>
  </si>
  <si>
    <t>سپرده کوتاه مدت بانک خاورمیانه</t>
  </si>
  <si>
    <t xml:space="preserve">سپرده کوتاه مدت بانک  تجارت </t>
  </si>
  <si>
    <t>سپرده کوتاه مدت بانک ملت</t>
  </si>
  <si>
    <t xml:space="preserve">سپرده بلند مدت بانک ملت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</si>
</sst>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0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3" fontId="4" fillId="0" borderId="5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4" fillId="0" borderId="2" xfId="0" applyNumberFormat="1" applyFont="1" applyFill="1" applyBorder="1" applyAlignment="1">
      <alignment horizontal="center" vertical="top"/>
    </xf>
    <xf numFmtId="4" fontId="4" fillId="0" borderId="2" xfId="0" applyNumberFormat="1" applyFont="1" applyFill="1" applyBorder="1" applyAlignment="1">
      <alignment horizontal="center" vertical="top"/>
    </xf>
    <xf numFmtId="3" fontId="4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4" fontId="4" fillId="0" borderId="4" xfId="0" applyNumberFormat="1" applyFont="1" applyFill="1" applyBorder="1" applyAlignment="1">
      <alignment horizontal="center" vertical="top"/>
    </xf>
    <xf numFmtId="3" fontId="4" fillId="0" borderId="5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5" fillId="0" borderId="0" xfId="1"/>
    <xf numFmtId="0" fontId="7" fillId="0" borderId="0" xfId="1" applyFont="1" applyAlignment="1">
      <alignment vertical="center"/>
    </xf>
    <xf numFmtId="0" fontId="7" fillId="0" borderId="0" xfId="1" applyFont="1"/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left"/>
    </xf>
    <xf numFmtId="10" fontId="4" fillId="0" borderId="2" xfId="2" applyNumberFormat="1" applyFont="1" applyFill="1" applyBorder="1" applyAlignment="1">
      <alignment horizontal="center" vertical="center"/>
    </xf>
    <xf numFmtId="10" fontId="4" fillId="0" borderId="0" xfId="2" applyNumberFormat="1" applyFont="1" applyFill="1" applyAlignment="1">
      <alignment horizontal="center" vertical="center"/>
    </xf>
    <xf numFmtId="10" fontId="4" fillId="0" borderId="5" xfId="2" applyNumberFormat="1" applyFont="1" applyFill="1" applyBorder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4" fillId="0" borderId="2" xfId="2" applyFont="1" applyFill="1" applyBorder="1" applyAlignment="1">
      <alignment horizontal="center" vertical="center"/>
    </xf>
    <xf numFmtId="9" fontId="4" fillId="0" borderId="0" xfId="2" applyFont="1" applyFill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7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43" fontId="0" fillId="0" borderId="0" xfId="3" applyFont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" fontId="0" fillId="0" borderId="0" xfId="0" applyNumberFormat="1" applyFill="1" applyAlignment="1">
      <alignment horizontal="left"/>
    </xf>
    <xf numFmtId="43" fontId="0" fillId="0" borderId="0" xfId="3" applyFont="1" applyFill="1" applyAlignment="1">
      <alignment horizontal="left"/>
    </xf>
    <xf numFmtId="16" fontId="0" fillId="0" borderId="0" xfId="0" quotePrefix="1" applyNumberForma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37" fontId="0" fillId="0" borderId="0" xfId="0" applyNumberFormat="1" applyFill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A6088B30-7FA5-41DB-806B-E17A801B5324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F2091915-FA0C-4B21-A831-6AB950EB1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1E27-9FB3-411A-A7C3-4021D5FB0BC2}">
  <dimension ref="A20:L25"/>
  <sheetViews>
    <sheetView showGridLines="0" rightToLeft="1" tabSelected="1" view="pageBreakPreview" zoomScale="103" zoomScaleNormal="90" zoomScaleSheetLayoutView="103" workbookViewId="0">
      <selection activeCell="A20" sqref="A20:E20"/>
    </sheetView>
  </sheetViews>
  <sheetFormatPr defaultRowHeight="15" x14ac:dyDescent="0.25"/>
  <cols>
    <col min="1" max="4" width="9.140625" style="47"/>
    <col min="5" max="5" width="15.5703125" style="47" customWidth="1"/>
    <col min="6" max="16384" width="9.140625" style="47"/>
  </cols>
  <sheetData>
    <row r="20" spans="1:12" ht="26.25" customHeight="1" x14ac:dyDescent="0.6">
      <c r="A20" s="75" t="s">
        <v>261</v>
      </c>
      <c r="B20" s="75"/>
      <c r="C20" s="75"/>
      <c r="D20" s="75"/>
      <c r="E20" s="75"/>
      <c r="F20" s="45"/>
      <c r="G20" s="45"/>
      <c r="H20" s="45"/>
      <c r="I20" s="46"/>
      <c r="J20" s="46"/>
      <c r="K20" s="74"/>
      <c r="L20" s="74"/>
    </row>
    <row r="21" spans="1:12" ht="24" x14ac:dyDescent="0.6">
      <c r="A21" s="75" t="s">
        <v>262</v>
      </c>
      <c r="B21" s="75"/>
      <c r="C21" s="75"/>
      <c r="D21" s="75"/>
      <c r="E21" s="75"/>
      <c r="F21" s="45"/>
      <c r="G21" s="45"/>
      <c r="H21" s="45"/>
      <c r="I21" s="46"/>
      <c r="J21" s="46"/>
      <c r="K21" s="74"/>
      <c r="L21" s="74"/>
    </row>
    <row r="22" spans="1:12" ht="24" x14ac:dyDescent="0.6">
      <c r="A22" s="75" t="s">
        <v>263</v>
      </c>
      <c r="B22" s="75"/>
      <c r="C22" s="75"/>
      <c r="D22" s="75"/>
      <c r="E22" s="75"/>
      <c r="F22" s="45"/>
      <c r="G22" s="45"/>
      <c r="H22" s="45"/>
      <c r="I22" s="46"/>
      <c r="J22" s="46"/>
      <c r="K22" s="74"/>
      <c r="L22" s="74"/>
    </row>
    <row r="23" spans="1:12" ht="22.5" x14ac:dyDescent="0.55000000000000004">
      <c r="B23" s="48"/>
      <c r="C23" s="48"/>
      <c r="D23" s="48"/>
      <c r="E23" s="48"/>
      <c r="F23" s="48"/>
      <c r="G23" s="48"/>
      <c r="H23" s="48"/>
      <c r="I23" s="49"/>
      <c r="J23" s="49"/>
      <c r="K23" s="49"/>
      <c r="L23" s="49"/>
    </row>
    <row r="24" spans="1:12" ht="22.5" x14ac:dyDescent="0.55000000000000004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 ht="24" x14ac:dyDescent="0.6">
      <c r="B25" s="46"/>
      <c r="C25" s="46"/>
      <c r="D25" s="46"/>
      <c r="E25" s="46"/>
      <c r="F25" s="46"/>
      <c r="G25" s="46"/>
      <c r="H25" s="46"/>
      <c r="I25" s="46"/>
      <c r="J25" s="46"/>
      <c r="K25" s="74"/>
      <c r="L25" s="74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26"/>
  <sheetViews>
    <sheetView rightToLeft="1" view="pageBreakPreview" topLeftCell="A4" zoomScale="87" zoomScaleNormal="100" zoomScaleSheetLayoutView="87" workbookViewId="0">
      <selection activeCell="A10" sqref="A10:B10"/>
    </sheetView>
  </sheetViews>
  <sheetFormatPr defaultRowHeight="12.75" x14ac:dyDescent="0.2"/>
  <cols>
    <col min="1" max="1" width="5.140625" customWidth="1"/>
    <col min="2" max="2" width="28.140625" customWidth="1"/>
    <col min="3" max="3" width="1.28515625" customWidth="1"/>
    <col min="4" max="4" width="18.7109375" customWidth="1"/>
    <col min="5" max="5" width="1.28515625" customWidth="1"/>
    <col min="6" max="6" width="19.5703125" customWidth="1"/>
    <col min="7" max="7" width="1.28515625" customWidth="1"/>
    <col min="8" max="8" width="21.7109375" customWidth="1"/>
    <col min="9" max="9" width="1.28515625" customWidth="1"/>
    <col min="10" max="10" width="23.7109375" customWidth="1"/>
    <col min="11" max="11" width="1.28515625" customWidth="1"/>
    <col min="12" max="12" width="18.140625" customWidth="1"/>
    <col min="13" max="13" width="1.28515625" customWidth="1"/>
    <col min="14" max="14" width="19.140625" customWidth="1"/>
    <col min="15" max="15" width="1.28515625" customWidth="1"/>
    <col min="16" max="16" width="21.7109375" customWidth="1"/>
    <col min="17" max="17" width="1.28515625" customWidth="1"/>
    <col min="18" max="18" width="20.28515625" customWidth="1"/>
    <col min="19" max="19" width="1.28515625" customWidth="1"/>
    <col min="20" max="20" width="19.7109375" customWidth="1"/>
    <col min="21" max="21" width="1.28515625" customWidth="1"/>
    <col min="22" max="22" width="18.5703125" customWidth="1"/>
    <col min="24" max="24" width="14" bestFit="1" customWidth="1"/>
    <col min="26" max="26" width="16" bestFit="1" customWidth="1"/>
  </cols>
  <sheetData>
    <row r="1" spans="1:27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7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7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7" ht="14.45" customHeight="1" x14ac:dyDescent="0.2"/>
    <row r="5" spans="1:27" ht="14.45" customHeight="1" x14ac:dyDescent="0.2">
      <c r="A5" s="1" t="s">
        <v>164</v>
      </c>
      <c r="B5" s="83" t="s">
        <v>165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7" ht="14.45" customHeight="1" x14ac:dyDescent="0.2">
      <c r="D6" s="79" t="s">
        <v>157</v>
      </c>
      <c r="E6" s="79"/>
      <c r="F6" s="79"/>
      <c r="G6" s="79"/>
      <c r="H6" s="79"/>
      <c r="I6" s="79"/>
      <c r="J6" s="79"/>
      <c r="K6" s="79"/>
      <c r="L6" s="79"/>
      <c r="N6" s="79" t="s">
        <v>158</v>
      </c>
      <c r="O6" s="79"/>
      <c r="P6" s="79"/>
      <c r="Q6" s="79"/>
      <c r="R6" s="79"/>
      <c r="S6" s="79"/>
      <c r="T6" s="79"/>
      <c r="U6" s="79"/>
      <c r="V6" s="79"/>
    </row>
    <row r="7" spans="1:27" ht="14.45" customHeight="1" x14ac:dyDescent="0.2">
      <c r="D7" s="3"/>
      <c r="E7" s="3"/>
      <c r="F7" s="3"/>
      <c r="G7" s="3"/>
      <c r="H7" s="3"/>
      <c r="I7" s="3"/>
      <c r="J7" s="81" t="s">
        <v>25</v>
      </c>
      <c r="K7" s="81"/>
      <c r="L7" s="81"/>
      <c r="N7" s="3"/>
      <c r="O7" s="3"/>
      <c r="P7" s="3"/>
      <c r="Q7" s="3"/>
      <c r="R7" s="3"/>
      <c r="S7" s="3"/>
      <c r="T7" s="81" t="s">
        <v>25</v>
      </c>
      <c r="U7" s="81"/>
      <c r="V7" s="81"/>
    </row>
    <row r="8" spans="1:27" ht="22.5" customHeight="1" x14ac:dyDescent="0.2">
      <c r="A8" s="79" t="s">
        <v>48</v>
      </c>
      <c r="B8" s="79"/>
      <c r="D8" s="2" t="s">
        <v>166</v>
      </c>
      <c r="F8" s="2" t="s">
        <v>161</v>
      </c>
      <c r="H8" s="2" t="s">
        <v>162</v>
      </c>
      <c r="J8" s="4" t="s">
        <v>135</v>
      </c>
      <c r="K8" s="3"/>
      <c r="L8" s="4" t="s">
        <v>143</v>
      </c>
      <c r="N8" s="2" t="s">
        <v>166</v>
      </c>
      <c r="P8" s="2" t="s">
        <v>161</v>
      </c>
      <c r="R8" s="2" t="s">
        <v>162</v>
      </c>
      <c r="T8" s="4" t="s">
        <v>135</v>
      </c>
      <c r="U8" s="3"/>
      <c r="V8" s="4" t="s">
        <v>143</v>
      </c>
    </row>
    <row r="9" spans="1:27" ht="21.75" customHeight="1" x14ac:dyDescent="0.2">
      <c r="A9" s="90" t="s">
        <v>52</v>
      </c>
      <c r="B9" s="90"/>
      <c r="D9" s="13">
        <v>0</v>
      </c>
      <c r="E9" s="15"/>
      <c r="F9" s="40">
        <v>0</v>
      </c>
      <c r="G9" s="15"/>
      <c r="H9" s="40">
        <v>40345569511</v>
      </c>
      <c r="I9" s="15"/>
      <c r="J9" s="40">
        <v>40345569511</v>
      </c>
      <c r="K9" s="15"/>
      <c r="L9" s="54">
        <f>J9/درآمد!F13</f>
        <v>3.1606727054208208E-2</v>
      </c>
      <c r="M9" s="15"/>
      <c r="N9" s="13">
        <v>0</v>
      </c>
      <c r="O9" s="15"/>
      <c r="P9" s="40">
        <v>0</v>
      </c>
      <c r="Q9" s="15"/>
      <c r="R9" s="40">
        <v>40345569511</v>
      </c>
      <c r="S9" s="15"/>
      <c r="T9" s="40">
        <f>P9+R9</f>
        <v>40345569511</v>
      </c>
      <c r="U9" s="15"/>
      <c r="V9" s="54">
        <f>T9/6946711997486</f>
        <v>5.8078655809541222E-3</v>
      </c>
      <c r="X9" s="57"/>
      <c r="Z9" s="64"/>
      <c r="AA9" s="64"/>
    </row>
    <row r="10" spans="1:27" ht="21.75" customHeight="1" x14ac:dyDescent="0.2">
      <c r="A10" s="87" t="s">
        <v>55</v>
      </c>
      <c r="B10" s="87"/>
      <c r="D10" s="14">
        <v>0</v>
      </c>
      <c r="E10" s="15"/>
      <c r="F10" s="41">
        <v>0</v>
      </c>
      <c r="G10" s="15"/>
      <c r="H10" s="41">
        <v>11203137490</v>
      </c>
      <c r="I10" s="15"/>
      <c r="J10" s="41">
        <v>11203137490</v>
      </c>
      <c r="K10" s="15"/>
      <c r="L10" s="55">
        <f>J10/درآمد!$F$13</f>
        <v>8.7765401031371076E-3</v>
      </c>
      <c r="M10" s="15"/>
      <c r="N10" s="14">
        <v>0</v>
      </c>
      <c r="O10" s="15"/>
      <c r="P10" s="41">
        <v>0</v>
      </c>
      <c r="Q10" s="15"/>
      <c r="R10" s="41">
        <v>11203137490</v>
      </c>
      <c r="S10" s="15"/>
      <c r="T10" s="41">
        <f>P10+R10</f>
        <v>11203137490</v>
      </c>
      <c r="U10" s="15"/>
      <c r="V10" s="55">
        <f>T10/6946711997486</f>
        <v>1.6127251992099846E-3</v>
      </c>
      <c r="X10" s="57"/>
      <c r="Z10" s="64"/>
      <c r="AA10" s="64"/>
    </row>
    <row r="11" spans="1:27" ht="21.75" customHeight="1" x14ac:dyDescent="0.2">
      <c r="A11" s="87" t="s">
        <v>58</v>
      </c>
      <c r="B11" s="87"/>
      <c r="D11" s="14">
        <v>0</v>
      </c>
      <c r="E11" s="15"/>
      <c r="F11" s="41">
        <v>12648245656</v>
      </c>
      <c r="G11" s="15"/>
      <c r="H11" s="41">
        <v>2648701432</v>
      </c>
      <c r="I11" s="15"/>
      <c r="J11" s="41">
        <v>15296947088</v>
      </c>
      <c r="K11" s="15"/>
      <c r="L11" s="55">
        <f>J11/درآمد!$F$13</f>
        <v>1.198363134374051E-2</v>
      </c>
      <c r="M11" s="15"/>
      <c r="N11" s="14">
        <v>0</v>
      </c>
      <c r="O11" s="15"/>
      <c r="P11" s="41">
        <v>11674609156</v>
      </c>
      <c r="Q11" s="15"/>
      <c r="R11" s="41">
        <v>2648701432</v>
      </c>
      <c r="S11" s="15"/>
      <c r="T11" s="41">
        <f t="shared" ref="T11:T20" si="0">P11+R11</f>
        <v>14323310588</v>
      </c>
      <c r="U11" s="15"/>
      <c r="V11" s="55">
        <f t="shared" ref="V11:V20" si="1">T11/6946711997486</f>
        <v>2.061883462735115E-3</v>
      </c>
      <c r="X11" s="57"/>
      <c r="Z11" s="64"/>
      <c r="AA11" s="64"/>
    </row>
    <row r="12" spans="1:27" ht="21.75" customHeight="1" x14ac:dyDescent="0.2">
      <c r="A12" s="87" t="s">
        <v>56</v>
      </c>
      <c r="B12" s="87"/>
      <c r="D12" s="14">
        <v>0</v>
      </c>
      <c r="E12" s="15"/>
      <c r="F12" s="41">
        <v>38534552160</v>
      </c>
      <c r="G12" s="15"/>
      <c r="H12" s="41">
        <v>0</v>
      </c>
      <c r="I12" s="15"/>
      <c r="J12" s="41">
        <v>38534552160</v>
      </c>
      <c r="K12" s="15"/>
      <c r="L12" s="55">
        <f>J12/درآمد!$F$13</f>
        <v>3.0187975706854296E-2</v>
      </c>
      <c r="M12" s="15"/>
      <c r="N12" s="14">
        <v>0</v>
      </c>
      <c r="O12" s="15"/>
      <c r="P12" s="41">
        <v>165939415239</v>
      </c>
      <c r="Q12" s="15"/>
      <c r="R12" s="41">
        <v>12061586082</v>
      </c>
      <c r="S12" s="15"/>
      <c r="T12" s="41">
        <f t="shared" si="0"/>
        <v>178001001321</v>
      </c>
      <c r="U12" s="15"/>
      <c r="V12" s="55">
        <f t="shared" si="1"/>
        <v>2.5623777318739886E-2</v>
      </c>
      <c r="X12" s="57"/>
      <c r="Z12" s="64"/>
      <c r="AA12" s="64"/>
    </row>
    <row r="13" spans="1:27" ht="21.75" customHeight="1" x14ac:dyDescent="0.2">
      <c r="A13" s="87" t="s">
        <v>51</v>
      </c>
      <c r="B13" s="87"/>
      <c r="D13" s="14">
        <v>0</v>
      </c>
      <c r="E13" s="15"/>
      <c r="F13" s="41">
        <v>13406879500</v>
      </c>
      <c r="G13" s="15"/>
      <c r="H13" s="41">
        <v>0</v>
      </c>
      <c r="I13" s="15"/>
      <c r="J13" s="41">
        <v>13406879500</v>
      </c>
      <c r="K13" s="15"/>
      <c r="L13" s="55">
        <f>J13/درآمد!$F$13</f>
        <v>1.0502952025243489E-2</v>
      </c>
      <c r="M13" s="15"/>
      <c r="N13" s="14">
        <v>0</v>
      </c>
      <c r="O13" s="15"/>
      <c r="P13" s="41">
        <v>78296176280</v>
      </c>
      <c r="Q13" s="15"/>
      <c r="R13" s="41">
        <v>0</v>
      </c>
      <c r="S13" s="15"/>
      <c r="T13" s="41">
        <f t="shared" si="0"/>
        <v>78296176280</v>
      </c>
      <c r="U13" s="15"/>
      <c r="V13" s="55">
        <f t="shared" si="1"/>
        <v>1.1270969101401528E-2</v>
      </c>
      <c r="X13" s="57"/>
      <c r="Z13" s="64"/>
      <c r="AA13" s="64"/>
    </row>
    <row r="14" spans="1:27" ht="21.75" customHeight="1" x14ac:dyDescent="0.2">
      <c r="A14" s="87" t="s">
        <v>54</v>
      </c>
      <c r="B14" s="87"/>
      <c r="D14" s="14">
        <v>0</v>
      </c>
      <c r="E14" s="15"/>
      <c r="F14" s="41">
        <v>39730719581</v>
      </c>
      <c r="G14" s="15"/>
      <c r="H14" s="41">
        <v>0</v>
      </c>
      <c r="I14" s="15"/>
      <c r="J14" s="41">
        <v>39730719581</v>
      </c>
      <c r="K14" s="15"/>
      <c r="L14" s="55">
        <f>J14/درآمد!$F$13</f>
        <v>3.1125053498664259E-2</v>
      </c>
      <c r="M14" s="15"/>
      <c r="N14" s="14">
        <v>0</v>
      </c>
      <c r="O14" s="15"/>
      <c r="P14" s="41">
        <v>104318171173</v>
      </c>
      <c r="Q14" s="15"/>
      <c r="R14" s="41">
        <v>0</v>
      </c>
      <c r="S14" s="15"/>
      <c r="T14" s="41">
        <f t="shared" si="0"/>
        <v>104318171173</v>
      </c>
      <c r="U14" s="15"/>
      <c r="V14" s="55">
        <f t="shared" si="1"/>
        <v>1.5016913211711169E-2</v>
      </c>
      <c r="X14" s="57"/>
      <c r="Z14" s="64"/>
      <c r="AA14" s="64"/>
    </row>
    <row r="15" spans="1:27" ht="21.75" customHeight="1" x14ac:dyDescent="0.2">
      <c r="A15" s="87" t="s">
        <v>59</v>
      </c>
      <c r="B15" s="87"/>
      <c r="D15" s="14">
        <v>0</v>
      </c>
      <c r="E15" s="15"/>
      <c r="F15" s="41">
        <v>15097730130</v>
      </c>
      <c r="G15" s="15"/>
      <c r="H15" s="41">
        <v>0</v>
      </c>
      <c r="I15" s="15"/>
      <c r="J15" s="41">
        <v>15097730130</v>
      </c>
      <c r="K15" s="15"/>
      <c r="L15" s="55">
        <f>J15/درآمد!$F$13</f>
        <v>1.1827564739838465E-2</v>
      </c>
      <c r="M15" s="15"/>
      <c r="N15" s="14">
        <v>0</v>
      </c>
      <c r="O15" s="15"/>
      <c r="P15" s="41">
        <v>16412536615</v>
      </c>
      <c r="Q15" s="15"/>
      <c r="R15" s="41">
        <v>0</v>
      </c>
      <c r="S15" s="15"/>
      <c r="T15" s="41">
        <f t="shared" si="0"/>
        <v>16412536615</v>
      </c>
      <c r="U15" s="15"/>
      <c r="V15" s="55">
        <f t="shared" si="1"/>
        <v>2.3626338073234735E-3</v>
      </c>
      <c r="X15" s="57"/>
      <c r="Z15" s="64"/>
      <c r="AA15" s="64"/>
    </row>
    <row r="16" spans="1:27" ht="21.75" customHeight="1" x14ac:dyDescent="0.2">
      <c r="A16" s="87" t="s">
        <v>60</v>
      </c>
      <c r="B16" s="87"/>
      <c r="D16" s="14">
        <v>0</v>
      </c>
      <c r="E16" s="15"/>
      <c r="F16" s="41">
        <v>-239999740</v>
      </c>
      <c r="G16" s="15"/>
      <c r="H16" s="41">
        <v>0</v>
      </c>
      <c r="I16" s="15"/>
      <c r="J16" s="41">
        <v>-239999740</v>
      </c>
      <c r="K16" s="15"/>
      <c r="L16" s="55">
        <f>J16/درآمد!$F$13</f>
        <v>-1.8801584330573799E-4</v>
      </c>
      <c r="M16" s="15"/>
      <c r="N16" s="14">
        <v>0</v>
      </c>
      <c r="O16" s="15"/>
      <c r="P16" s="41">
        <v>-239999740</v>
      </c>
      <c r="Q16" s="15"/>
      <c r="R16" s="41">
        <v>0</v>
      </c>
      <c r="S16" s="15"/>
      <c r="T16" s="41">
        <f t="shared" si="0"/>
        <v>-239999740</v>
      </c>
      <c r="U16" s="15"/>
      <c r="V16" s="55">
        <f t="shared" si="1"/>
        <v>-3.4548681460647191E-5</v>
      </c>
      <c r="X16" s="57"/>
      <c r="Z16" s="64"/>
      <c r="AA16" s="64"/>
    </row>
    <row r="17" spans="1:27" ht="21.75" customHeight="1" x14ac:dyDescent="0.2">
      <c r="A17" s="87" t="s">
        <v>61</v>
      </c>
      <c r="B17" s="87"/>
      <c r="D17" s="14">
        <v>0</v>
      </c>
      <c r="E17" s="15"/>
      <c r="F17" s="41">
        <v>16159640945</v>
      </c>
      <c r="G17" s="15"/>
      <c r="H17" s="41">
        <v>0</v>
      </c>
      <c r="I17" s="15"/>
      <c r="J17" s="41">
        <v>16159640945</v>
      </c>
      <c r="K17" s="15"/>
      <c r="L17" s="55">
        <f>J17/درآمد!$F$13</f>
        <v>1.2659465880221819E-2</v>
      </c>
      <c r="M17" s="15"/>
      <c r="N17" s="14">
        <v>0</v>
      </c>
      <c r="O17" s="15"/>
      <c r="P17" s="41">
        <v>16159640945</v>
      </c>
      <c r="Q17" s="15"/>
      <c r="R17" s="41">
        <v>0</v>
      </c>
      <c r="S17" s="15"/>
      <c r="T17" s="41">
        <f t="shared" si="0"/>
        <v>16159640945</v>
      </c>
      <c r="U17" s="15"/>
      <c r="V17" s="55">
        <f t="shared" si="1"/>
        <v>2.3262287181112645E-3</v>
      </c>
      <c r="X17" s="57"/>
      <c r="Z17" s="64"/>
      <c r="AA17" s="64"/>
    </row>
    <row r="18" spans="1:27" ht="21.75" customHeight="1" x14ac:dyDescent="0.2">
      <c r="A18" s="87" t="s">
        <v>50</v>
      </c>
      <c r="B18" s="87"/>
      <c r="D18" s="14">
        <v>0</v>
      </c>
      <c r="E18" s="15"/>
      <c r="F18" s="41">
        <v>14652195327</v>
      </c>
      <c r="G18" s="15"/>
      <c r="H18" s="41">
        <v>0</v>
      </c>
      <c r="I18" s="15"/>
      <c r="J18" s="41">
        <v>14652195327</v>
      </c>
      <c r="K18" s="15"/>
      <c r="L18" s="55">
        <f>J18/درآمد!$F$13</f>
        <v>1.1478532687936655E-2</v>
      </c>
      <c r="M18" s="15"/>
      <c r="N18" s="14">
        <v>0</v>
      </c>
      <c r="O18" s="15"/>
      <c r="P18" s="41">
        <v>73359644617</v>
      </c>
      <c r="Q18" s="15"/>
      <c r="R18" s="41">
        <v>0</v>
      </c>
      <c r="S18" s="15"/>
      <c r="T18" s="41">
        <f t="shared" si="0"/>
        <v>73359644617</v>
      </c>
      <c r="U18" s="15"/>
      <c r="V18" s="55">
        <f t="shared" si="1"/>
        <v>1.0560340581781524E-2</v>
      </c>
      <c r="X18" s="57"/>
      <c r="Z18" s="64"/>
      <c r="AA18" s="64"/>
    </row>
    <row r="19" spans="1:27" ht="21.75" customHeight="1" x14ac:dyDescent="0.2">
      <c r="A19" s="87" t="s">
        <v>57</v>
      </c>
      <c r="B19" s="87"/>
      <c r="D19" s="14">
        <v>0</v>
      </c>
      <c r="E19" s="15"/>
      <c r="F19" s="41">
        <v>3427924500</v>
      </c>
      <c r="G19" s="15"/>
      <c r="H19" s="41">
        <v>0</v>
      </c>
      <c r="I19" s="15"/>
      <c r="J19" s="41">
        <v>3427924500</v>
      </c>
      <c r="K19" s="15"/>
      <c r="L19" s="55">
        <f>J19/درآمد!$F$13</f>
        <v>2.6854367244560358E-3</v>
      </c>
      <c r="M19" s="15"/>
      <c r="N19" s="14">
        <v>0</v>
      </c>
      <c r="O19" s="15"/>
      <c r="P19" s="41">
        <v>-1398337500</v>
      </c>
      <c r="Q19" s="15"/>
      <c r="R19" s="41">
        <v>0</v>
      </c>
      <c r="S19" s="15"/>
      <c r="T19" s="41">
        <f t="shared" si="0"/>
        <v>-1398337500</v>
      </c>
      <c r="U19" s="15"/>
      <c r="V19" s="55">
        <f t="shared" si="1"/>
        <v>-2.0129487166101824E-4</v>
      </c>
      <c r="X19" s="57"/>
      <c r="Z19" s="64"/>
      <c r="AA19" s="64"/>
    </row>
    <row r="20" spans="1:27" ht="21.75" customHeight="1" x14ac:dyDescent="0.2">
      <c r="A20" s="88" t="s">
        <v>53</v>
      </c>
      <c r="B20" s="88"/>
      <c r="D20" s="18">
        <v>0</v>
      </c>
      <c r="E20" s="15"/>
      <c r="F20" s="42">
        <v>12535705280</v>
      </c>
      <c r="G20" s="15"/>
      <c r="H20" s="42">
        <v>0</v>
      </c>
      <c r="I20" s="15"/>
      <c r="J20" s="42">
        <v>12535705280</v>
      </c>
      <c r="K20" s="15"/>
      <c r="L20" s="55">
        <f>J20/درآمد!$F$13</f>
        <v>9.8204739707276039E-3</v>
      </c>
      <c r="M20" s="15"/>
      <c r="N20" s="18">
        <v>0</v>
      </c>
      <c r="O20" s="15"/>
      <c r="P20" s="41">
        <v>12155039753</v>
      </c>
      <c r="Q20" s="15"/>
      <c r="R20" s="42">
        <v>0</v>
      </c>
      <c r="S20" s="15"/>
      <c r="T20" s="41">
        <f t="shared" si="0"/>
        <v>12155039753</v>
      </c>
      <c r="U20" s="15"/>
      <c r="V20" s="55">
        <f t="shared" si="1"/>
        <v>1.7497543812668328E-3</v>
      </c>
      <c r="X20" s="57"/>
      <c r="Z20" s="64"/>
      <c r="AA20" s="64"/>
    </row>
    <row r="21" spans="1:27" ht="21.75" customHeight="1" x14ac:dyDescent="0.2">
      <c r="A21" s="89" t="s">
        <v>25</v>
      </c>
      <c r="B21" s="89"/>
      <c r="D21" s="20">
        <v>0</v>
      </c>
      <c r="E21" s="15"/>
      <c r="F21" s="43">
        <f>SUM(F9:F20)</f>
        <v>165953593339</v>
      </c>
      <c r="G21" s="15"/>
      <c r="H21" s="43">
        <f>SUM(H9:H20)</f>
        <v>54197408433</v>
      </c>
      <c r="I21" s="15"/>
      <c r="J21" s="43">
        <f>SUM(J9:J20)</f>
        <v>220151001772</v>
      </c>
      <c r="K21" s="15"/>
      <c r="L21" s="56">
        <f>SUM(L9:L20)</f>
        <v>0.17246633789172272</v>
      </c>
      <c r="M21" s="15"/>
      <c r="N21" s="20">
        <v>0</v>
      </c>
      <c r="O21" s="15"/>
      <c r="P21" s="43">
        <f>SUM(P9:P20)</f>
        <v>476676896538</v>
      </c>
      <c r="Q21" s="15"/>
      <c r="R21" s="43">
        <f>SUM(R9:R20)</f>
        <v>66258994515</v>
      </c>
      <c r="S21" s="15"/>
      <c r="T21" s="43">
        <f>SUM(T9:T20)</f>
        <v>542935891053</v>
      </c>
      <c r="U21" s="15"/>
      <c r="V21" s="56">
        <f>SUM(V9:V20)</f>
        <v>7.815724781011324E-2</v>
      </c>
      <c r="X21" s="57"/>
      <c r="Z21" s="64"/>
      <c r="AA21" s="64"/>
    </row>
    <row r="24" spans="1:27" x14ac:dyDescent="0.2">
      <c r="P24" s="100"/>
      <c r="Q24" s="97"/>
      <c r="R24" s="100"/>
    </row>
    <row r="25" spans="1:27" x14ac:dyDescent="0.2">
      <c r="P25" s="73"/>
      <c r="Q25" s="73"/>
      <c r="R25" s="73"/>
    </row>
    <row r="26" spans="1:27" x14ac:dyDescent="0.2">
      <c r="P26" s="73"/>
      <c r="Q26" s="73"/>
      <c r="R26" s="73"/>
    </row>
  </sheetData>
  <mergeCells count="22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</mergeCells>
  <pageMargins left="0.39" right="0.39" top="0.39" bottom="0.39" header="0" footer="0"/>
  <pageSetup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30"/>
  <sheetViews>
    <sheetView rightToLeft="1" view="pageBreakPreview" zoomScale="96" zoomScaleNormal="100" zoomScaleSheetLayoutView="96" workbookViewId="0">
      <selection activeCell="A9" sqref="A9:B9"/>
    </sheetView>
  </sheetViews>
  <sheetFormatPr defaultRowHeight="12.75" x14ac:dyDescent="0.2"/>
  <cols>
    <col min="1" max="1" width="5.140625" customWidth="1"/>
    <col min="2" max="2" width="28.28515625" customWidth="1"/>
    <col min="3" max="3" width="1.28515625" customWidth="1"/>
    <col min="4" max="4" width="16.5703125" customWidth="1"/>
    <col min="5" max="5" width="1.28515625" customWidth="1"/>
    <col min="6" max="6" width="20.425781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24.42578125" customWidth="1"/>
    <col min="13" max="13" width="1.28515625" customWidth="1"/>
    <col min="14" max="14" width="24" customWidth="1"/>
    <col min="15" max="15" width="1.28515625" customWidth="1"/>
    <col min="16" max="16" width="21.42578125" customWidth="1"/>
    <col min="17" max="17" width="1.28515625" customWidth="1"/>
    <col min="18" max="18" width="19.42578125" customWidth="1"/>
    <col min="20" max="20" width="20.140625" customWidth="1"/>
    <col min="21" max="21" width="18.5703125" customWidth="1"/>
  </cols>
  <sheetData>
    <row r="1" spans="1:21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1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21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21" ht="14.45" customHeight="1" x14ac:dyDescent="0.2"/>
    <row r="5" spans="1:21" ht="24.75" customHeight="1" x14ac:dyDescent="0.2">
      <c r="A5" s="1" t="s">
        <v>167</v>
      </c>
      <c r="B5" s="83" t="s">
        <v>168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</row>
    <row r="6" spans="1:21" ht="14.45" customHeight="1" x14ac:dyDescent="0.2">
      <c r="D6" s="79" t="s">
        <v>157</v>
      </c>
      <c r="E6" s="79"/>
      <c r="F6" s="79"/>
      <c r="G6" s="79"/>
      <c r="H6" s="79"/>
      <c r="I6" s="79"/>
      <c r="J6" s="79"/>
      <c r="L6" s="79" t="s">
        <v>158</v>
      </c>
      <c r="M6" s="79"/>
      <c r="N6" s="79"/>
      <c r="O6" s="79"/>
      <c r="P6" s="79"/>
      <c r="Q6" s="79"/>
      <c r="R6" s="79"/>
    </row>
    <row r="7" spans="1:21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1" ht="14.45" customHeight="1" x14ac:dyDescent="0.2">
      <c r="A8" s="79" t="s">
        <v>169</v>
      </c>
      <c r="B8" s="79"/>
      <c r="D8" s="2" t="s">
        <v>170</v>
      </c>
      <c r="F8" s="2" t="s">
        <v>161</v>
      </c>
      <c r="H8" s="2" t="s">
        <v>162</v>
      </c>
      <c r="J8" s="2" t="s">
        <v>25</v>
      </c>
      <c r="L8" s="2" t="s">
        <v>170</v>
      </c>
      <c r="N8" s="2" t="s">
        <v>161</v>
      </c>
      <c r="P8" s="2" t="s">
        <v>162</v>
      </c>
      <c r="R8" s="2" t="s">
        <v>25</v>
      </c>
    </row>
    <row r="9" spans="1:21" ht="21.75" customHeight="1" x14ac:dyDescent="0.2">
      <c r="A9" s="90" t="s">
        <v>171</v>
      </c>
      <c r="B9" s="90"/>
      <c r="D9" s="40">
        <v>0</v>
      </c>
      <c r="E9" s="15"/>
      <c r="F9" s="40">
        <v>0</v>
      </c>
      <c r="G9" s="15"/>
      <c r="H9" s="13">
        <v>0</v>
      </c>
      <c r="I9" s="15"/>
      <c r="J9" s="40">
        <f>D9+F9+H9</f>
        <v>0</v>
      </c>
      <c r="K9" s="15"/>
      <c r="L9" s="40">
        <v>292210152568</v>
      </c>
      <c r="M9" s="15"/>
      <c r="N9" s="40">
        <v>0</v>
      </c>
      <c r="O9" s="15"/>
      <c r="P9" s="40">
        <v>-65243503998</v>
      </c>
      <c r="Q9" s="15"/>
      <c r="R9" s="40">
        <f>L9+N9+P9</f>
        <v>226966648570</v>
      </c>
      <c r="T9" s="64"/>
      <c r="U9" s="64">
        <f>J9-T9</f>
        <v>0</v>
      </c>
    </row>
    <row r="10" spans="1:21" ht="21.75" customHeight="1" x14ac:dyDescent="0.2">
      <c r="A10" s="87" t="s">
        <v>118</v>
      </c>
      <c r="B10" s="87"/>
      <c r="D10" s="41">
        <v>63248515917</v>
      </c>
      <c r="E10" s="15"/>
      <c r="F10" s="41">
        <v>0</v>
      </c>
      <c r="G10" s="15"/>
      <c r="H10" s="14">
        <v>0</v>
      </c>
      <c r="I10" s="15"/>
      <c r="J10" s="41">
        <f>D10+F10+H10</f>
        <v>63248515917</v>
      </c>
      <c r="K10" s="15"/>
      <c r="L10" s="41">
        <v>123979511108</v>
      </c>
      <c r="M10" s="15"/>
      <c r="N10" s="41">
        <v>0</v>
      </c>
      <c r="O10" s="15"/>
      <c r="P10" s="41">
        <v>0</v>
      </c>
      <c r="Q10" s="15"/>
      <c r="R10" s="41">
        <f>L10+N10+P10</f>
        <v>123979511108</v>
      </c>
      <c r="T10" s="64"/>
      <c r="U10" s="64">
        <f t="shared" ref="U10:U28" si="0">J10-T10</f>
        <v>63248515917</v>
      </c>
    </row>
    <row r="11" spans="1:21" ht="21.75" customHeight="1" x14ac:dyDescent="0.2">
      <c r="A11" s="87" t="s">
        <v>111</v>
      </c>
      <c r="B11" s="87"/>
      <c r="D11" s="41">
        <v>96707319010</v>
      </c>
      <c r="E11" s="15"/>
      <c r="F11" s="41">
        <v>224959218750</v>
      </c>
      <c r="G11" s="15"/>
      <c r="H11" s="14">
        <v>0</v>
      </c>
      <c r="I11" s="15"/>
      <c r="J11" s="41">
        <f t="shared" ref="J11:J27" si="1">D11+F11+H11</f>
        <v>321666537760</v>
      </c>
      <c r="K11" s="15"/>
      <c r="L11" s="41">
        <v>208542765175</v>
      </c>
      <c r="M11" s="15"/>
      <c r="N11" s="41">
        <v>-884862500</v>
      </c>
      <c r="O11" s="15"/>
      <c r="P11" s="41">
        <v>0</v>
      </c>
      <c r="Q11" s="15"/>
      <c r="R11" s="41">
        <f t="shared" ref="R11:R27" si="2">L11+N11+P11</f>
        <v>207657902675</v>
      </c>
      <c r="T11" s="64"/>
      <c r="U11" s="64">
        <f t="shared" si="0"/>
        <v>321666537760</v>
      </c>
    </row>
    <row r="12" spans="1:21" ht="21.75" customHeight="1" x14ac:dyDescent="0.2">
      <c r="A12" s="87" t="s">
        <v>114</v>
      </c>
      <c r="B12" s="87"/>
      <c r="D12" s="41">
        <v>3115840742</v>
      </c>
      <c r="E12" s="15"/>
      <c r="F12" s="41">
        <v>0</v>
      </c>
      <c r="G12" s="15"/>
      <c r="H12" s="14">
        <v>0</v>
      </c>
      <c r="I12" s="15"/>
      <c r="J12" s="41">
        <f t="shared" si="1"/>
        <v>3115840742</v>
      </c>
      <c r="K12" s="15"/>
      <c r="L12" s="41">
        <v>6745945937</v>
      </c>
      <c r="M12" s="15"/>
      <c r="N12" s="41">
        <v>-5635463812</v>
      </c>
      <c r="O12" s="15"/>
      <c r="P12" s="41">
        <v>0</v>
      </c>
      <c r="Q12" s="15"/>
      <c r="R12" s="41">
        <f t="shared" si="2"/>
        <v>1110482125</v>
      </c>
      <c r="T12" s="64"/>
      <c r="U12" s="64">
        <f t="shared" si="0"/>
        <v>3115840742</v>
      </c>
    </row>
    <row r="13" spans="1:21" ht="21.75" customHeight="1" x14ac:dyDescent="0.2">
      <c r="A13" s="87" t="s">
        <v>116</v>
      </c>
      <c r="B13" s="87"/>
      <c r="D13" s="41">
        <v>44471386428</v>
      </c>
      <c r="E13" s="15"/>
      <c r="F13" s="41">
        <v>-127017945740</v>
      </c>
      <c r="G13" s="15"/>
      <c r="H13" s="14">
        <v>0</v>
      </c>
      <c r="I13" s="15"/>
      <c r="J13" s="41">
        <f t="shared" si="1"/>
        <v>-82546559312</v>
      </c>
      <c r="K13" s="15"/>
      <c r="L13" s="41">
        <v>44471386428</v>
      </c>
      <c r="M13" s="15"/>
      <c r="N13" s="41">
        <v>-127017945740</v>
      </c>
      <c r="O13" s="15"/>
      <c r="P13" s="41">
        <v>0</v>
      </c>
      <c r="Q13" s="15"/>
      <c r="R13" s="41">
        <f t="shared" si="2"/>
        <v>-82546559312</v>
      </c>
      <c r="T13" s="64"/>
      <c r="U13" s="64">
        <f t="shared" si="0"/>
        <v>-82546559312</v>
      </c>
    </row>
    <row r="14" spans="1:21" ht="21.75" customHeight="1" x14ac:dyDescent="0.2">
      <c r="A14" s="87" t="s">
        <v>96</v>
      </c>
      <c r="B14" s="87"/>
      <c r="D14" s="41">
        <v>39283102027</v>
      </c>
      <c r="E14" s="15"/>
      <c r="F14" s="41">
        <v>0</v>
      </c>
      <c r="G14" s="15"/>
      <c r="H14" s="14">
        <v>0</v>
      </c>
      <c r="I14" s="15"/>
      <c r="J14" s="41">
        <f t="shared" si="1"/>
        <v>39283102027</v>
      </c>
      <c r="K14" s="15"/>
      <c r="L14" s="41">
        <v>104764999719</v>
      </c>
      <c r="M14" s="15"/>
      <c r="N14" s="41">
        <v>-271875000</v>
      </c>
      <c r="O14" s="15"/>
      <c r="P14" s="41">
        <v>0</v>
      </c>
      <c r="Q14" s="15"/>
      <c r="R14" s="41">
        <f t="shared" si="2"/>
        <v>104493124719</v>
      </c>
      <c r="T14" s="64"/>
      <c r="U14" s="64">
        <f t="shared" si="0"/>
        <v>39283102027</v>
      </c>
    </row>
    <row r="15" spans="1:21" ht="21.75" customHeight="1" x14ac:dyDescent="0.2">
      <c r="A15" s="87" t="s">
        <v>108</v>
      </c>
      <c r="B15" s="87"/>
      <c r="D15" s="41">
        <v>65245253107</v>
      </c>
      <c r="E15" s="15"/>
      <c r="F15" s="41">
        <v>-76690097400</v>
      </c>
      <c r="G15" s="15"/>
      <c r="H15" s="14">
        <v>0</v>
      </c>
      <c r="I15" s="15"/>
      <c r="J15" s="41">
        <f t="shared" si="1"/>
        <v>-11444844293</v>
      </c>
      <c r="K15" s="15"/>
      <c r="L15" s="41">
        <v>196790944575</v>
      </c>
      <c r="M15" s="15"/>
      <c r="N15" s="41">
        <v>-42070212750</v>
      </c>
      <c r="O15" s="15"/>
      <c r="P15" s="41">
        <v>0</v>
      </c>
      <c r="Q15" s="15"/>
      <c r="R15" s="41">
        <f t="shared" si="2"/>
        <v>154720731825</v>
      </c>
      <c r="T15" s="64"/>
      <c r="U15" s="64">
        <f t="shared" si="0"/>
        <v>-11444844293</v>
      </c>
    </row>
    <row r="16" spans="1:21" ht="21.75" customHeight="1" x14ac:dyDescent="0.2">
      <c r="A16" s="87" t="s">
        <v>71</v>
      </c>
      <c r="B16" s="87"/>
      <c r="D16" s="41">
        <v>57234370972</v>
      </c>
      <c r="E16" s="15"/>
      <c r="F16" s="41">
        <v>0</v>
      </c>
      <c r="G16" s="15"/>
      <c r="H16" s="14">
        <v>0</v>
      </c>
      <c r="I16" s="15"/>
      <c r="J16" s="41">
        <f t="shared" si="1"/>
        <v>57234370972</v>
      </c>
      <c r="K16" s="15"/>
      <c r="L16" s="41">
        <v>249488286711</v>
      </c>
      <c r="M16" s="15"/>
      <c r="N16" s="41">
        <v>41823283639</v>
      </c>
      <c r="O16" s="15"/>
      <c r="P16" s="41">
        <v>0</v>
      </c>
      <c r="Q16" s="15"/>
      <c r="R16" s="41">
        <f t="shared" si="2"/>
        <v>291311570350</v>
      </c>
      <c r="T16" s="64"/>
      <c r="U16" s="64">
        <f t="shared" si="0"/>
        <v>57234370972</v>
      </c>
    </row>
    <row r="17" spans="1:21" ht="21.75" customHeight="1" x14ac:dyDescent="0.2">
      <c r="A17" s="87" t="s">
        <v>105</v>
      </c>
      <c r="B17" s="87"/>
      <c r="D17" s="41">
        <v>18884392406</v>
      </c>
      <c r="E17" s="15"/>
      <c r="F17" s="41">
        <v>0</v>
      </c>
      <c r="G17" s="15"/>
      <c r="H17" s="14">
        <v>0</v>
      </c>
      <c r="I17" s="15"/>
      <c r="J17" s="41">
        <f t="shared" si="1"/>
        <v>18884392406</v>
      </c>
      <c r="K17" s="15"/>
      <c r="L17" s="41">
        <v>154468174991</v>
      </c>
      <c r="M17" s="15"/>
      <c r="N17" s="41">
        <v>-135937500</v>
      </c>
      <c r="O17" s="15"/>
      <c r="P17" s="41">
        <v>0</v>
      </c>
      <c r="Q17" s="15"/>
      <c r="R17" s="41">
        <f t="shared" si="2"/>
        <v>154332237491</v>
      </c>
      <c r="T17" s="64"/>
      <c r="U17" s="64">
        <f t="shared" si="0"/>
        <v>18884392406</v>
      </c>
    </row>
    <row r="18" spans="1:21" ht="21.75" customHeight="1" x14ac:dyDescent="0.2">
      <c r="A18" s="87" t="s">
        <v>99</v>
      </c>
      <c r="B18" s="87"/>
      <c r="D18" s="41">
        <v>39554994783</v>
      </c>
      <c r="E18" s="15"/>
      <c r="F18" s="41">
        <v>0</v>
      </c>
      <c r="G18" s="15"/>
      <c r="H18" s="14">
        <v>0</v>
      </c>
      <c r="I18" s="15"/>
      <c r="J18" s="41">
        <f t="shared" si="1"/>
        <v>39554994783</v>
      </c>
      <c r="K18" s="15"/>
      <c r="L18" s="41">
        <v>229600977215</v>
      </c>
      <c r="M18" s="15"/>
      <c r="N18" s="41">
        <v>73760338070</v>
      </c>
      <c r="O18" s="15"/>
      <c r="P18" s="41">
        <v>0</v>
      </c>
      <c r="Q18" s="15"/>
      <c r="R18" s="41">
        <f t="shared" si="2"/>
        <v>303361315285</v>
      </c>
      <c r="T18" s="64"/>
      <c r="U18" s="64">
        <f t="shared" si="0"/>
        <v>39554994783</v>
      </c>
    </row>
    <row r="19" spans="1:21" ht="21.75" customHeight="1" x14ac:dyDescent="0.2">
      <c r="A19" s="87" t="s">
        <v>102</v>
      </c>
      <c r="B19" s="87"/>
      <c r="D19" s="41">
        <v>2522184488</v>
      </c>
      <c r="E19" s="15"/>
      <c r="F19" s="41">
        <v>0</v>
      </c>
      <c r="G19" s="15"/>
      <c r="H19" s="14">
        <v>0</v>
      </c>
      <c r="I19" s="15"/>
      <c r="J19" s="41">
        <f t="shared" si="1"/>
        <v>2522184488</v>
      </c>
      <c r="K19" s="15"/>
      <c r="L19" s="41">
        <v>14932890728</v>
      </c>
      <c r="M19" s="15"/>
      <c r="N19" s="41">
        <v>-33750000</v>
      </c>
      <c r="O19" s="15"/>
      <c r="P19" s="41">
        <v>0</v>
      </c>
      <c r="Q19" s="15"/>
      <c r="R19" s="41">
        <f t="shared" si="2"/>
        <v>14899140728</v>
      </c>
      <c r="T19" s="64"/>
      <c r="U19" s="64">
        <f t="shared" si="0"/>
        <v>2522184488</v>
      </c>
    </row>
    <row r="20" spans="1:21" ht="21.75" customHeight="1" x14ac:dyDescent="0.2">
      <c r="A20" s="87" t="s">
        <v>93</v>
      </c>
      <c r="B20" s="87"/>
      <c r="D20" s="41">
        <v>0</v>
      </c>
      <c r="E20" s="15"/>
      <c r="F20" s="41">
        <v>12597716</v>
      </c>
      <c r="G20" s="15"/>
      <c r="H20" s="14">
        <v>0</v>
      </c>
      <c r="I20" s="15"/>
      <c r="J20" s="41">
        <f t="shared" si="1"/>
        <v>12597716</v>
      </c>
      <c r="K20" s="15"/>
      <c r="L20" s="41">
        <v>0</v>
      </c>
      <c r="M20" s="15"/>
      <c r="N20" s="41">
        <v>1413128907</v>
      </c>
      <c r="O20" s="15"/>
      <c r="P20" s="41">
        <v>0</v>
      </c>
      <c r="Q20" s="15"/>
      <c r="R20" s="41">
        <f t="shared" si="2"/>
        <v>1413128907</v>
      </c>
      <c r="T20" s="64"/>
      <c r="U20" s="64">
        <f t="shared" si="0"/>
        <v>12597716</v>
      </c>
    </row>
    <row r="21" spans="1:21" ht="21.75" customHeight="1" x14ac:dyDescent="0.2">
      <c r="A21" s="87" t="s">
        <v>85</v>
      </c>
      <c r="B21" s="87"/>
      <c r="D21" s="41">
        <v>0</v>
      </c>
      <c r="E21" s="15"/>
      <c r="F21" s="41">
        <v>5641755247</v>
      </c>
      <c r="G21" s="15"/>
      <c r="H21" s="14">
        <v>0</v>
      </c>
      <c r="I21" s="15"/>
      <c r="J21" s="41">
        <f t="shared" si="1"/>
        <v>5641755247</v>
      </c>
      <c r="K21" s="15"/>
      <c r="L21" s="41">
        <v>0</v>
      </c>
      <c r="M21" s="15"/>
      <c r="N21" s="41">
        <v>76770547381</v>
      </c>
      <c r="O21" s="15"/>
      <c r="P21" s="41">
        <v>0</v>
      </c>
      <c r="Q21" s="15"/>
      <c r="R21" s="41">
        <f t="shared" si="2"/>
        <v>76770547381</v>
      </c>
      <c r="T21" s="64"/>
      <c r="U21" s="64">
        <f t="shared" si="0"/>
        <v>5641755247</v>
      </c>
    </row>
    <row r="22" spans="1:21" ht="21.75" customHeight="1" x14ac:dyDescent="0.2">
      <c r="A22" s="87" t="s">
        <v>88</v>
      </c>
      <c r="B22" s="87"/>
      <c r="D22" s="41">
        <v>0</v>
      </c>
      <c r="E22" s="15"/>
      <c r="F22" s="41">
        <v>144006654</v>
      </c>
      <c r="G22" s="15"/>
      <c r="H22" s="14">
        <v>0</v>
      </c>
      <c r="I22" s="15"/>
      <c r="J22" s="41">
        <f t="shared" si="1"/>
        <v>144006654</v>
      </c>
      <c r="K22" s="15"/>
      <c r="L22" s="41">
        <v>0</v>
      </c>
      <c r="M22" s="15"/>
      <c r="N22" s="41">
        <v>908626190</v>
      </c>
      <c r="O22" s="15"/>
      <c r="P22" s="41">
        <v>0</v>
      </c>
      <c r="Q22" s="15"/>
      <c r="R22" s="41">
        <f t="shared" si="2"/>
        <v>908626190</v>
      </c>
      <c r="T22" s="64"/>
      <c r="U22" s="64">
        <f t="shared" si="0"/>
        <v>144006654</v>
      </c>
    </row>
    <row r="23" spans="1:21" ht="21.75" customHeight="1" x14ac:dyDescent="0.2">
      <c r="A23" s="87" t="s">
        <v>90</v>
      </c>
      <c r="B23" s="87"/>
      <c r="D23" s="41">
        <v>0</v>
      </c>
      <c r="E23" s="15"/>
      <c r="F23" s="41">
        <v>8357605</v>
      </c>
      <c r="G23" s="15"/>
      <c r="H23" s="14">
        <v>0</v>
      </c>
      <c r="I23" s="15"/>
      <c r="J23" s="41">
        <f t="shared" si="1"/>
        <v>8357605</v>
      </c>
      <c r="K23" s="15"/>
      <c r="L23" s="41">
        <v>0</v>
      </c>
      <c r="M23" s="15"/>
      <c r="N23" s="41">
        <v>367538781</v>
      </c>
      <c r="O23" s="15"/>
      <c r="P23" s="41">
        <v>0</v>
      </c>
      <c r="Q23" s="15"/>
      <c r="R23" s="41">
        <f t="shared" si="2"/>
        <v>367538781</v>
      </c>
      <c r="T23" s="64"/>
      <c r="U23" s="64">
        <f t="shared" si="0"/>
        <v>8357605</v>
      </c>
    </row>
    <row r="24" spans="1:21" ht="21.75" customHeight="1" x14ac:dyDescent="0.2">
      <c r="A24" s="87" t="s">
        <v>78</v>
      </c>
      <c r="B24" s="87"/>
      <c r="D24" s="41">
        <v>0</v>
      </c>
      <c r="E24" s="15"/>
      <c r="F24" s="41">
        <v>4711873538</v>
      </c>
      <c r="G24" s="15"/>
      <c r="H24" s="14">
        <v>0</v>
      </c>
      <c r="I24" s="15"/>
      <c r="J24" s="41">
        <f t="shared" si="1"/>
        <v>4711873538</v>
      </c>
      <c r="K24" s="15"/>
      <c r="L24" s="41">
        <v>0</v>
      </c>
      <c r="M24" s="15"/>
      <c r="N24" s="41">
        <v>70923094877</v>
      </c>
      <c r="O24" s="15"/>
      <c r="P24" s="41">
        <v>0</v>
      </c>
      <c r="Q24" s="15"/>
      <c r="R24" s="41">
        <f t="shared" si="2"/>
        <v>70923094877</v>
      </c>
      <c r="T24" s="64"/>
      <c r="U24" s="64">
        <f t="shared" si="0"/>
        <v>4711873538</v>
      </c>
    </row>
    <row r="25" spans="1:21" ht="21.75" customHeight="1" x14ac:dyDescent="0.2">
      <c r="A25" s="87" t="s">
        <v>80</v>
      </c>
      <c r="B25" s="87"/>
      <c r="D25" s="41">
        <v>0</v>
      </c>
      <c r="E25" s="15"/>
      <c r="F25" s="41">
        <v>2369370313</v>
      </c>
      <c r="G25" s="15"/>
      <c r="H25" s="14">
        <v>0</v>
      </c>
      <c r="I25" s="15"/>
      <c r="J25" s="41">
        <f t="shared" si="1"/>
        <v>2369370313</v>
      </c>
      <c r="K25" s="15"/>
      <c r="L25" s="41">
        <v>0</v>
      </c>
      <c r="M25" s="15"/>
      <c r="N25" s="41">
        <v>40658778128</v>
      </c>
      <c r="O25" s="15"/>
      <c r="P25" s="41">
        <v>0</v>
      </c>
      <c r="Q25" s="15"/>
      <c r="R25" s="41">
        <f t="shared" si="2"/>
        <v>40658778128</v>
      </c>
      <c r="T25" s="64"/>
      <c r="U25" s="64">
        <f t="shared" si="0"/>
        <v>2369370313</v>
      </c>
    </row>
    <row r="26" spans="1:21" ht="21.75" customHeight="1" x14ac:dyDescent="0.2">
      <c r="A26" s="87" t="s">
        <v>75</v>
      </c>
      <c r="B26" s="87"/>
      <c r="D26" s="41">
        <v>0</v>
      </c>
      <c r="E26" s="15"/>
      <c r="F26" s="41">
        <v>4043283222</v>
      </c>
      <c r="G26" s="15"/>
      <c r="H26" s="14">
        <v>0</v>
      </c>
      <c r="I26" s="15"/>
      <c r="J26" s="41">
        <f t="shared" si="1"/>
        <v>4043283222</v>
      </c>
      <c r="K26" s="15"/>
      <c r="L26" s="41">
        <v>0</v>
      </c>
      <c r="M26" s="15"/>
      <c r="N26" s="41">
        <v>119944354470</v>
      </c>
      <c r="O26" s="15"/>
      <c r="P26" s="41">
        <v>0</v>
      </c>
      <c r="Q26" s="15"/>
      <c r="R26" s="41">
        <f t="shared" si="2"/>
        <v>119944354470</v>
      </c>
      <c r="T26" s="64"/>
      <c r="U26" s="64">
        <f t="shared" si="0"/>
        <v>4043283222</v>
      </c>
    </row>
    <row r="27" spans="1:21" ht="21.75" customHeight="1" x14ac:dyDescent="0.2">
      <c r="A27" s="88" t="s">
        <v>82</v>
      </c>
      <c r="B27" s="88"/>
      <c r="D27" s="42">
        <v>0</v>
      </c>
      <c r="E27" s="15"/>
      <c r="F27" s="42">
        <v>2435278176</v>
      </c>
      <c r="G27" s="15"/>
      <c r="H27" s="18">
        <v>0</v>
      </c>
      <c r="I27" s="15"/>
      <c r="J27" s="41">
        <f t="shared" si="1"/>
        <v>2435278176</v>
      </c>
      <c r="K27" s="15"/>
      <c r="L27" s="42">
        <v>0</v>
      </c>
      <c r="M27" s="15"/>
      <c r="N27" s="42">
        <v>35782350276</v>
      </c>
      <c r="O27" s="15"/>
      <c r="P27" s="42">
        <v>0</v>
      </c>
      <c r="Q27" s="15"/>
      <c r="R27" s="41">
        <f t="shared" si="2"/>
        <v>35782350276</v>
      </c>
      <c r="T27" s="64"/>
      <c r="U27" s="64">
        <f t="shared" si="0"/>
        <v>2435278176</v>
      </c>
    </row>
    <row r="28" spans="1:21" ht="21.75" customHeight="1" x14ac:dyDescent="0.2">
      <c r="A28" s="89" t="s">
        <v>25</v>
      </c>
      <c r="B28" s="89"/>
      <c r="D28" s="43">
        <f>SUM(D9:D27)</f>
        <v>430267359880</v>
      </c>
      <c r="E28" s="15"/>
      <c r="F28" s="43">
        <f>SUM(F9:F27)</f>
        <v>40617698081</v>
      </c>
      <c r="G28" s="15"/>
      <c r="H28" s="20">
        <v>0</v>
      </c>
      <c r="I28" s="15"/>
      <c r="J28" s="43">
        <f>SUM(J9:J27)</f>
        <v>470885057961</v>
      </c>
      <c r="K28" s="15"/>
      <c r="L28" s="43">
        <f>SUM(L9:L27)</f>
        <v>1625996035155</v>
      </c>
      <c r="M28" s="15"/>
      <c r="N28" s="43">
        <f>SUM(N9:N27)</f>
        <v>286301993417</v>
      </c>
      <c r="O28" s="15"/>
      <c r="P28" s="43">
        <f>SUM(P9:P27)</f>
        <v>-65243503998</v>
      </c>
      <c r="Q28" s="15"/>
      <c r="R28" s="43">
        <f>SUM(R9:R27)</f>
        <v>1847054524574</v>
      </c>
      <c r="T28" s="64"/>
      <c r="U28" s="64">
        <f t="shared" si="0"/>
        <v>470885057961</v>
      </c>
    </row>
    <row r="29" spans="1:21" x14ac:dyDescent="0.2">
      <c r="N29" s="73"/>
    </row>
    <row r="30" spans="1:21" x14ac:dyDescent="0.2">
      <c r="N30" s="104"/>
    </row>
  </sheetData>
  <mergeCells count="2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8:B28"/>
    <mergeCell ref="A23:B23"/>
    <mergeCell ref="A24:B24"/>
    <mergeCell ref="A25:B25"/>
    <mergeCell ref="A26:B26"/>
    <mergeCell ref="A27:B27"/>
  </mergeCells>
  <pageMargins left="0.39" right="0.39" top="0.39" bottom="0.39" header="0" footer="0"/>
  <pageSetup scale="6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4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4.45" customHeight="1" x14ac:dyDescent="0.2"/>
    <row r="5" spans="1:17" ht="14.45" customHeight="1" x14ac:dyDescent="0.2">
      <c r="A5" s="1" t="s">
        <v>172</v>
      </c>
      <c r="B5" s="83" t="s">
        <v>173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17" ht="29.1" customHeight="1" x14ac:dyDescent="0.2">
      <c r="M6" s="94" t="s">
        <v>174</v>
      </c>
      <c r="Q6" s="94" t="s">
        <v>175</v>
      </c>
    </row>
    <row r="7" spans="1:17" ht="14.45" customHeight="1" x14ac:dyDescent="0.2">
      <c r="A7" s="79" t="s">
        <v>176</v>
      </c>
      <c r="B7" s="79"/>
      <c r="D7" s="2" t="s">
        <v>177</v>
      </c>
      <c r="F7" s="2" t="s">
        <v>178</v>
      </c>
      <c r="H7" s="2" t="s">
        <v>38</v>
      </c>
      <c r="J7" s="79" t="s">
        <v>179</v>
      </c>
      <c r="K7" s="79"/>
      <c r="M7" s="94"/>
      <c r="O7" s="2" t="s">
        <v>180</v>
      </c>
      <c r="Q7" s="94"/>
    </row>
    <row r="8" spans="1:17" ht="14.45" customHeight="1" x14ac:dyDescent="0.2">
      <c r="A8" s="81" t="s">
        <v>181</v>
      </c>
      <c r="B8" s="95"/>
      <c r="D8" s="81" t="s">
        <v>182</v>
      </c>
      <c r="F8" s="4" t="s">
        <v>183</v>
      </c>
      <c r="H8" s="3"/>
      <c r="J8" s="3"/>
      <c r="K8" s="3"/>
      <c r="M8" s="3"/>
      <c r="O8" s="3"/>
      <c r="Q8" s="3"/>
    </row>
    <row r="9" spans="1:17" ht="14.45" customHeight="1" x14ac:dyDescent="0.2">
      <c r="A9" s="79"/>
      <c r="B9" s="79"/>
      <c r="D9" s="79"/>
      <c r="F9" s="4" t="s">
        <v>184</v>
      </c>
    </row>
    <row r="10" spans="1:17" ht="14.45" customHeight="1" x14ac:dyDescent="0.2">
      <c r="A10" s="81" t="s">
        <v>181</v>
      </c>
      <c r="B10" s="95"/>
      <c r="D10" s="81" t="s">
        <v>185</v>
      </c>
      <c r="F10" s="4" t="s">
        <v>183</v>
      </c>
    </row>
    <row r="11" spans="1:17" ht="14.45" customHeight="1" x14ac:dyDescent="0.2">
      <c r="A11" s="79"/>
      <c r="B11" s="79"/>
      <c r="D11" s="79"/>
      <c r="F11" s="4" t="s">
        <v>186</v>
      </c>
    </row>
    <row r="12" spans="1:17" ht="65.45" customHeight="1" x14ac:dyDescent="0.2">
      <c r="A12" s="91" t="s">
        <v>187</v>
      </c>
      <c r="B12" s="91"/>
      <c r="D12" s="12" t="s">
        <v>188</v>
      </c>
      <c r="F12" s="4" t="s">
        <v>189</v>
      </c>
    </row>
    <row r="13" spans="1:17" ht="14.45" customHeight="1" x14ac:dyDescent="0.2">
      <c r="A13" s="91" t="s">
        <v>131</v>
      </c>
      <c r="B13" s="92"/>
      <c r="D13" s="91" t="s">
        <v>131</v>
      </c>
      <c r="F13" s="4" t="s">
        <v>190</v>
      </c>
    </row>
    <row r="14" spans="1:17" ht="14.45" customHeight="1" x14ac:dyDescent="0.2">
      <c r="A14" s="93"/>
      <c r="B14" s="93"/>
      <c r="D14" s="93"/>
      <c r="F14" s="4" t="s">
        <v>191</v>
      </c>
    </row>
    <row r="15" spans="1:17" ht="14.45" customHeight="1" x14ac:dyDescent="0.2">
      <c r="A15" s="93"/>
      <c r="B15" s="93"/>
      <c r="D15" s="93"/>
      <c r="F15" s="4" t="s">
        <v>192</v>
      </c>
    </row>
    <row r="16" spans="1:17" ht="14.45" customHeight="1" x14ac:dyDescent="0.2">
      <c r="A16" s="94"/>
      <c r="B16" s="94"/>
      <c r="D16" s="94"/>
      <c r="F16" s="4" t="s">
        <v>193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79" t="s">
        <v>194</v>
      </c>
      <c r="B18" s="79"/>
      <c r="C18" s="79"/>
      <c r="D18" s="79"/>
      <c r="E18" s="79"/>
      <c r="F18" s="79"/>
      <c r="G18" s="79"/>
      <c r="H18" s="79"/>
      <c r="I18" s="79"/>
      <c r="J18" s="79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202"/>
  <sheetViews>
    <sheetView rightToLeft="1" view="pageBreakPreview" zoomScale="96" zoomScaleNormal="100" zoomScaleSheetLayoutView="96" workbookViewId="0">
      <selection activeCell="A8" sqref="A8:B8"/>
    </sheetView>
  </sheetViews>
  <sheetFormatPr defaultRowHeight="12.75" x14ac:dyDescent="0.2"/>
  <cols>
    <col min="1" max="1" width="5.140625" customWidth="1"/>
    <col min="2" max="2" width="31.42578125" customWidth="1"/>
    <col min="3" max="3" width="1.28515625" customWidth="1"/>
    <col min="4" max="4" width="21.42578125" customWidth="1"/>
    <col min="5" max="5" width="1.28515625" customWidth="1"/>
    <col min="6" max="6" width="19.42578125" customWidth="1"/>
  </cols>
  <sheetData>
    <row r="1" spans="1:6" ht="29.1" customHeight="1" x14ac:dyDescent="0.2">
      <c r="A1" s="82" t="s">
        <v>0</v>
      </c>
      <c r="B1" s="82"/>
      <c r="C1" s="82"/>
      <c r="D1" s="82"/>
      <c r="E1" s="82"/>
      <c r="F1" s="82"/>
    </row>
    <row r="2" spans="1:6" ht="21.75" customHeight="1" x14ac:dyDescent="0.2">
      <c r="A2" s="82" t="s">
        <v>138</v>
      </c>
      <c r="B2" s="82"/>
      <c r="C2" s="82"/>
      <c r="D2" s="82"/>
      <c r="E2" s="82"/>
      <c r="F2" s="82"/>
    </row>
    <row r="3" spans="1:6" ht="21.75" customHeight="1" x14ac:dyDescent="0.2">
      <c r="A3" s="82" t="s">
        <v>2</v>
      </c>
      <c r="B3" s="82"/>
      <c r="C3" s="82"/>
      <c r="D3" s="82"/>
      <c r="E3" s="82"/>
      <c r="F3" s="82"/>
    </row>
    <row r="4" spans="1:6" ht="14.45" customHeight="1" x14ac:dyDescent="0.2"/>
    <row r="5" spans="1:6" ht="14.45" customHeight="1" x14ac:dyDescent="0.2">
      <c r="A5" s="1" t="s">
        <v>195</v>
      </c>
      <c r="B5" s="83" t="s">
        <v>196</v>
      </c>
      <c r="C5" s="83"/>
      <c r="D5" s="83"/>
      <c r="E5" s="83"/>
      <c r="F5" s="83"/>
    </row>
    <row r="6" spans="1:6" ht="14.45" customHeight="1" x14ac:dyDescent="0.2">
      <c r="D6" s="59" t="s">
        <v>157</v>
      </c>
      <c r="F6" s="59" t="s">
        <v>158</v>
      </c>
    </row>
    <row r="7" spans="1:6" ht="36.4" customHeight="1" x14ac:dyDescent="0.2">
      <c r="A7" s="79" t="s">
        <v>197</v>
      </c>
      <c r="B7" s="79"/>
      <c r="D7" s="12" t="s">
        <v>198</v>
      </c>
      <c r="F7" s="12" t="s">
        <v>198</v>
      </c>
    </row>
    <row r="8" spans="1:6" ht="21.75" customHeight="1" x14ac:dyDescent="0.2">
      <c r="A8" s="87" t="s">
        <v>259</v>
      </c>
      <c r="B8" s="87"/>
      <c r="D8" s="41">
        <v>0</v>
      </c>
      <c r="E8" s="15"/>
      <c r="F8" s="41">
        <v>10384</v>
      </c>
    </row>
    <row r="9" spans="1:6" ht="21.75" customHeight="1" x14ac:dyDescent="0.2">
      <c r="A9" s="87" t="s">
        <v>254</v>
      </c>
      <c r="B9" s="87"/>
      <c r="D9" s="41">
        <v>0</v>
      </c>
      <c r="E9" s="15"/>
      <c r="F9" s="41">
        <v>219178082</v>
      </c>
    </row>
    <row r="10" spans="1:6" ht="21.75" customHeight="1" x14ac:dyDescent="0.2">
      <c r="A10" s="87" t="s">
        <v>240</v>
      </c>
      <c r="B10" s="87"/>
      <c r="D10" s="41">
        <v>40867</v>
      </c>
      <c r="E10" s="15"/>
      <c r="F10" s="41">
        <v>94329</v>
      </c>
    </row>
    <row r="11" spans="1:6" ht="21.75" customHeight="1" x14ac:dyDescent="0.2">
      <c r="A11" s="87" t="s">
        <v>254</v>
      </c>
      <c r="B11" s="87"/>
      <c r="D11" s="41">
        <v>0</v>
      </c>
      <c r="E11" s="15"/>
      <c r="F11" s="41">
        <v>118082205</v>
      </c>
    </row>
    <row r="12" spans="1:6" ht="21.75" customHeight="1" x14ac:dyDescent="0.2">
      <c r="A12" s="87" t="s">
        <v>251</v>
      </c>
      <c r="B12" s="87"/>
      <c r="D12" s="41">
        <v>0</v>
      </c>
      <c r="E12" s="15"/>
      <c r="F12" s="41">
        <v>116302917</v>
      </c>
    </row>
    <row r="13" spans="1:6" ht="21.75" customHeight="1" x14ac:dyDescent="0.2">
      <c r="A13" s="87" t="s">
        <v>251</v>
      </c>
      <c r="B13" s="87"/>
      <c r="D13" s="41">
        <v>0</v>
      </c>
      <c r="E13" s="15"/>
      <c r="F13" s="41">
        <v>298426006</v>
      </c>
    </row>
    <row r="14" spans="1:6" ht="21.75" customHeight="1" x14ac:dyDescent="0.2">
      <c r="A14" s="87" t="s">
        <v>251</v>
      </c>
      <c r="B14" s="87"/>
      <c r="D14" s="41">
        <v>0</v>
      </c>
      <c r="E14" s="15"/>
      <c r="F14" s="41">
        <v>15583562</v>
      </c>
    </row>
    <row r="15" spans="1:6" ht="21.75" customHeight="1" x14ac:dyDescent="0.2">
      <c r="A15" s="87" t="s">
        <v>251</v>
      </c>
      <c r="B15" s="87"/>
      <c r="D15" s="41">
        <v>0</v>
      </c>
      <c r="E15" s="15"/>
      <c r="F15" s="41">
        <v>87049055</v>
      </c>
    </row>
    <row r="16" spans="1:6" ht="21.75" customHeight="1" x14ac:dyDescent="0.2">
      <c r="A16" s="87" t="s">
        <v>251</v>
      </c>
      <c r="B16" s="87"/>
      <c r="D16" s="41">
        <v>0</v>
      </c>
      <c r="E16" s="15"/>
      <c r="F16" s="41">
        <v>290850961</v>
      </c>
    </row>
    <row r="17" spans="1:6" ht="21.75" customHeight="1" x14ac:dyDescent="0.2">
      <c r="A17" s="87" t="s">
        <v>241</v>
      </c>
      <c r="B17" s="87"/>
      <c r="D17" s="41">
        <v>16982</v>
      </c>
      <c r="E17" s="15"/>
      <c r="F17" s="41">
        <v>-17930834</v>
      </c>
    </row>
    <row r="18" spans="1:6" ht="21.75" customHeight="1" x14ac:dyDescent="0.2">
      <c r="A18" s="87" t="s">
        <v>254</v>
      </c>
      <c r="B18" s="87"/>
      <c r="D18" s="41">
        <v>0</v>
      </c>
      <c r="E18" s="15"/>
      <c r="F18" s="41">
        <v>2158621116</v>
      </c>
    </row>
    <row r="19" spans="1:6" ht="21.75" customHeight="1" x14ac:dyDescent="0.2">
      <c r="A19" s="87" t="s">
        <v>254</v>
      </c>
      <c r="B19" s="87"/>
      <c r="D19" s="41">
        <v>0</v>
      </c>
      <c r="E19" s="15"/>
      <c r="F19" s="41">
        <v>3659442966</v>
      </c>
    </row>
    <row r="20" spans="1:6" ht="21.75" customHeight="1" x14ac:dyDescent="0.2">
      <c r="A20" s="87" t="s">
        <v>251</v>
      </c>
      <c r="B20" s="87"/>
      <c r="D20" s="41">
        <v>0</v>
      </c>
      <c r="E20" s="15"/>
      <c r="F20" s="41">
        <v>38019021925</v>
      </c>
    </row>
    <row r="21" spans="1:6" ht="21.75" customHeight="1" x14ac:dyDescent="0.2">
      <c r="A21" s="87" t="s">
        <v>251</v>
      </c>
      <c r="B21" s="87"/>
      <c r="D21" s="41">
        <v>0</v>
      </c>
      <c r="E21" s="15"/>
      <c r="F21" s="41">
        <v>7412050208</v>
      </c>
    </row>
    <row r="22" spans="1:6" ht="21.75" customHeight="1" x14ac:dyDescent="0.2">
      <c r="A22" s="87" t="s">
        <v>251</v>
      </c>
      <c r="B22" s="87"/>
      <c r="D22" s="41">
        <v>0</v>
      </c>
      <c r="E22" s="15"/>
      <c r="F22" s="41">
        <v>1000142467</v>
      </c>
    </row>
    <row r="23" spans="1:6" ht="21.75" customHeight="1" x14ac:dyDescent="0.2">
      <c r="A23" s="87" t="s">
        <v>254</v>
      </c>
      <c r="B23" s="87"/>
      <c r="D23" s="41">
        <v>0</v>
      </c>
      <c r="E23" s="15"/>
      <c r="F23" s="41">
        <v>1620416496</v>
      </c>
    </row>
    <row r="24" spans="1:6" ht="21.75" customHeight="1" x14ac:dyDescent="0.2">
      <c r="A24" s="87" t="s">
        <v>251</v>
      </c>
      <c r="B24" s="87"/>
      <c r="D24" s="41">
        <v>0</v>
      </c>
      <c r="E24" s="15"/>
      <c r="F24" s="41">
        <v>2743249320</v>
      </c>
    </row>
    <row r="25" spans="1:6" ht="21.75" customHeight="1" x14ac:dyDescent="0.2">
      <c r="A25" s="87" t="s">
        <v>260</v>
      </c>
      <c r="B25" s="87"/>
      <c r="D25" s="41">
        <v>0</v>
      </c>
      <c r="E25" s="15"/>
      <c r="F25" s="41">
        <v>100792510</v>
      </c>
    </row>
    <row r="26" spans="1:6" ht="21.75" customHeight="1" x14ac:dyDescent="0.2">
      <c r="A26" s="87" t="s">
        <v>251</v>
      </c>
      <c r="B26" s="87"/>
      <c r="D26" s="41">
        <v>0</v>
      </c>
      <c r="E26" s="15"/>
      <c r="F26" s="41">
        <v>365535398</v>
      </c>
    </row>
    <row r="27" spans="1:6" ht="21.75" customHeight="1" x14ac:dyDescent="0.2">
      <c r="A27" s="87" t="s">
        <v>254</v>
      </c>
      <c r="B27" s="87"/>
      <c r="D27" s="41">
        <v>0</v>
      </c>
      <c r="E27" s="15"/>
      <c r="F27" s="41">
        <v>384876715</v>
      </c>
    </row>
    <row r="28" spans="1:6" ht="21.75" customHeight="1" x14ac:dyDescent="0.2">
      <c r="A28" s="87" t="s">
        <v>255</v>
      </c>
      <c r="B28" s="87"/>
      <c r="D28" s="41">
        <v>0</v>
      </c>
      <c r="E28" s="15"/>
      <c r="F28" s="41">
        <v>8483662699</v>
      </c>
    </row>
    <row r="29" spans="1:6" ht="21.75" customHeight="1" x14ac:dyDescent="0.2">
      <c r="A29" s="87" t="s">
        <v>258</v>
      </c>
      <c r="B29" s="87"/>
      <c r="D29" s="41">
        <v>0</v>
      </c>
      <c r="E29" s="15"/>
      <c r="F29" s="41">
        <v>3543032779</v>
      </c>
    </row>
    <row r="30" spans="1:6" ht="21.75" customHeight="1" x14ac:dyDescent="0.2">
      <c r="A30" s="87" t="s">
        <v>254</v>
      </c>
      <c r="B30" s="87"/>
      <c r="D30" s="41">
        <v>0</v>
      </c>
      <c r="E30" s="15"/>
      <c r="F30" s="41">
        <v>209732664</v>
      </c>
    </row>
    <row r="31" spans="1:6" ht="21.75" customHeight="1" x14ac:dyDescent="0.2">
      <c r="A31" s="87" t="s">
        <v>258</v>
      </c>
      <c r="B31" s="87"/>
      <c r="D31" s="41">
        <v>0</v>
      </c>
      <c r="E31" s="15"/>
      <c r="F31" s="41">
        <v>4547513661</v>
      </c>
    </row>
    <row r="32" spans="1:6" ht="21.75" customHeight="1" x14ac:dyDescent="0.2">
      <c r="A32" s="87" t="s">
        <v>255</v>
      </c>
      <c r="B32" s="87"/>
      <c r="D32" s="41">
        <v>0</v>
      </c>
      <c r="E32" s="15"/>
      <c r="F32" s="41">
        <v>6593289606</v>
      </c>
    </row>
    <row r="33" spans="1:6" ht="21.75" customHeight="1" x14ac:dyDescent="0.2">
      <c r="A33" s="87" t="s">
        <v>258</v>
      </c>
      <c r="B33" s="87"/>
      <c r="D33" s="41">
        <v>0</v>
      </c>
      <c r="E33" s="15"/>
      <c r="F33" s="41">
        <v>5417643716</v>
      </c>
    </row>
    <row r="34" spans="1:6" ht="21.75" customHeight="1" x14ac:dyDescent="0.2">
      <c r="A34" s="87" t="s">
        <v>258</v>
      </c>
      <c r="B34" s="87"/>
      <c r="D34" s="41">
        <v>0</v>
      </c>
      <c r="E34" s="15"/>
      <c r="F34" s="41">
        <v>16088237578</v>
      </c>
    </row>
    <row r="35" spans="1:6" ht="21.75" customHeight="1" x14ac:dyDescent="0.2">
      <c r="A35" s="87" t="s">
        <v>258</v>
      </c>
      <c r="B35" s="87"/>
      <c r="D35" s="41">
        <v>0</v>
      </c>
      <c r="E35" s="15"/>
      <c r="F35" s="41">
        <v>46256830594</v>
      </c>
    </row>
    <row r="36" spans="1:6" ht="21.75" customHeight="1" x14ac:dyDescent="0.2">
      <c r="A36" s="87" t="s">
        <v>258</v>
      </c>
      <c r="B36" s="87"/>
      <c r="D36" s="41">
        <v>0</v>
      </c>
      <c r="E36" s="15"/>
      <c r="F36" s="41">
        <v>16305091861</v>
      </c>
    </row>
    <row r="37" spans="1:6" ht="21.75" customHeight="1" x14ac:dyDescent="0.2">
      <c r="A37" s="87" t="s">
        <v>255</v>
      </c>
      <c r="B37" s="87"/>
      <c r="D37" s="41">
        <v>0</v>
      </c>
      <c r="E37" s="15"/>
      <c r="F37" s="41">
        <v>8703708881</v>
      </c>
    </row>
    <row r="38" spans="1:6" ht="21.75" customHeight="1" x14ac:dyDescent="0.2">
      <c r="A38" s="87" t="s">
        <v>251</v>
      </c>
      <c r="B38" s="87"/>
      <c r="D38" s="41">
        <v>0</v>
      </c>
      <c r="E38" s="15"/>
      <c r="F38" s="41">
        <v>4135463097</v>
      </c>
    </row>
    <row r="39" spans="1:6" ht="21.75" customHeight="1" x14ac:dyDescent="0.2">
      <c r="A39" s="87" t="s">
        <v>251</v>
      </c>
      <c r="B39" s="87"/>
      <c r="D39" s="41">
        <v>0</v>
      </c>
      <c r="E39" s="15"/>
      <c r="F39" s="41">
        <v>16270356174</v>
      </c>
    </row>
    <row r="40" spans="1:6" ht="21.75" customHeight="1" x14ac:dyDescent="0.2">
      <c r="A40" s="87" t="s">
        <v>254</v>
      </c>
      <c r="B40" s="87"/>
      <c r="D40" s="41">
        <v>0</v>
      </c>
      <c r="E40" s="15"/>
      <c r="F40" s="41">
        <v>2619287683</v>
      </c>
    </row>
    <row r="41" spans="1:6" ht="21.75" customHeight="1" x14ac:dyDescent="0.2">
      <c r="A41" s="87" t="s">
        <v>242</v>
      </c>
      <c r="B41" s="87"/>
      <c r="D41" s="41">
        <v>140573</v>
      </c>
      <c r="E41" s="15"/>
      <c r="F41" s="41">
        <v>8226035</v>
      </c>
    </row>
    <row r="42" spans="1:6" ht="21.75" customHeight="1" x14ac:dyDescent="0.2">
      <c r="A42" s="87" t="s">
        <v>254</v>
      </c>
      <c r="B42" s="87"/>
      <c r="D42" s="41">
        <v>0</v>
      </c>
      <c r="E42" s="15"/>
      <c r="F42" s="41">
        <v>12913865767</v>
      </c>
    </row>
    <row r="43" spans="1:6" ht="21.75" customHeight="1" x14ac:dyDescent="0.2">
      <c r="A43" s="87" t="s">
        <v>254</v>
      </c>
      <c r="B43" s="87"/>
      <c r="D43" s="41">
        <v>0</v>
      </c>
      <c r="E43" s="15"/>
      <c r="F43" s="41">
        <v>5749823569</v>
      </c>
    </row>
    <row r="44" spans="1:6" ht="21.75" customHeight="1" x14ac:dyDescent="0.2">
      <c r="A44" s="87" t="s">
        <v>254</v>
      </c>
      <c r="B44" s="87"/>
      <c r="D44" s="41">
        <v>0</v>
      </c>
      <c r="E44" s="15"/>
      <c r="F44" s="41">
        <v>14255934254</v>
      </c>
    </row>
    <row r="45" spans="1:6" ht="21.75" customHeight="1" x14ac:dyDescent="0.2">
      <c r="A45" s="87" t="s">
        <v>254</v>
      </c>
      <c r="B45" s="87"/>
      <c r="D45" s="41">
        <v>0</v>
      </c>
      <c r="E45" s="15"/>
      <c r="F45" s="41">
        <v>952099975</v>
      </c>
    </row>
    <row r="46" spans="1:6" ht="21.75" customHeight="1" x14ac:dyDescent="0.2">
      <c r="A46" s="87" t="s">
        <v>254</v>
      </c>
      <c r="B46" s="87"/>
      <c r="D46" s="41">
        <v>0</v>
      </c>
      <c r="E46" s="15"/>
      <c r="F46" s="41">
        <v>2872876719</v>
      </c>
    </row>
    <row r="47" spans="1:6" ht="21.75" customHeight="1" x14ac:dyDescent="0.2">
      <c r="A47" s="87" t="s">
        <v>255</v>
      </c>
      <c r="B47" s="87"/>
      <c r="D47" s="41">
        <v>0</v>
      </c>
      <c r="E47" s="15"/>
      <c r="F47" s="41">
        <v>1705699461</v>
      </c>
    </row>
    <row r="48" spans="1:6" ht="21.75" customHeight="1" x14ac:dyDescent="0.2">
      <c r="A48" s="87" t="s">
        <v>255</v>
      </c>
      <c r="B48" s="87"/>
      <c r="D48" s="41">
        <v>0</v>
      </c>
      <c r="E48" s="15"/>
      <c r="F48" s="41">
        <v>4303843596</v>
      </c>
    </row>
    <row r="49" spans="1:6" ht="21.75" customHeight="1" x14ac:dyDescent="0.2">
      <c r="A49" s="87" t="s">
        <v>243</v>
      </c>
      <c r="B49" s="87"/>
      <c r="D49" s="41">
        <v>0</v>
      </c>
      <c r="E49" s="15"/>
      <c r="F49" s="41">
        <v>-9792568</v>
      </c>
    </row>
    <row r="50" spans="1:6" ht="21.75" customHeight="1" x14ac:dyDescent="0.2">
      <c r="A50" s="87" t="s">
        <v>282</v>
      </c>
      <c r="B50" s="87"/>
      <c r="D50" s="41">
        <v>3969</v>
      </c>
      <c r="E50" s="15"/>
      <c r="F50" s="41">
        <v>-386749</v>
      </c>
    </row>
    <row r="51" spans="1:6" ht="21.75" customHeight="1" x14ac:dyDescent="0.2">
      <c r="A51" s="87" t="s">
        <v>265</v>
      </c>
      <c r="B51" s="87"/>
      <c r="D51" s="41">
        <v>0</v>
      </c>
      <c r="E51" s="15"/>
      <c r="F51" s="41">
        <v>27741783067</v>
      </c>
    </row>
    <row r="52" spans="1:6" ht="21.75" customHeight="1" x14ac:dyDescent="0.2">
      <c r="A52" s="87" t="s">
        <v>283</v>
      </c>
      <c r="B52" s="87"/>
      <c r="D52" s="41">
        <v>0</v>
      </c>
      <c r="E52" s="15"/>
      <c r="F52" s="41">
        <v>46236305112</v>
      </c>
    </row>
    <row r="53" spans="1:6" ht="21.75" customHeight="1" x14ac:dyDescent="0.2">
      <c r="A53" s="87" t="s">
        <v>265</v>
      </c>
      <c r="B53" s="87"/>
      <c r="D53" s="41">
        <v>0</v>
      </c>
      <c r="E53" s="15"/>
      <c r="F53" s="41">
        <v>46236305112</v>
      </c>
    </row>
    <row r="54" spans="1:6" ht="21.75" customHeight="1" x14ac:dyDescent="0.2">
      <c r="A54" s="87" t="s">
        <v>283</v>
      </c>
      <c r="B54" s="87"/>
      <c r="D54" s="41">
        <v>0</v>
      </c>
      <c r="E54" s="15"/>
      <c r="F54" s="41">
        <v>18494522043</v>
      </c>
    </row>
    <row r="55" spans="1:6" ht="21.75" customHeight="1" x14ac:dyDescent="0.2">
      <c r="A55" s="87" t="s">
        <v>283</v>
      </c>
      <c r="B55" s="87"/>
      <c r="D55" s="41">
        <v>0</v>
      </c>
      <c r="E55" s="15"/>
      <c r="F55" s="41">
        <v>18494522043</v>
      </c>
    </row>
    <row r="56" spans="1:6" ht="21.75" customHeight="1" x14ac:dyDescent="0.2">
      <c r="A56" s="87" t="s">
        <v>283</v>
      </c>
      <c r="B56" s="87"/>
      <c r="D56" s="41">
        <v>0</v>
      </c>
      <c r="E56" s="15"/>
      <c r="F56" s="41">
        <v>27741783065</v>
      </c>
    </row>
    <row r="57" spans="1:6" ht="21.75" customHeight="1" x14ac:dyDescent="0.2">
      <c r="A57" s="87" t="s">
        <v>251</v>
      </c>
      <c r="B57" s="87"/>
      <c r="D57" s="41">
        <v>0</v>
      </c>
      <c r="E57" s="15"/>
      <c r="F57" s="41">
        <v>2838753972</v>
      </c>
    </row>
    <row r="58" spans="1:6" ht="21.75" customHeight="1" x14ac:dyDescent="0.2">
      <c r="A58" s="87" t="s">
        <v>258</v>
      </c>
      <c r="B58" s="87"/>
      <c r="D58" s="41">
        <v>0</v>
      </c>
      <c r="E58" s="15"/>
      <c r="F58" s="41">
        <v>1989316535</v>
      </c>
    </row>
    <row r="59" spans="1:6" ht="21.75" customHeight="1" x14ac:dyDescent="0.2">
      <c r="A59" s="87" t="s">
        <v>264</v>
      </c>
      <c r="B59" s="87"/>
      <c r="D59" s="41">
        <v>0</v>
      </c>
      <c r="E59" s="15"/>
      <c r="F59" s="41">
        <v>72141592620</v>
      </c>
    </row>
    <row r="60" spans="1:6" ht="21.75" customHeight="1" x14ac:dyDescent="0.2">
      <c r="A60" s="87" t="s">
        <v>265</v>
      </c>
      <c r="B60" s="87"/>
      <c r="D60" s="41">
        <v>0</v>
      </c>
      <c r="E60" s="15"/>
      <c r="F60" s="41">
        <v>48320360654</v>
      </c>
    </row>
    <row r="61" spans="1:6" ht="21.75" customHeight="1" x14ac:dyDescent="0.2">
      <c r="A61" s="87" t="s">
        <v>265</v>
      </c>
      <c r="B61" s="87"/>
      <c r="D61" s="41">
        <v>0</v>
      </c>
      <c r="E61" s="15"/>
      <c r="F61" s="41">
        <v>1397334834</v>
      </c>
    </row>
    <row r="62" spans="1:6" ht="21.75" customHeight="1" x14ac:dyDescent="0.2">
      <c r="A62" s="87" t="s">
        <v>245</v>
      </c>
      <c r="B62" s="87"/>
      <c r="D62" s="41">
        <v>3409</v>
      </c>
      <c r="E62" s="15"/>
      <c r="F62" s="41">
        <v>2945507380</v>
      </c>
    </row>
    <row r="63" spans="1:6" ht="21.75" customHeight="1" x14ac:dyDescent="0.2">
      <c r="A63" s="87" t="s">
        <v>266</v>
      </c>
      <c r="B63" s="87"/>
      <c r="D63" s="41">
        <v>0</v>
      </c>
      <c r="E63" s="15"/>
      <c r="F63" s="41">
        <v>165625904334</v>
      </c>
    </row>
    <row r="64" spans="1:6" ht="21.75" customHeight="1" x14ac:dyDescent="0.2">
      <c r="A64" s="87" t="s">
        <v>255</v>
      </c>
      <c r="B64" s="87"/>
      <c r="D64" s="41">
        <v>0</v>
      </c>
      <c r="E64" s="15"/>
      <c r="F64" s="41">
        <v>24479210360</v>
      </c>
    </row>
    <row r="65" spans="1:6" ht="21.75" customHeight="1" x14ac:dyDescent="0.2">
      <c r="A65" s="87" t="s">
        <v>255</v>
      </c>
      <c r="B65" s="87"/>
      <c r="D65" s="41">
        <v>0</v>
      </c>
      <c r="E65" s="15"/>
      <c r="F65" s="41">
        <v>58211258897</v>
      </c>
    </row>
    <row r="66" spans="1:6" ht="21.75" customHeight="1" x14ac:dyDescent="0.2">
      <c r="A66" s="87" t="s">
        <v>251</v>
      </c>
      <c r="B66" s="87"/>
      <c r="D66" s="41">
        <v>0</v>
      </c>
      <c r="E66" s="15"/>
      <c r="F66" s="41">
        <v>344706849</v>
      </c>
    </row>
    <row r="67" spans="1:6" ht="21.75" customHeight="1" x14ac:dyDescent="0.2">
      <c r="A67" s="96" t="s">
        <v>255</v>
      </c>
      <c r="B67" s="96"/>
      <c r="C67" s="67"/>
      <c r="D67" s="68">
        <v>0</v>
      </c>
      <c r="E67" s="69"/>
      <c r="F67" s="68">
        <v>1028593777</v>
      </c>
    </row>
    <row r="68" spans="1:6" ht="21.75" customHeight="1" x14ac:dyDescent="0.2">
      <c r="A68" s="96" t="s">
        <v>239</v>
      </c>
      <c r="B68" s="96"/>
      <c r="C68" s="67"/>
      <c r="D68" s="68">
        <v>0</v>
      </c>
      <c r="E68" s="69"/>
      <c r="F68" s="68">
        <v>-135455359</v>
      </c>
    </row>
    <row r="69" spans="1:6" ht="21.75" customHeight="1" x14ac:dyDescent="0.2">
      <c r="A69" s="87" t="s">
        <v>255</v>
      </c>
      <c r="B69" s="87"/>
      <c r="D69" s="41">
        <v>0</v>
      </c>
      <c r="E69" s="15"/>
      <c r="F69" s="41">
        <v>5245318624</v>
      </c>
    </row>
    <row r="70" spans="1:6" ht="21.75" customHeight="1" x14ac:dyDescent="0.2">
      <c r="A70" s="87" t="s">
        <v>251</v>
      </c>
      <c r="B70" s="87"/>
      <c r="D70" s="41">
        <v>0</v>
      </c>
      <c r="E70" s="15"/>
      <c r="F70" s="41">
        <v>5450704109</v>
      </c>
    </row>
    <row r="71" spans="1:6" ht="21.75" customHeight="1" x14ac:dyDescent="0.2">
      <c r="A71" s="87" t="s">
        <v>266</v>
      </c>
      <c r="B71" s="87"/>
      <c r="D71" s="41">
        <v>0</v>
      </c>
      <c r="E71" s="15"/>
      <c r="F71" s="41">
        <v>36065412632</v>
      </c>
    </row>
    <row r="72" spans="1:6" ht="21.75" customHeight="1" x14ac:dyDescent="0.2">
      <c r="A72" s="87" t="s">
        <v>258</v>
      </c>
      <c r="B72" s="87"/>
      <c r="D72" s="41">
        <v>0</v>
      </c>
      <c r="E72" s="15"/>
      <c r="F72" s="41">
        <v>12853719615</v>
      </c>
    </row>
    <row r="73" spans="1:6" ht="21.75" customHeight="1" x14ac:dyDescent="0.2">
      <c r="A73" s="87" t="s">
        <v>258</v>
      </c>
      <c r="B73" s="87"/>
      <c r="D73" s="41">
        <v>0</v>
      </c>
      <c r="E73" s="15"/>
      <c r="F73" s="41">
        <v>9891266383</v>
      </c>
    </row>
    <row r="74" spans="1:6" ht="21.75" customHeight="1" x14ac:dyDescent="0.2">
      <c r="A74" s="87" t="s">
        <v>255</v>
      </c>
      <c r="B74" s="87"/>
      <c r="D74" s="41">
        <v>0</v>
      </c>
      <c r="E74" s="15"/>
      <c r="F74" s="41">
        <v>3269760656</v>
      </c>
    </row>
    <row r="75" spans="1:6" ht="21.75" customHeight="1" x14ac:dyDescent="0.2">
      <c r="A75" s="87" t="s">
        <v>258</v>
      </c>
      <c r="B75" s="87"/>
      <c r="D75" s="41">
        <v>0</v>
      </c>
      <c r="E75" s="15"/>
      <c r="F75" s="41">
        <v>5871926229</v>
      </c>
    </row>
    <row r="76" spans="1:6" ht="21.75" customHeight="1" x14ac:dyDescent="0.2">
      <c r="A76" s="87" t="s">
        <v>255</v>
      </c>
      <c r="B76" s="87"/>
      <c r="D76" s="41">
        <v>0</v>
      </c>
      <c r="E76" s="15"/>
      <c r="F76" s="41">
        <v>8012178378</v>
      </c>
    </row>
    <row r="77" spans="1:6" ht="21.75" customHeight="1" x14ac:dyDescent="0.2">
      <c r="A77" s="87" t="s">
        <v>254</v>
      </c>
      <c r="B77" s="87"/>
      <c r="D77" s="41">
        <v>0</v>
      </c>
      <c r="E77" s="15"/>
      <c r="F77" s="41">
        <v>38921391780</v>
      </c>
    </row>
    <row r="78" spans="1:6" ht="21.75" customHeight="1" x14ac:dyDescent="0.2">
      <c r="A78" s="87" t="s">
        <v>258</v>
      </c>
      <c r="B78" s="87"/>
      <c r="D78" s="41">
        <v>0</v>
      </c>
      <c r="E78" s="15"/>
      <c r="F78" s="41">
        <v>2685245902</v>
      </c>
    </row>
    <row r="79" spans="1:6" ht="21.75" customHeight="1" x14ac:dyDescent="0.2">
      <c r="A79" s="87" t="s">
        <v>251</v>
      </c>
      <c r="B79" s="87"/>
      <c r="D79" s="41">
        <v>0</v>
      </c>
      <c r="E79" s="15"/>
      <c r="F79" s="41">
        <v>25261643835</v>
      </c>
    </row>
    <row r="80" spans="1:6" ht="21.75" customHeight="1" x14ac:dyDescent="0.2">
      <c r="A80" s="87" t="s">
        <v>251</v>
      </c>
      <c r="B80" s="87"/>
      <c r="D80" s="41">
        <v>0</v>
      </c>
      <c r="E80" s="15"/>
      <c r="F80" s="41">
        <v>52657575616</v>
      </c>
    </row>
    <row r="81" spans="1:6" ht="21.75" customHeight="1" x14ac:dyDescent="0.2">
      <c r="A81" s="87" t="s">
        <v>254</v>
      </c>
      <c r="B81" s="87"/>
      <c r="D81" s="41">
        <v>0</v>
      </c>
      <c r="E81" s="15"/>
      <c r="F81" s="41">
        <v>8406113425</v>
      </c>
    </row>
    <row r="82" spans="1:6" ht="21.75" customHeight="1" x14ac:dyDescent="0.2">
      <c r="A82" s="87" t="s">
        <v>254</v>
      </c>
      <c r="B82" s="87"/>
      <c r="D82" s="41">
        <v>0</v>
      </c>
      <c r="E82" s="15"/>
      <c r="F82" s="41">
        <v>125446253425</v>
      </c>
    </row>
    <row r="83" spans="1:6" ht="21.75" customHeight="1" x14ac:dyDescent="0.2">
      <c r="A83" s="87" t="s">
        <v>258</v>
      </c>
      <c r="B83" s="87"/>
      <c r="D83" s="41">
        <v>0</v>
      </c>
      <c r="E83" s="15"/>
      <c r="F83" s="41">
        <v>28001817891</v>
      </c>
    </row>
    <row r="84" spans="1:6" ht="21.75" customHeight="1" x14ac:dyDescent="0.2">
      <c r="A84" s="87" t="s">
        <v>255</v>
      </c>
      <c r="B84" s="87"/>
      <c r="D84" s="41">
        <v>0</v>
      </c>
      <c r="E84" s="15"/>
      <c r="F84" s="41">
        <v>15385311666</v>
      </c>
    </row>
    <row r="85" spans="1:6" ht="21.75" customHeight="1" x14ac:dyDescent="0.2">
      <c r="A85" s="87" t="s">
        <v>255</v>
      </c>
      <c r="B85" s="87"/>
      <c r="D85" s="41">
        <v>0</v>
      </c>
      <c r="E85" s="15"/>
      <c r="F85" s="41">
        <v>504945001</v>
      </c>
    </row>
    <row r="86" spans="1:6" ht="21.75" customHeight="1" x14ac:dyDescent="0.2">
      <c r="A86" s="87" t="s">
        <v>267</v>
      </c>
      <c r="B86" s="87"/>
      <c r="D86" s="41">
        <v>0</v>
      </c>
      <c r="E86" s="15"/>
      <c r="F86" s="41">
        <v>122931999995</v>
      </c>
    </row>
    <row r="87" spans="1:6" ht="21.75" customHeight="1" x14ac:dyDescent="0.2">
      <c r="A87" s="87" t="s">
        <v>268</v>
      </c>
      <c r="B87" s="87"/>
      <c r="D87" s="41">
        <v>0</v>
      </c>
      <c r="E87" s="15"/>
      <c r="F87" s="41">
        <v>22128166659</v>
      </c>
    </row>
    <row r="88" spans="1:6" ht="21.75" customHeight="1" x14ac:dyDescent="0.2">
      <c r="A88" s="87" t="s">
        <v>269</v>
      </c>
      <c r="B88" s="87"/>
      <c r="D88" s="41">
        <v>0</v>
      </c>
      <c r="E88" s="15"/>
      <c r="F88" s="41">
        <v>69101912553</v>
      </c>
    </row>
    <row r="89" spans="1:6" ht="21.75" customHeight="1" x14ac:dyDescent="0.2">
      <c r="A89" s="87" t="s">
        <v>255</v>
      </c>
      <c r="B89" s="87"/>
      <c r="D89" s="41">
        <v>0</v>
      </c>
      <c r="E89" s="15"/>
      <c r="F89" s="41">
        <v>10480283123</v>
      </c>
    </row>
    <row r="90" spans="1:6" ht="21.75" customHeight="1" x14ac:dyDescent="0.2">
      <c r="A90" s="87" t="s">
        <v>255</v>
      </c>
      <c r="B90" s="87"/>
      <c r="D90" s="41">
        <v>0</v>
      </c>
      <c r="E90" s="15"/>
      <c r="F90" s="41">
        <v>5952043643</v>
      </c>
    </row>
    <row r="91" spans="1:6" ht="21.75" customHeight="1" x14ac:dyDescent="0.2">
      <c r="A91" s="87" t="s">
        <v>258</v>
      </c>
      <c r="B91" s="87"/>
      <c r="D91" s="41">
        <v>0</v>
      </c>
      <c r="E91" s="15"/>
      <c r="F91" s="41">
        <v>4536666667</v>
      </c>
    </row>
    <row r="92" spans="1:6" ht="21.75" customHeight="1" x14ac:dyDescent="0.2">
      <c r="A92" s="87" t="s">
        <v>270</v>
      </c>
      <c r="B92" s="87"/>
      <c r="D92" s="41">
        <v>0</v>
      </c>
      <c r="E92" s="15"/>
      <c r="F92" s="41">
        <v>7981707501</v>
      </c>
    </row>
    <row r="93" spans="1:6" ht="21.75" customHeight="1" x14ac:dyDescent="0.2">
      <c r="A93" s="87" t="s">
        <v>255</v>
      </c>
      <c r="B93" s="87"/>
      <c r="D93" s="41">
        <v>0</v>
      </c>
      <c r="E93" s="15"/>
      <c r="F93" s="41">
        <v>15941844647</v>
      </c>
    </row>
    <row r="94" spans="1:6" ht="21.75" customHeight="1" x14ac:dyDescent="0.2">
      <c r="A94" s="87" t="s">
        <v>258</v>
      </c>
      <c r="B94" s="87"/>
      <c r="D94" s="41">
        <v>0</v>
      </c>
      <c r="E94" s="15"/>
      <c r="F94" s="41">
        <v>11541233334</v>
      </c>
    </row>
    <row r="95" spans="1:6" ht="21.75" customHeight="1" x14ac:dyDescent="0.2">
      <c r="A95" s="87" t="s">
        <v>254</v>
      </c>
      <c r="B95" s="87"/>
      <c r="D95" s="41">
        <v>0</v>
      </c>
      <c r="E95" s="15"/>
      <c r="F95" s="41">
        <v>36136438356</v>
      </c>
    </row>
    <row r="96" spans="1:6" ht="21.75" customHeight="1" x14ac:dyDescent="0.2">
      <c r="A96" s="87" t="s">
        <v>251</v>
      </c>
      <c r="B96" s="87"/>
      <c r="D96" s="41">
        <v>0</v>
      </c>
      <c r="E96" s="15"/>
      <c r="F96" s="41">
        <v>32607875342</v>
      </c>
    </row>
    <row r="97" spans="1:6" ht="21.75" customHeight="1" x14ac:dyDescent="0.2">
      <c r="A97" s="87" t="s">
        <v>258</v>
      </c>
      <c r="B97" s="87"/>
      <c r="D97" s="41">
        <v>0</v>
      </c>
      <c r="E97" s="15"/>
      <c r="F97" s="41">
        <v>855737700</v>
      </c>
    </row>
    <row r="98" spans="1:6" ht="21.75" customHeight="1" x14ac:dyDescent="0.2">
      <c r="A98" s="87" t="s">
        <v>255</v>
      </c>
      <c r="B98" s="87"/>
      <c r="D98" s="41">
        <v>0</v>
      </c>
      <c r="E98" s="15"/>
      <c r="F98" s="41">
        <v>9537086065</v>
      </c>
    </row>
    <row r="99" spans="1:6" ht="21.75" customHeight="1" x14ac:dyDescent="0.2">
      <c r="A99" s="87" t="s">
        <v>266</v>
      </c>
      <c r="B99" s="87"/>
      <c r="D99" s="41">
        <v>0</v>
      </c>
      <c r="E99" s="15"/>
      <c r="F99" s="41">
        <v>51573333331</v>
      </c>
    </row>
    <row r="100" spans="1:6" ht="21.75" customHeight="1" x14ac:dyDescent="0.2">
      <c r="A100" s="87" t="s">
        <v>255</v>
      </c>
      <c r="B100" s="87"/>
      <c r="D100" s="41">
        <v>0</v>
      </c>
      <c r="E100" s="15"/>
      <c r="F100" s="41">
        <v>40445472784</v>
      </c>
    </row>
    <row r="101" spans="1:6" ht="21.75" customHeight="1" x14ac:dyDescent="0.2">
      <c r="A101" s="87" t="s">
        <v>258</v>
      </c>
      <c r="B101" s="87"/>
      <c r="D101" s="41">
        <v>0</v>
      </c>
      <c r="E101" s="15"/>
      <c r="F101" s="41">
        <v>33650273216</v>
      </c>
    </row>
    <row r="102" spans="1:6" ht="21.75" customHeight="1" x14ac:dyDescent="0.2">
      <c r="A102" s="87" t="s">
        <v>255</v>
      </c>
      <c r="B102" s="87"/>
      <c r="D102" s="41">
        <v>0</v>
      </c>
      <c r="E102" s="15"/>
      <c r="F102" s="41">
        <v>23342794378</v>
      </c>
    </row>
    <row r="103" spans="1:6" ht="21.75" customHeight="1" x14ac:dyDescent="0.2">
      <c r="A103" s="87" t="s">
        <v>255</v>
      </c>
      <c r="B103" s="87"/>
      <c r="D103" s="41">
        <v>0</v>
      </c>
      <c r="E103" s="15"/>
      <c r="F103" s="41">
        <v>3546539763</v>
      </c>
    </row>
    <row r="104" spans="1:6" ht="21.75" customHeight="1" x14ac:dyDescent="0.2">
      <c r="A104" s="87" t="s">
        <v>255</v>
      </c>
      <c r="B104" s="87"/>
      <c r="D104" s="41">
        <v>0</v>
      </c>
      <c r="E104" s="15"/>
      <c r="F104" s="41">
        <v>13683838311</v>
      </c>
    </row>
    <row r="105" spans="1:6" ht="21.75" customHeight="1" x14ac:dyDescent="0.2">
      <c r="A105" s="87" t="s">
        <v>258</v>
      </c>
      <c r="B105" s="87"/>
      <c r="D105" s="41">
        <v>0</v>
      </c>
      <c r="E105" s="15"/>
      <c r="F105" s="41">
        <v>16125288523</v>
      </c>
    </row>
    <row r="106" spans="1:6" ht="21.75" customHeight="1" x14ac:dyDescent="0.2">
      <c r="A106" s="87" t="s">
        <v>268</v>
      </c>
      <c r="B106" s="87"/>
      <c r="D106" s="41">
        <v>0</v>
      </c>
      <c r="E106" s="15"/>
      <c r="F106" s="41">
        <v>66004999996</v>
      </c>
    </row>
    <row r="107" spans="1:6" ht="21.75" customHeight="1" x14ac:dyDescent="0.2">
      <c r="A107" s="87" t="s">
        <v>241</v>
      </c>
      <c r="B107" s="87"/>
      <c r="D107" s="41">
        <v>0</v>
      </c>
      <c r="E107" s="15"/>
      <c r="F107" s="41">
        <v>36090</v>
      </c>
    </row>
    <row r="108" spans="1:6" ht="21.75" customHeight="1" x14ac:dyDescent="0.2">
      <c r="A108" s="87" t="s">
        <v>248</v>
      </c>
      <c r="B108" s="87"/>
      <c r="D108" s="41">
        <v>3196721310</v>
      </c>
      <c r="E108" s="15"/>
      <c r="F108" s="41">
        <v>51639344260</v>
      </c>
    </row>
    <row r="109" spans="1:6" ht="21.75" customHeight="1" x14ac:dyDescent="0.2">
      <c r="A109" s="87" t="s">
        <v>249</v>
      </c>
      <c r="B109" s="87"/>
      <c r="D109" s="41">
        <v>10143442623</v>
      </c>
      <c r="E109" s="15"/>
      <c r="F109" s="41">
        <v>58586065573</v>
      </c>
    </row>
    <row r="110" spans="1:6" ht="21.75" customHeight="1" x14ac:dyDescent="0.2">
      <c r="A110" s="87" t="s">
        <v>249</v>
      </c>
      <c r="B110" s="87"/>
      <c r="D110" s="41">
        <v>9866803279</v>
      </c>
      <c r="E110" s="15"/>
      <c r="F110" s="41">
        <v>58002049180</v>
      </c>
    </row>
    <row r="111" spans="1:6" ht="21.75" customHeight="1" x14ac:dyDescent="0.2">
      <c r="A111" s="87" t="s">
        <v>249</v>
      </c>
      <c r="B111" s="87"/>
      <c r="D111" s="41">
        <v>3196721310</v>
      </c>
      <c r="E111" s="15"/>
      <c r="F111" s="41">
        <v>51639344260</v>
      </c>
    </row>
    <row r="112" spans="1:6" ht="21.75" customHeight="1" x14ac:dyDescent="0.2">
      <c r="A112" s="87" t="s">
        <v>249</v>
      </c>
      <c r="B112" s="87"/>
      <c r="D112" s="41">
        <v>3196721310</v>
      </c>
      <c r="E112" s="15"/>
      <c r="F112" s="41">
        <v>51639344260</v>
      </c>
    </row>
    <row r="113" spans="1:6" ht="21.75" customHeight="1" x14ac:dyDescent="0.2">
      <c r="A113" s="87" t="s">
        <v>249</v>
      </c>
      <c r="B113" s="87"/>
      <c r="D113" s="41">
        <v>3196721310</v>
      </c>
      <c r="E113" s="15"/>
      <c r="F113" s="41">
        <v>51639344260</v>
      </c>
    </row>
    <row r="114" spans="1:6" ht="21.75" customHeight="1" x14ac:dyDescent="0.2">
      <c r="A114" s="87" t="s">
        <v>249</v>
      </c>
      <c r="B114" s="87"/>
      <c r="D114" s="41">
        <v>3836956961</v>
      </c>
      <c r="E114" s="15"/>
      <c r="F114" s="41">
        <v>32791112695</v>
      </c>
    </row>
    <row r="115" spans="1:6" ht="21.75" customHeight="1" x14ac:dyDescent="0.2">
      <c r="A115" s="87" t="s">
        <v>255</v>
      </c>
      <c r="B115" s="87"/>
      <c r="D115" s="41">
        <v>0</v>
      </c>
      <c r="E115" s="15"/>
      <c r="F115" s="41">
        <v>1896134764</v>
      </c>
    </row>
    <row r="116" spans="1:6" ht="21.75" customHeight="1" x14ac:dyDescent="0.2">
      <c r="A116" s="87" t="s">
        <v>249</v>
      </c>
      <c r="B116" s="87"/>
      <c r="D116" s="41">
        <v>0</v>
      </c>
      <c r="E116" s="15"/>
      <c r="F116" s="41">
        <v>51901967213</v>
      </c>
    </row>
    <row r="117" spans="1:6" ht="21.75" customHeight="1" x14ac:dyDescent="0.2">
      <c r="A117" s="87" t="s">
        <v>249</v>
      </c>
      <c r="B117" s="87"/>
      <c r="D117" s="41">
        <v>53354508185</v>
      </c>
      <c r="E117" s="15"/>
      <c r="F117" s="41">
        <v>193628360636</v>
      </c>
    </row>
    <row r="118" spans="1:6" ht="21.75" customHeight="1" x14ac:dyDescent="0.2">
      <c r="A118" s="87" t="s">
        <v>258</v>
      </c>
      <c r="B118" s="87"/>
      <c r="D118" s="41">
        <v>0</v>
      </c>
      <c r="E118" s="15"/>
      <c r="F118" s="41">
        <v>23125014389</v>
      </c>
    </row>
    <row r="119" spans="1:6" ht="21.75" customHeight="1" x14ac:dyDescent="0.2">
      <c r="A119" s="87" t="s">
        <v>258</v>
      </c>
      <c r="B119" s="87"/>
      <c r="D119" s="41">
        <v>0</v>
      </c>
      <c r="E119" s="15"/>
      <c r="F119" s="41">
        <v>22581967191</v>
      </c>
    </row>
    <row r="120" spans="1:6" ht="21.75" customHeight="1" x14ac:dyDescent="0.2">
      <c r="A120" s="87" t="s">
        <v>255</v>
      </c>
      <c r="B120" s="87"/>
      <c r="D120" s="41">
        <v>0</v>
      </c>
      <c r="E120" s="15"/>
      <c r="F120" s="41">
        <v>45705002970</v>
      </c>
    </row>
    <row r="121" spans="1:6" ht="21.75" customHeight="1" x14ac:dyDescent="0.2">
      <c r="A121" s="87" t="s">
        <v>255</v>
      </c>
      <c r="B121" s="87"/>
      <c r="D121" s="41">
        <v>0</v>
      </c>
      <c r="E121" s="15"/>
      <c r="F121" s="41">
        <v>24255737678</v>
      </c>
    </row>
    <row r="122" spans="1:6" ht="21.75" customHeight="1" x14ac:dyDescent="0.2">
      <c r="A122" s="87" t="s">
        <v>258</v>
      </c>
      <c r="B122" s="87"/>
      <c r="D122" s="41">
        <v>0</v>
      </c>
      <c r="E122" s="15"/>
      <c r="F122" s="41">
        <v>25413643828</v>
      </c>
    </row>
    <row r="123" spans="1:6" ht="21.75" customHeight="1" x14ac:dyDescent="0.2">
      <c r="A123" s="87" t="s">
        <v>255</v>
      </c>
      <c r="B123" s="87"/>
      <c r="D123" s="41">
        <v>0</v>
      </c>
      <c r="E123" s="15"/>
      <c r="F123" s="41">
        <v>45773333347</v>
      </c>
    </row>
    <row r="124" spans="1:6" ht="21.75" customHeight="1" x14ac:dyDescent="0.2">
      <c r="A124" s="87" t="s">
        <v>250</v>
      </c>
      <c r="B124" s="87"/>
      <c r="D124" s="41">
        <v>2708</v>
      </c>
      <c r="E124" s="15"/>
      <c r="F124" s="41">
        <v>1587947915</v>
      </c>
    </row>
    <row r="125" spans="1:6" ht="21.75" customHeight="1" x14ac:dyDescent="0.2">
      <c r="A125" s="87" t="s">
        <v>271</v>
      </c>
      <c r="B125" s="87"/>
      <c r="D125" s="41">
        <v>0</v>
      </c>
      <c r="E125" s="15"/>
      <c r="F125" s="41">
        <v>34255910874</v>
      </c>
    </row>
    <row r="126" spans="1:6" ht="21.75" customHeight="1" x14ac:dyDescent="0.2">
      <c r="A126" s="87" t="s">
        <v>271</v>
      </c>
      <c r="B126" s="87"/>
      <c r="D126" s="41">
        <v>0</v>
      </c>
      <c r="E126" s="15"/>
      <c r="F126" s="41">
        <v>8116471229</v>
      </c>
    </row>
    <row r="127" spans="1:6" ht="21.75" customHeight="1" x14ac:dyDescent="0.2">
      <c r="A127" s="87" t="s">
        <v>256</v>
      </c>
      <c r="B127" s="87"/>
      <c r="D127" s="41">
        <v>0</v>
      </c>
      <c r="E127" s="15"/>
      <c r="F127" s="41">
        <v>31070403635</v>
      </c>
    </row>
    <row r="128" spans="1:6" ht="21.75" customHeight="1" x14ac:dyDescent="0.2">
      <c r="A128" s="87" t="s">
        <v>256</v>
      </c>
      <c r="B128" s="87"/>
      <c r="D128" s="41">
        <v>0</v>
      </c>
      <c r="E128" s="15"/>
      <c r="F128" s="41">
        <v>25411068492</v>
      </c>
    </row>
    <row r="129" spans="1:6" ht="21.75" customHeight="1" x14ac:dyDescent="0.2">
      <c r="A129" s="87" t="s">
        <v>256</v>
      </c>
      <c r="B129" s="87"/>
      <c r="D129" s="41">
        <v>0</v>
      </c>
      <c r="E129" s="15"/>
      <c r="F129" s="41">
        <v>30690673971</v>
      </c>
    </row>
    <row r="130" spans="1:6" ht="21.75" customHeight="1" x14ac:dyDescent="0.2">
      <c r="A130" s="87" t="s">
        <v>271</v>
      </c>
      <c r="B130" s="87"/>
      <c r="D130" s="41">
        <v>0</v>
      </c>
      <c r="E130" s="15"/>
      <c r="F130" s="41">
        <v>24570147944</v>
      </c>
    </row>
    <row r="131" spans="1:6" ht="21.75" customHeight="1" x14ac:dyDescent="0.2">
      <c r="A131" s="87" t="s">
        <v>271</v>
      </c>
      <c r="B131" s="87"/>
      <c r="D131" s="41">
        <v>0</v>
      </c>
      <c r="E131" s="15"/>
      <c r="F131" s="41">
        <v>57210969863</v>
      </c>
    </row>
    <row r="132" spans="1:6" ht="21.75" customHeight="1" x14ac:dyDescent="0.2">
      <c r="A132" s="87" t="s">
        <v>271</v>
      </c>
      <c r="B132" s="87"/>
      <c r="D132" s="41">
        <v>0</v>
      </c>
      <c r="E132" s="15"/>
      <c r="F132" s="41">
        <v>53631369860</v>
      </c>
    </row>
    <row r="133" spans="1:6" ht="21.75" customHeight="1" x14ac:dyDescent="0.2">
      <c r="A133" s="87" t="s">
        <v>255</v>
      </c>
      <c r="B133" s="87"/>
      <c r="D133" s="41">
        <v>0</v>
      </c>
      <c r="E133" s="15"/>
      <c r="F133" s="41">
        <v>33489719844</v>
      </c>
    </row>
    <row r="134" spans="1:6" ht="21.75" customHeight="1" x14ac:dyDescent="0.2">
      <c r="A134" s="87" t="s">
        <v>255</v>
      </c>
      <c r="B134" s="87"/>
      <c r="D134" s="41">
        <v>0</v>
      </c>
      <c r="E134" s="15"/>
      <c r="F134" s="41">
        <v>38125683061</v>
      </c>
    </row>
    <row r="135" spans="1:6" ht="21.75" customHeight="1" x14ac:dyDescent="0.2">
      <c r="A135" s="87" t="s">
        <v>256</v>
      </c>
      <c r="B135" s="87"/>
      <c r="D135" s="41">
        <v>0</v>
      </c>
      <c r="E135" s="15"/>
      <c r="F135" s="41">
        <v>60363578837</v>
      </c>
    </row>
    <row r="136" spans="1:6" ht="21.75" customHeight="1" x14ac:dyDescent="0.2">
      <c r="A136" s="87" t="s">
        <v>272</v>
      </c>
      <c r="B136" s="87"/>
      <c r="D136" s="41">
        <v>0</v>
      </c>
      <c r="E136" s="15"/>
      <c r="F136" s="41">
        <v>14922131155</v>
      </c>
    </row>
    <row r="137" spans="1:6" ht="21.75" customHeight="1" x14ac:dyDescent="0.2">
      <c r="A137" s="87" t="s">
        <v>272</v>
      </c>
      <c r="B137" s="87"/>
      <c r="D137" s="41">
        <v>0</v>
      </c>
      <c r="E137" s="15"/>
      <c r="F137" s="41">
        <v>26691035511</v>
      </c>
    </row>
    <row r="138" spans="1:6" ht="21.75" customHeight="1" x14ac:dyDescent="0.2">
      <c r="A138" s="87" t="s">
        <v>272</v>
      </c>
      <c r="B138" s="87"/>
      <c r="D138" s="41">
        <v>0</v>
      </c>
      <c r="E138" s="15"/>
      <c r="F138" s="41">
        <v>63102366111</v>
      </c>
    </row>
    <row r="139" spans="1:6" ht="21.75" customHeight="1" x14ac:dyDescent="0.2">
      <c r="A139" s="87" t="s">
        <v>254</v>
      </c>
      <c r="B139" s="87"/>
      <c r="D139" s="41">
        <v>0</v>
      </c>
      <c r="E139" s="15"/>
      <c r="F139" s="41">
        <v>25529237134</v>
      </c>
    </row>
    <row r="140" spans="1:6" ht="21.75" customHeight="1" x14ac:dyDescent="0.2">
      <c r="A140" s="87" t="s">
        <v>255</v>
      </c>
      <c r="B140" s="87"/>
      <c r="D140" s="41">
        <v>0</v>
      </c>
      <c r="E140" s="15"/>
      <c r="F140" s="41">
        <v>10484885005</v>
      </c>
    </row>
    <row r="141" spans="1:6" ht="21.75" customHeight="1" x14ac:dyDescent="0.2">
      <c r="A141" s="87" t="s">
        <v>272</v>
      </c>
      <c r="B141" s="87"/>
      <c r="D141" s="41">
        <v>0</v>
      </c>
      <c r="E141" s="15"/>
      <c r="F141" s="41">
        <v>17020491798</v>
      </c>
    </row>
    <row r="142" spans="1:6" ht="21.75" customHeight="1" x14ac:dyDescent="0.2">
      <c r="A142" s="87" t="s">
        <v>254</v>
      </c>
      <c r="B142" s="87"/>
      <c r="D142" s="41">
        <v>0</v>
      </c>
      <c r="E142" s="15"/>
      <c r="F142" s="41">
        <v>96093630954</v>
      </c>
    </row>
    <row r="143" spans="1:6" ht="21.75" customHeight="1" x14ac:dyDescent="0.2">
      <c r="A143" s="87" t="s">
        <v>254</v>
      </c>
      <c r="B143" s="87"/>
      <c r="D143" s="41">
        <v>0</v>
      </c>
      <c r="E143" s="15"/>
      <c r="F143" s="41">
        <v>4562927748</v>
      </c>
    </row>
    <row r="144" spans="1:6" ht="21.75" customHeight="1" x14ac:dyDescent="0.2">
      <c r="A144" s="87" t="s">
        <v>251</v>
      </c>
      <c r="B144" s="87"/>
      <c r="D144" s="41">
        <v>0</v>
      </c>
      <c r="E144" s="15"/>
      <c r="F144" s="41">
        <v>66373002737</v>
      </c>
    </row>
    <row r="145" spans="1:6" ht="21.75" customHeight="1" x14ac:dyDescent="0.2">
      <c r="A145" s="87" t="s">
        <v>258</v>
      </c>
      <c r="B145" s="87"/>
      <c r="D145" s="41">
        <v>0</v>
      </c>
      <c r="E145" s="15"/>
      <c r="F145" s="41">
        <v>13866120205</v>
      </c>
    </row>
    <row r="146" spans="1:6" ht="21.75" customHeight="1" x14ac:dyDescent="0.2">
      <c r="A146" s="87" t="s">
        <v>255</v>
      </c>
      <c r="B146" s="87"/>
      <c r="D146" s="41">
        <v>0</v>
      </c>
      <c r="E146" s="15"/>
      <c r="F146" s="41">
        <v>11199744507</v>
      </c>
    </row>
    <row r="147" spans="1:6" ht="21.75" customHeight="1" x14ac:dyDescent="0.2">
      <c r="A147" s="87" t="s">
        <v>255</v>
      </c>
      <c r="B147" s="87"/>
      <c r="D147" s="41">
        <v>0</v>
      </c>
      <c r="E147" s="15"/>
      <c r="F147" s="41">
        <v>2250747028</v>
      </c>
    </row>
    <row r="148" spans="1:6" ht="21.75" customHeight="1" x14ac:dyDescent="0.2">
      <c r="A148" s="87" t="s">
        <v>254</v>
      </c>
      <c r="B148" s="87"/>
      <c r="D148" s="41">
        <v>0</v>
      </c>
      <c r="E148" s="15"/>
      <c r="F148" s="41">
        <v>47182348352</v>
      </c>
    </row>
    <row r="149" spans="1:6" ht="21.75" customHeight="1" x14ac:dyDescent="0.2">
      <c r="A149" s="87" t="s">
        <v>258</v>
      </c>
      <c r="B149" s="87"/>
      <c r="D149" s="41">
        <v>0</v>
      </c>
      <c r="E149" s="15"/>
      <c r="F149" s="41">
        <v>4511544240</v>
      </c>
    </row>
    <row r="150" spans="1:6" ht="21.75" customHeight="1" x14ac:dyDescent="0.2">
      <c r="A150" s="87" t="s">
        <v>255</v>
      </c>
      <c r="B150" s="87"/>
      <c r="D150" s="41">
        <v>0</v>
      </c>
      <c r="E150" s="15"/>
      <c r="F150" s="41">
        <v>13469945342</v>
      </c>
    </row>
    <row r="151" spans="1:6" ht="21.75" customHeight="1" x14ac:dyDescent="0.2">
      <c r="A151" s="87" t="s">
        <v>255</v>
      </c>
      <c r="B151" s="87"/>
      <c r="D151" s="41">
        <v>0</v>
      </c>
      <c r="E151" s="15"/>
      <c r="F151" s="41">
        <v>11897517796</v>
      </c>
    </row>
    <row r="152" spans="1:6" ht="21.75" customHeight="1" x14ac:dyDescent="0.2">
      <c r="A152" s="87" t="s">
        <v>251</v>
      </c>
      <c r="B152" s="87"/>
      <c r="D152" s="41">
        <v>231531112</v>
      </c>
      <c r="E152" s="15"/>
      <c r="F152" s="41">
        <v>5475321366</v>
      </c>
    </row>
    <row r="153" spans="1:6" ht="21.75" customHeight="1" x14ac:dyDescent="0.2">
      <c r="A153" s="87" t="s">
        <v>255</v>
      </c>
      <c r="B153" s="87"/>
      <c r="D153" s="41">
        <v>0</v>
      </c>
      <c r="E153" s="15"/>
      <c r="F153" s="41">
        <v>5551221185</v>
      </c>
    </row>
    <row r="154" spans="1:6" ht="21.75" customHeight="1" x14ac:dyDescent="0.2">
      <c r="A154" s="87" t="s">
        <v>255</v>
      </c>
      <c r="B154" s="87"/>
      <c r="D154" s="41">
        <v>0</v>
      </c>
      <c r="E154" s="15"/>
      <c r="F154" s="41">
        <v>35115355164</v>
      </c>
    </row>
    <row r="155" spans="1:6" ht="21.75" customHeight="1" x14ac:dyDescent="0.2">
      <c r="A155" s="87" t="s">
        <v>255</v>
      </c>
      <c r="B155" s="87"/>
      <c r="D155" s="41">
        <v>0</v>
      </c>
      <c r="E155" s="15"/>
      <c r="F155" s="41">
        <v>21466624894</v>
      </c>
    </row>
    <row r="156" spans="1:6" ht="21.75" customHeight="1" x14ac:dyDescent="0.2">
      <c r="A156" s="87" t="s">
        <v>255</v>
      </c>
      <c r="B156" s="87"/>
      <c r="D156" s="41">
        <v>0</v>
      </c>
      <c r="E156" s="15"/>
      <c r="F156" s="41">
        <v>5183294381</v>
      </c>
    </row>
    <row r="157" spans="1:6" ht="21.75" customHeight="1" x14ac:dyDescent="0.2">
      <c r="A157" s="87" t="s">
        <v>251</v>
      </c>
      <c r="B157" s="87"/>
      <c r="D157" s="41">
        <v>0</v>
      </c>
      <c r="E157" s="15"/>
      <c r="F157" s="41">
        <v>26753424655</v>
      </c>
    </row>
    <row r="158" spans="1:6" ht="21.75" customHeight="1" x14ac:dyDescent="0.2">
      <c r="A158" s="87" t="s">
        <v>255</v>
      </c>
      <c r="B158" s="87"/>
      <c r="D158" s="41">
        <v>0</v>
      </c>
      <c r="E158" s="15"/>
      <c r="F158" s="41">
        <v>41189329102</v>
      </c>
    </row>
    <row r="159" spans="1:6" ht="21.75" customHeight="1" x14ac:dyDescent="0.2">
      <c r="A159" s="87" t="s">
        <v>271</v>
      </c>
      <c r="B159" s="87"/>
      <c r="D159" s="41">
        <v>0</v>
      </c>
      <c r="E159" s="15"/>
      <c r="F159" s="41">
        <v>49766495881</v>
      </c>
    </row>
    <row r="160" spans="1:6" ht="21.75" customHeight="1" x14ac:dyDescent="0.2">
      <c r="A160" s="87" t="s">
        <v>273</v>
      </c>
      <c r="B160" s="87"/>
      <c r="D160" s="41">
        <v>27430</v>
      </c>
      <c r="E160" s="15"/>
      <c r="F160" s="41">
        <v>27430</v>
      </c>
    </row>
    <row r="161" spans="1:6" ht="21.75" customHeight="1" x14ac:dyDescent="0.2">
      <c r="A161" s="87" t="s">
        <v>274</v>
      </c>
      <c r="B161" s="87"/>
      <c r="D161" s="41">
        <v>26660000008</v>
      </c>
      <c r="E161" s="15"/>
      <c r="F161" s="41">
        <v>63238666660</v>
      </c>
    </row>
    <row r="162" spans="1:6" ht="21.75" customHeight="1" x14ac:dyDescent="0.2">
      <c r="A162" s="87" t="s">
        <v>271</v>
      </c>
      <c r="B162" s="87"/>
      <c r="D162" s="41">
        <v>758832388</v>
      </c>
      <c r="E162" s="15"/>
      <c r="F162" s="41">
        <v>22700642937</v>
      </c>
    </row>
    <row r="163" spans="1:6" ht="21.75" customHeight="1" x14ac:dyDescent="0.2">
      <c r="A163" s="87" t="s">
        <v>255</v>
      </c>
      <c r="B163" s="87"/>
      <c r="D163" s="41">
        <v>0</v>
      </c>
      <c r="E163" s="15"/>
      <c r="F163" s="41">
        <v>9627083239</v>
      </c>
    </row>
    <row r="164" spans="1:6" ht="21.75" customHeight="1" x14ac:dyDescent="0.2">
      <c r="A164" s="87" t="s">
        <v>254</v>
      </c>
      <c r="B164" s="87"/>
      <c r="D164" s="41">
        <v>1548900553</v>
      </c>
      <c r="E164" s="15"/>
      <c r="F164" s="41">
        <v>57602778079</v>
      </c>
    </row>
    <row r="165" spans="1:6" ht="21.75" customHeight="1" x14ac:dyDescent="0.2">
      <c r="A165" s="87" t="s">
        <v>251</v>
      </c>
      <c r="B165" s="87"/>
      <c r="D165" s="41">
        <v>2199424704</v>
      </c>
      <c r="E165" s="15"/>
      <c r="F165" s="41">
        <v>15651123284</v>
      </c>
    </row>
    <row r="166" spans="1:6" ht="21.75" customHeight="1" x14ac:dyDescent="0.2">
      <c r="A166" s="87" t="s">
        <v>258</v>
      </c>
      <c r="B166" s="87"/>
      <c r="D166" s="41">
        <v>976379293</v>
      </c>
      <c r="E166" s="15"/>
      <c r="F166" s="41">
        <v>21147112175</v>
      </c>
    </row>
    <row r="167" spans="1:6" ht="21.75" customHeight="1" x14ac:dyDescent="0.2">
      <c r="A167" s="87" t="s">
        <v>271</v>
      </c>
      <c r="B167" s="87"/>
      <c r="D167" s="41">
        <v>7442481550</v>
      </c>
      <c r="E167" s="15"/>
      <c r="F167" s="41">
        <v>17004435602</v>
      </c>
    </row>
    <row r="168" spans="1:6" ht="21.75" customHeight="1" x14ac:dyDescent="0.2">
      <c r="A168" s="87" t="s">
        <v>254</v>
      </c>
      <c r="B168" s="87"/>
      <c r="D168" s="41">
        <v>23865184520</v>
      </c>
      <c r="E168" s="15"/>
      <c r="F168" s="41">
        <v>46843326574</v>
      </c>
    </row>
    <row r="169" spans="1:6" ht="21.75" customHeight="1" x14ac:dyDescent="0.2">
      <c r="A169" s="87" t="s">
        <v>248</v>
      </c>
      <c r="B169" s="87"/>
      <c r="D169" s="41">
        <v>21347806350</v>
      </c>
      <c r="E169" s="15"/>
      <c r="F169" s="41">
        <v>42200975405</v>
      </c>
    </row>
    <row r="170" spans="1:6" ht="21.75" customHeight="1" x14ac:dyDescent="0.2">
      <c r="A170" s="87" t="s">
        <v>255</v>
      </c>
      <c r="B170" s="87"/>
      <c r="D170" s="41">
        <v>3175737702</v>
      </c>
      <c r="E170" s="15"/>
      <c r="F170" s="41">
        <v>16407978127</v>
      </c>
    </row>
    <row r="171" spans="1:6" ht="21.75" customHeight="1" x14ac:dyDescent="0.2">
      <c r="A171" s="87" t="s">
        <v>258</v>
      </c>
      <c r="B171" s="87"/>
      <c r="D171" s="41">
        <v>3121730678</v>
      </c>
      <c r="E171" s="15"/>
      <c r="F171" s="41">
        <v>15466754918</v>
      </c>
    </row>
    <row r="172" spans="1:6" ht="21.75" customHeight="1" x14ac:dyDescent="0.2">
      <c r="A172" s="87" t="s">
        <v>255</v>
      </c>
      <c r="B172" s="87"/>
      <c r="D172" s="41">
        <v>4603383930</v>
      </c>
      <c r="E172" s="15"/>
      <c r="F172" s="41">
        <v>22249688995</v>
      </c>
    </row>
    <row r="173" spans="1:6" ht="21.75" customHeight="1" x14ac:dyDescent="0.2">
      <c r="A173" s="87" t="s">
        <v>254</v>
      </c>
      <c r="B173" s="87"/>
      <c r="D173" s="41">
        <v>5540580976</v>
      </c>
      <c r="E173" s="15"/>
      <c r="F173" s="41">
        <v>13610662933</v>
      </c>
    </row>
    <row r="174" spans="1:6" ht="21.75" customHeight="1" x14ac:dyDescent="0.2">
      <c r="A174" s="87" t="s">
        <v>258</v>
      </c>
      <c r="B174" s="87"/>
      <c r="D174" s="41">
        <v>14715519112</v>
      </c>
      <c r="E174" s="15"/>
      <c r="F174" s="41">
        <v>28977814180</v>
      </c>
    </row>
    <row r="175" spans="1:6" ht="21.75" customHeight="1" x14ac:dyDescent="0.2">
      <c r="A175" s="87" t="s">
        <v>255</v>
      </c>
      <c r="B175" s="87"/>
      <c r="D175" s="41">
        <v>9165901635</v>
      </c>
      <c r="E175" s="15"/>
      <c r="F175" s="41">
        <v>15683770485</v>
      </c>
    </row>
    <row r="176" spans="1:6" ht="21.75" customHeight="1" x14ac:dyDescent="0.2">
      <c r="A176" s="87" t="s">
        <v>254</v>
      </c>
      <c r="B176" s="87"/>
      <c r="D176" s="41">
        <v>31622827686</v>
      </c>
      <c r="E176" s="15"/>
      <c r="F176" s="41">
        <v>58121712377</v>
      </c>
    </row>
    <row r="177" spans="1:6" ht="21.75" customHeight="1" x14ac:dyDescent="0.2">
      <c r="A177" s="87" t="s">
        <v>254</v>
      </c>
      <c r="B177" s="87"/>
      <c r="D177" s="41">
        <v>11106928894</v>
      </c>
      <c r="E177" s="15"/>
      <c r="F177" s="41">
        <v>18405988018</v>
      </c>
    </row>
    <row r="178" spans="1:6" ht="21.75" customHeight="1" x14ac:dyDescent="0.2">
      <c r="A178" s="87" t="s">
        <v>258</v>
      </c>
      <c r="B178" s="87"/>
      <c r="D178" s="41">
        <v>17332325406</v>
      </c>
      <c r="E178" s="15"/>
      <c r="F178" s="41">
        <v>26319457098</v>
      </c>
    </row>
    <row r="179" spans="1:6" ht="21.75" customHeight="1" x14ac:dyDescent="0.2">
      <c r="A179" s="87" t="s">
        <v>255</v>
      </c>
      <c r="B179" s="87"/>
      <c r="D179" s="41">
        <v>23532786873</v>
      </c>
      <c r="E179" s="15"/>
      <c r="F179" s="41">
        <v>27019125669</v>
      </c>
    </row>
    <row r="180" spans="1:6" ht="21.75" customHeight="1" x14ac:dyDescent="0.2">
      <c r="A180" s="87" t="s">
        <v>255</v>
      </c>
      <c r="B180" s="87"/>
      <c r="D180" s="41">
        <v>3177140160</v>
      </c>
      <c r="E180" s="15"/>
      <c r="F180" s="41">
        <v>3283044832</v>
      </c>
    </row>
    <row r="181" spans="1:6" ht="21.75" customHeight="1" x14ac:dyDescent="0.2">
      <c r="A181" s="87" t="s">
        <v>254</v>
      </c>
      <c r="B181" s="87"/>
      <c r="D181" s="41">
        <v>21393442602</v>
      </c>
      <c r="E181" s="15"/>
      <c r="F181" s="41">
        <v>21393442602</v>
      </c>
    </row>
    <row r="182" spans="1:6" ht="21.75" customHeight="1" x14ac:dyDescent="0.2">
      <c r="A182" s="87" t="s">
        <v>248</v>
      </c>
      <c r="B182" s="87"/>
      <c r="D182" s="41">
        <v>7991803274</v>
      </c>
      <c r="E182" s="15"/>
      <c r="F182" s="41">
        <v>7991803274</v>
      </c>
    </row>
    <row r="183" spans="1:6" ht="21.75" customHeight="1" x14ac:dyDescent="0.2">
      <c r="A183" s="87" t="s">
        <v>251</v>
      </c>
      <c r="B183" s="87"/>
      <c r="D183" s="41">
        <v>12752076480</v>
      </c>
      <c r="E183" s="15"/>
      <c r="F183" s="41">
        <v>12752076480</v>
      </c>
    </row>
    <row r="184" spans="1:6" ht="21.75" customHeight="1" x14ac:dyDescent="0.2">
      <c r="A184" s="87" t="s">
        <v>258</v>
      </c>
      <c r="B184" s="87"/>
      <c r="D184" s="41">
        <v>780090490</v>
      </c>
      <c r="E184" s="15"/>
      <c r="F184" s="41">
        <v>780090490</v>
      </c>
    </row>
    <row r="185" spans="1:6" ht="21.75" customHeight="1" x14ac:dyDescent="0.2">
      <c r="A185" s="87" t="s">
        <v>258</v>
      </c>
      <c r="B185" s="87"/>
      <c r="D185" s="41">
        <v>13006372419</v>
      </c>
      <c r="E185" s="15"/>
      <c r="F185" s="41">
        <v>13006372419</v>
      </c>
    </row>
    <row r="186" spans="1:6" ht="21.75" customHeight="1" x14ac:dyDescent="0.2">
      <c r="A186" s="87" t="s">
        <v>258</v>
      </c>
      <c r="B186" s="87"/>
      <c r="D186" s="41">
        <v>18224043698</v>
      </c>
      <c r="E186" s="15"/>
      <c r="F186" s="41">
        <v>18224043698</v>
      </c>
    </row>
    <row r="187" spans="1:6" ht="21.75" customHeight="1" x14ac:dyDescent="0.2">
      <c r="A187" s="87" t="s">
        <v>251</v>
      </c>
      <c r="B187" s="87"/>
      <c r="D187" s="41">
        <v>17679778680</v>
      </c>
      <c r="E187" s="15"/>
      <c r="F187" s="41">
        <v>17679778680</v>
      </c>
    </row>
    <row r="188" spans="1:6" ht="21.75" customHeight="1" x14ac:dyDescent="0.2">
      <c r="A188" s="87" t="s">
        <v>249</v>
      </c>
      <c r="B188" s="87"/>
      <c r="D188" s="41">
        <v>7759426220</v>
      </c>
      <c r="E188" s="15"/>
      <c r="F188" s="41">
        <v>7759426220</v>
      </c>
    </row>
    <row r="189" spans="1:6" ht="21.75" customHeight="1" x14ac:dyDescent="0.2">
      <c r="A189" s="87" t="s">
        <v>255</v>
      </c>
      <c r="B189" s="87"/>
      <c r="D189" s="41">
        <v>6443720760</v>
      </c>
      <c r="E189" s="15"/>
      <c r="F189" s="41">
        <v>6443720760</v>
      </c>
    </row>
    <row r="190" spans="1:6" ht="21.75" customHeight="1" x14ac:dyDescent="0.2">
      <c r="A190" s="87" t="s">
        <v>255</v>
      </c>
      <c r="B190" s="87"/>
      <c r="D190" s="41">
        <v>15846994520</v>
      </c>
      <c r="E190" s="15"/>
      <c r="F190" s="41">
        <v>15846994520</v>
      </c>
    </row>
    <row r="191" spans="1:6" ht="21.75" customHeight="1" x14ac:dyDescent="0.2">
      <c r="A191" s="87" t="s">
        <v>248</v>
      </c>
      <c r="B191" s="87"/>
      <c r="D191" s="41">
        <v>5840163931</v>
      </c>
      <c r="E191" s="15"/>
      <c r="F191" s="41">
        <v>5840163931</v>
      </c>
    </row>
    <row r="192" spans="1:6" ht="21.75" customHeight="1" x14ac:dyDescent="0.2">
      <c r="A192" s="87" t="s">
        <v>248</v>
      </c>
      <c r="B192" s="87"/>
      <c r="D192" s="41">
        <v>6213934420</v>
      </c>
      <c r="E192" s="15"/>
      <c r="F192" s="41">
        <v>6213934420</v>
      </c>
    </row>
    <row r="193" spans="1:6" ht="21.75" customHeight="1" x14ac:dyDescent="0.2">
      <c r="A193" s="87" t="s">
        <v>249</v>
      </c>
      <c r="B193" s="87"/>
      <c r="D193" s="41">
        <v>4532459004</v>
      </c>
      <c r="E193" s="15"/>
      <c r="F193" s="41">
        <v>4532459004</v>
      </c>
    </row>
    <row r="194" spans="1:6" ht="21.75" customHeight="1" x14ac:dyDescent="0.2">
      <c r="A194" s="87" t="s">
        <v>251</v>
      </c>
      <c r="B194" s="87"/>
      <c r="D194" s="41">
        <v>5359675404</v>
      </c>
      <c r="E194" s="15"/>
      <c r="F194" s="41">
        <v>5359675404</v>
      </c>
    </row>
    <row r="195" spans="1:6" ht="21.75" customHeight="1" x14ac:dyDescent="0.2">
      <c r="A195" s="87" t="s">
        <v>258</v>
      </c>
      <c r="B195" s="87"/>
      <c r="D195" s="41">
        <v>4910251464</v>
      </c>
      <c r="E195" s="15"/>
      <c r="F195" s="41">
        <v>4910251464</v>
      </c>
    </row>
    <row r="196" spans="1:6" ht="21.75" customHeight="1" x14ac:dyDescent="0.2">
      <c r="A196" s="87" t="s">
        <v>251</v>
      </c>
      <c r="B196" s="87"/>
      <c r="D196" s="41">
        <v>713114754</v>
      </c>
      <c r="E196" s="15"/>
      <c r="F196" s="41">
        <v>713114754</v>
      </c>
    </row>
    <row r="197" spans="1:6" ht="21.75" customHeight="1" x14ac:dyDescent="0.2">
      <c r="A197" s="88" t="s">
        <v>251</v>
      </c>
      <c r="B197" s="88"/>
      <c r="D197" s="42">
        <v>523901637</v>
      </c>
      <c r="E197" s="15"/>
      <c r="F197" s="42">
        <v>523901637</v>
      </c>
    </row>
    <row r="198" spans="1:6" ht="21.75" customHeight="1" thickBot="1" x14ac:dyDescent="0.25">
      <c r="A198" s="89" t="s">
        <v>25</v>
      </c>
      <c r="B198" s="89"/>
      <c r="D198" s="43">
        <f>SUM(D8:D197)</f>
        <v>452085485513</v>
      </c>
      <c r="E198" s="15"/>
      <c r="F198" s="43">
        <f>SUM(F8:F197)</f>
        <v>4286620172333</v>
      </c>
    </row>
    <row r="199" spans="1:6" ht="13.5" thickTop="1" x14ac:dyDescent="0.2"/>
    <row r="200" spans="1:6" x14ac:dyDescent="0.2">
      <c r="F200" s="97"/>
    </row>
    <row r="201" spans="1:6" x14ac:dyDescent="0.2">
      <c r="F201" s="97"/>
    </row>
    <row r="202" spans="1:6" x14ac:dyDescent="0.2">
      <c r="F202" s="73"/>
    </row>
  </sheetData>
  <mergeCells count="196">
    <mergeCell ref="A1:F1"/>
    <mergeCell ref="A2:F2"/>
    <mergeCell ref="A3:F3"/>
    <mergeCell ref="B5:F5"/>
    <mergeCell ref="A7:B7"/>
    <mergeCell ref="A68:B68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98:B19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"/>
  <sheetViews>
    <sheetView rightToLeft="1" view="pageBreakPreview" zoomScale="135" zoomScaleNormal="100" zoomScaleSheetLayoutView="135" workbookViewId="0">
      <selection activeCell="A8" sqref="A8:B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7.42578125" customWidth="1"/>
  </cols>
  <sheetData>
    <row r="1" spans="1:7" ht="29.1" customHeight="1" x14ac:dyDescent="0.2">
      <c r="A1" s="82" t="s">
        <v>0</v>
      </c>
      <c r="B1" s="82"/>
      <c r="C1" s="82"/>
      <c r="D1" s="82"/>
      <c r="E1" s="82"/>
      <c r="F1" s="82"/>
    </row>
    <row r="2" spans="1:7" ht="21.75" customHeight="1" x14ac:dyDescent="0.2">
      <c r="A2" s="82" t="s">
        <v>138</v>
      </c>
      <c r="B2" s="82"/>
      <c r="C2" s="82"/>
      <c r="D2" s="82"/>
      <c r="E2" s="82"/>
      <c r="F2" s="82"/>
    </row>
    <row r="3" spans="1:7" ht="21.75" customHeight="1" x14ac:dyDescent="0.2">
      <c r="A3" s="82" t="s">
        <v>2</v>
      </c>
      <c r="B3" s="82"/>
      <c r="C3" s="82"/>
      <c r="D3" s="82"/>
      <c r="E3" s="82"/>
      <c r="F3" s="82"/>
    </row>
    <row r="4" spans="1:7" ht="14.45" customHeight="1" x14ac:dyDescent="0.2"/>
    <row r="5" spans="1:7" ht="29.1" customHeight="1" x14ac:dyDescent="0.2">
      <c r="A5" s="1" t="s">
        <v>199</v>
      </c>
      <c r="B5" s="83" t="s">
        <v>153</v>
      </c>
      <c r="C5" s="83"/>
      <c r="D5" s="83"/>
      <c r="E5" s="83"/>
      <c r="F5" s="83"/>
    </row>
    <row r="6" spans="1:7" ht="14.45" customHeight="1" x14ac:dyDescent="0.2">
      <c r="D6" s="2" t="s">
        <v>157</v>
      </c>
      <c r="F6" s="2" t="s">
        <v>9</v>
      </c>
    </row>
    <row r="7" spans="1:7" ht="14.45" customHeight="1" x14ac:dyDescent="0.2">
      <c r="A7" s="79" t="s">
        <v>153</v>
      </c>
      <c r="B7" s="79"/>
      <c r="D7" s="4" t="s">
        <v>135</v>
      </c>
      <c r="F7" s="4" t="s">
        <v>135</v>
      </c>
    </row>
    <row r="8" spans="1:7" ht="21.75" customHeight="1" x14ac:dyDescent="0.2">
      <c r="A8" s="90" t="s">
        <v>153</v>
      </c>
      <c r="B8" s="90"/>
      <c r="D8" s="13">
        <v>0</v>
      </c>
      <c r="F8" s="13">
        <v>77280101</v>
      </c>
      <c r="G8" s="104"/>
    </row>
    <row r="9" spans="1:7" ht="21.75" customHeight="1" x14ac:dyDescent="0.2">
      <c r="A9" s="87" t="s">
        <v>200</v>
      </c>
      <c r="B9" s="87"/>
      <c r="D9" s="14">
        <v>0</v>
      </c>
      <c r="F9" s="14">
        <v>700341413</v>
      </c>
      <c r="G9" s="104"/>
    </row>
    <row r="10" spans="1:7" ht="21.75" customHeight="1" x14ac:dyDescent="0.2">
      <c r="A10" s="88" t="s">
        <v>201</v>
      </c>
      <c r="B10" s="88"/>
      <c r="D10" s="18">
        <v>127631438</v>
      </c>
      <c r="F10" s="18">
        <v>603373317</v>
      </c>
      <c r="G10" s="104"/>
    </row>
    <row r="11" spans="1:7" ht="21.75" customHeight="1" x14ac:dyDescent="0.2">
      <c r="A11" s="89" t="s">
        <v>25</v>
      </c>
      <c r="B11" s="89"/>
      <c r="D11" s="20">
        <f>SUM(D8:D10)</f>
        <v>127631438</v>
      </c>
      <c r="F11" s="20">
        <f>SUM(F8:F10)</f>
        <v>1380994831</v>
      </c>
      <c r="G11" s="73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4.45" customHeight="1" x14ac:dyDescent="0.2"/>
    <row r="5" spans="1:19" ht="14.45" customHeight="1" x14ac:dyDescent="0.2">
      <c r="A5" s="83" t="s">
        <v>160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4.45" customHeight="1" x14ac:dyDescent="0.2">
      <c r="A6" s="79" t="s">
        <v>27</v>
      </c>
      <c r="C6" s="79" t="s">
        <v>202</v>
      </c>
      <c r="D6" s="79"/>
      <c r="E6" s="79"/>
      <c r="F6" s="79"/>
      <c r="G6" s="79"/>
      <c r="I6" s="79" t="s">
        <v>157</v>
      </c>
      <c r="J6" s="79"/>
      <c r="K6" s="79"/>
      <c r="L6" s="79"/>
      <c r="M6" s="79"/>
      <c r="O6" s="79" t="s">
        <v>158</v>
      </c>
      <c r="P6" s="79"/>
      <c r="Q6" s="79"/>
      <c r="R6" s="79"/>
      <c r="S6" s="79"/>
    </row>
    <row r="7" spans="1:19" ht="29.1" customHeight="1" x14ac:dyDescent="0.2">
      <c r="A7" s="79"/>
      <c r="C7" s="12" t="s">
        <v>203</v>
      </c>
      <c r="D7" s="3"/>
      <c r="E7" s="12" t="s">
        <v>204</v>
      </c>
      <c r="F7" s="3"/>
      <c r="G7" s="12" t="s">
        <v>205</v>
      </c>
      <c r="I7" s="12" t="s">
        <v>206</v>
      </c>
      <c r="J7" s="3"/>
      <c r="K7" s="12" t="s">
        <v>207</v>
      </c>
      <c r="L7" s="3"/>
      <c r="M7" s="12" t="s">
        <v>208</v>
      </c>
      <c r="O7" s="12" t="s">
        <v>206</v>
      </c>
      <c r="P7" s="3"/>
      <c r="Q7" s="12" t="s">
        <v>207</v>
      </c>
      <c r="R7" s="3"/>
      <c r="S7" s="12" t="s">
        <v>208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4.45" customHeight="1" x14ac:dyDescent="0.2"/>
    <row r="5" spans="1:11" ht="14.45" customHeight="1" x14ac:dyDescent="0.2">
      <c r="A5" s="83" t="s">
        <v>166</v>
      </c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ht="14.45" customHeight="1" x14ac:dyDescent="0.2">
      <c r="I6" s="2" t="s">
        <v>157</v>
      </c>
      <c r="K6" s="2" t="s">
        <v>158</v>
      </c>
    </row>
    <row r="7" spans="1:11" ht="29.1" customHeight="1" x14ac:dyDescent="0.2">
      <c r="A7" s="2" t="s">
        <v>209</v>
      </c>
      <c r="C7" s="11" t="s">
        <v>210</v>
      </c>
      <c r="E7" s="11" t="s">
        <v>211</v>
      </c>
      <c r="G7" s="11" t="s">
        <v>212</v>
      </c>
      <c r="I7" s="12" t="s">
        <v>213</v>
      </c>
      <c r="K7" s="12" t="s">
        <v>213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25"/>
  <sheetViews>
    <sheetView rightToLeft="1" view="pageBreakPreview" zoomScale="96" zoomScaleNormal="100" zoomScaleSheetLayoutView="96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8.710937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.28515625" customWidth="1"/>
    <col min="16" max="16" width="1.28515625" customWidth="1"/>
    <col min="17" max="17" width="10.42578125" customWidth="1"/>
    <col min="18" max="18" width="1.28515625" customWidth="1"/>
    <col min="19" max="19" width="20.140625" customWidth="1"/>
  </cols>
  <sheetData>
    <row r="1" spans="1:19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4.45" customHeight="1" x14ac:dyDescent="0.2"/>
    <row r="5" spans="1:19" ht="14.45" customHeight="1" x14ac:dyDescent="0.2">
      <c r="A5" s="83" t="s">
        <v>214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</row>
    <row r="6" spans="1:19" ht="14.45" customHeight="1" x14ac:dyDescent="0.2">
      <c r="A6" s="79" t="s">
        <v>141</v>
      </c>
      <c r="I6" s="79" t="s">
        <v>157</v>
      </c>
      <c r="J6" s="79"/>
      <c r="K6" s="79"/>
      <c r="L6" s="79"/>
      <c r="M6" s="79"/>
      <c r="O6" s="79" t="s">
        <v>158</v>
      </c>
      <c r="P6" s="79"/>
      <c r="Q6" s="79"/>
      <c r="R6" s="79"/>
      <c r="S6" s="79"/>
    </row>
    <row r="7" spans="1:19" ht="29.1" customHeight="1" x14ac:dyDescent="0.2">
      <c r="A7" s="79"/>
      <c r="C7" s="11" t="s">
        <v>215</v>
      </c>
      <c r="E7" s="60" t="s">
        <v>69</v>
      </c>
      <c r="F7" s="72"/>
      <c r="G7" s="11" t="s">
        <v>216</v>
      </c>
      <c r="I7" s="12" t="s">
        <v>217</v>
      </c>
      <c r="J7" s="3"/>
      <c r="K7" s="12" t="s">
        <v>207</v>
      </c>
      <c r="L7" s="3"/>
      <c r="M7" s="12" t="s">
        <v>218</v>
      </c>
      <c r="O7" s="12" t="s">
        <v>217</v>
      </c>
      <c r="P7" s="3"/>
      <c r="Q7" s="12" t="s">
        <v>207</v>
      </c>
      <c r="R7" s="3"/>
      <c r="S7" s="12" t="s">
        <v>218</v>
      </c>
    </row>
    <row r="8" spans="1:19" ht="21.75" customHeight="1" x14ac:dyDescent="0.2">
      <c r="A8" s="5" t="s">
        <v>118</v>
      </c>
      <c r="C8" s="3"/>
      <c r="E8" s="31" t="s">
        <v>121</v>
      </c>
      <c r="F8" s="44"/>
      <c r="G8" s="25">
        <v>20.5</v>
      </c>
      <c r="H8" s="23"/>
      <c r="I8" s="24">
        <v>63248515917</v>
      </c>
      <c r="J8" s="23"/>
      <c r="K8" s="24">
        <v>0</v>
      </c>
      <c r="L8" s="23"/>
      <c r="M8" s="24">
        <v>63248515917</v>
      </c>
      <c r="N8" s="23"/>
      <c r="O8" s="24">
        <v>123979511108</v>
      </c>
      <c r="P8" s="23"/>
      <c r="Q8" s="24">
        <v>0</v>
      </c>
      <c r="R8" s="23"/>
      <c r="S8" s="24">
        <v>123979511108</v>
      </c>
    </row>
    <row r="9" spans="1:19" ht="21.75" customHeight="1" x14ac:dyDescent="0.2">
      <c r="A9" s="6" t="s">
        <v>111</v>
      </c>
      <c r="E9" s="32" t="s">
        <v>113</v>
      </c>
      <c r="F9" s="23"/>
      <c r="G9" s="27">
        <v>23</v>
      </c>
      <c r="H9" s="23"/>
      <c r="I9" s="26">
        <v>96707319010</v>
      </c>
      <c r="J9" s="23"/>
      <c r="K9" s="26">
        <v>0</v>
      </c>
      <c r="L9" s="23"/>
      <c r="M9" s="26">
        <v>96707319010</v>
      </c>
      <c r="N9" s="23"/>
      <c r="O9" s="26">
        <v>208542765175</v>
      </c>
      <c r="P9" s="23"/>
      <c r="Q9" s="26">
        <v>0</v>
      </c>
      <c r="R9" s="23"/>
      <c r="S9" s="26">
        <v>208542765175</v>
      </c>
    </row>
    <row r="10" spans="1:19" ht="21.75" customHeight="1" x14ac:dyDescent="0.2">
      <c r="A10" s="6" t="s">
        <v>114</v>
      </c>
      <c r="E10" s="32" t="s">
        <v>115</v>
      </c>
      <c r="F10" s="23"/>
      <c r="G10" s="27">
        <v>23</v>
      </c>
      <c r="H10" s="23"/>
      <c r="I10" s="26">
        <v>3115840742</v>
      </c>
      <c r="J10" s="23"/>
      <c r="K10" s="26">
        <v>0</v>
      </c>
      <c r="L10" s="23"/>
      <c r="M10" s="26">
        <v>3115840742</v>
      </c>
      <c r="N10" s="23"/>
      <c r="O10" s="26">
        <v>6745945937</v>
      </c>
      <c r="P10" s="23"/>
      <c r="Q10" s="26">
        <v>0</v>
      </c>
      <c r="R10" s="23"/>
      <c r="S10" s="26">
        <v>6745945937</v>
      </c>
    </row>
    <row r="11" spans="1:19" ht="21.75" customHeight="1" x14ac:dyDescent="0.2">
      <c r="A11" s="6" t="s">
        <v>116</v>
      </c>
      <c r="E11" s="32" t="s">
        <v>117</v>
      </c>
      <c r="F11" s="23"/>
      <c r="G11" s="27">
        <v>23</v>
      </c>
      <c r="H11" s="23"/>
      <c r="I11" s="26">
        <v>44471386428</v>
      </c>
      <c r="J11" s="23"/>
      <c r="K11" s="26">
        <v>0</v>
      </c>
      <c r="L11" s="23"/>
      <c r="M11" s="26">
        <v>44471386428</v>
      </c>
      <c r="N11" s="23"/>
      <c r="O11" s="26">
        <v>44471386428</v>
      </c>
      <c r="P11" s="23"/>
      <c r="Q11" s="26">
        <v>0</v>
      </c>
      <c r="R11" s="23"/>
      <c r="S11" s="26">
        <v>44471386428</v>
      </c>
    </row>
    <row r="12" spans="1:19" ht="21.75" customHeight="1" x14ac:dyDescent="0.2">
      <c r="A12" s="6" t="s">
        <v>96</v>
      </c>
      <c r="E12" s="32" t="s">
        <v>98</v>
      </c>
      <c r="F12" s="23"/>
      <c r="G12" s="27">
        <v>26</v>
      </c>
      <c r="H12" s="23"/>
      <c r="I12" s="26">
        <v>39283102027</v>
      </c>
      <c r="J12" s="23"/>
      <c r="K12" s="26">
        <v>0</v>
      </c>
      <c r="L12" s="23"/>
      <c r="M12" s="26">
        <v>39283102027</v>
      </c>
      <c r="N12" s="23"/>
      <c r="O12" s="26">
        <v>104764999719</v>
      </c>
      <c r="P12" s="23"/>
      <c r="Q12" s="26">
        <v>0</v>
      </c>
      <c r="R12" s="23"/>
      <c r="S12" s="26">
        <v>104764999719</v>
      </c>
    </row>
    <row r="13" spans="1:19" ht="21.75" customHeight="1" x14ac:dyDescent="0.2">
      <c r="A13" s="6" t="s">
        <v>108</v>
      </c>
      <c r="E13" s="32" t="s">
        <v>110</v>
      </c>
      <c r="F13" s="23"/>
      <c r="G13" s="27">
        <v>23</v>
      </c>
      <c r="H13" s="23"/>
      <c r="I13" s="26">
        <v>65245253107</v>
      </c>
      <c r="J13" s="23"/>
      <c r="K13" s="26">
        <v>0</v>
      </c>
      <c r="L13" s="23"/>
      <c r="M13" s="26">
        <v>65245253107</v>
      </c>
      <c r="N13" s="23"/>
      <c r="O13" s="26">
        <v>196790944575</v>
      </c>
      <c r="P13" s="23"/>
      <c r="Q13" s="26">
        <v>0</v>
      </c>
      <c r="R13" s="23"/>
      <c r="S13" s="26">
        <v>196790944575</v>
      </c>
    </row>
    <row r="14" spans="1:19" ht="21.75" customHeight="1" x14ac:dyDescent="0.2">
      <c r="A14" s="6" t="s">
        <v>171</v>
      </c>
      <c r="E14" s="32" t="s">
        <v>219</v>
      </c>
      <c r="F14" s="23"/>
      <c r="G14" s="27">
        <v>23</v>
      </c>
      <c r="H14" s="23"/>
      <c r="I14" s="26">
        <v>0</v>
      </c>
      <c r="J14" s="23"/>
      <c r="K14" s="26">
        <v>0</v>
      </c>
      <c r="L14" s="23"/>
      <c r="M14" s="26">
        <v>0</v>
      </c>
      <c r="N14" s="23"/>
      <c r="O14" s="26">
        <v>292210152568</v>
      </c>
      <c r="P14" s="23"/>
      <c r="Q14" s="26">
        <v>0</v>
      </c>
      <c r="R14" s="23"/>
      <c r="S14" s="26">
        <v>292210152568</v>
      </c>
    </row>
    <row r="15" spans="1:19" ht="21.75" customHeight="1" x14ac:dyDescent="0.2">
      <c r="A15" s="6" t="s">
        <v>71</v>
      </c>
      <c r="E15" s="32" t="s">
        <v>74</v>
      </c>
      <c r="F15" s="23"/>
      <c r="G15" s="27">
        <v>2</v>
      </c>
      <c r="H15" s="23"/>
      <c r="I15" s="26">
        <v>57234370972</v>
      </c>
      <c r="J15" s="23"/>
      <c r="K15" s="26">
        <v>0</v>
      </c>
      <c r="L15" s="23"/>
      <c r="M15" s="26">
        <v>57234370972</v>
      </c>
      <c r="N15" s="23"/>
      <c r="O15" s="26">
        <v>249488286711</v>
      </c>
      <c r="P15" s="23"/>
      <c r="Q15" s="26">
        <v>0</v>
      </c>
      <c r="R15" s="23"/>
      <c r="S15" s="26">
        <v>249488286711</v>
      </c>
    </row>
    <row r="16" spans="1:19" ht="21.75" customHeight="1" x14ac:dyDescent="0.2">
      <c r="A16" s="6" t="s">
        <v>105</v>
      </c>
      <c r="E16" s="32" t="s">
        <v>107</v>
      </c>
      <c r="F16" s="23"/>
      <c r="G16" s="27">
        <v>23</v>
      </c>
      <c r="H16" s="23"/>
      <c r="I16" s="26">
        <v>18884392406</v>
      </c>
      <c r="J16" s="23"/>
      <c r="K16" s="26">
        <v>0</v>
      </c>
      <c r="L16" s="23"/>
      <c r="M16" s="26">
        <v>18884392406</v>
      </c>
      <c r="N16" s="23"/>
      <c r="O16" s="26">
        <v>154468174991</v>
      </c>
      <c r="P16" s="23"/>
      <c r="Q16" s="26">
        <v>0</v>
      </c>
      <c r="R16" s="23"/>
      <c r="S16" s="26">
        <v>154468174991</v>
      </c>
    </row>
    <row r="17" spans="1:19" ht="21.75" customHeight="1" x14ac:dyDescent="0.2">
      <c r="A17" s="6" t="s">
        <v>99</v>
      </c>
      <c r="E17" s="32" t="s">
        <v>101</v>
      </c>
      <c r="F17" s="23"/>
      <c r="G17" s="27">
        <v>23</v>
      </c>
      <c r="H17" s="23"/>
      <c r="I17" s="26">
        <v>39554994783</v>
      </c>
      <c r="J17" s="23"/>
      <c r="K17" s="26">
        <v>0</v>
      </c>
      <c r="L17" s="23"/>
      <c r="M17" s="26">
        <v>39554994783</v>
      </c>
      <c r="N17" s="23"/>
      <c r="O17" s="26">
        <v>229600977215</v>
      </c>
      <c r="P17" s="23"/>
      <c r="Q17" s="26">
        <v>0</v>
      </c>
      <c r="R17" s="23"/>
      <c r="S17" s="26">
        <v>229600977215</v>
      </c>
    </row>
    <row r="18" spans="1:19" ht="21.75" customHeight="1" x14ac:dyDescent="0.2">
      <c r="A18" s="7" t="s">
        <v>102</v>
      </c>
      <c r="C18" s="8"/>
      <c r="E18" s="33" t="s">
        <v>104</v>
      </c>
      <c r="F18" s="23"/>
      <c r="G18" s="29">
        <v>20</v>
      </c>
      <c r="H18" s="23"/>
      <c r="I18" s="28">
        <v>2522184488</v>
      </c>
      <c r="J18" s="23"/>
      <c r="K18" s="28">
        <v>0</v>
      </c>
      <c r="L18" s="23"/>
      <c r="M18" s="28">
        <v>2522184488</v>
      </c>
      <c r="N18" s="23"/>
      <c r="O18" s="28">
        <v>14932890728</v>
      </c>
      <c r="P18" s="23"/>
      <c r="Q18" s="28">
        <v>0</v>
      </c>
      <c r="R18" s="23"/>
      <c r="S18" s="28">
        <v>14932890728</v>
      </c>
    </row>
    <row r="19" spans="1:19" ht="21.75" customHeight="1" thickBot="1" x14ac:dyDescent="0.25">
      <c r="A19" s="9" t="s">
        <v>25</v>
      </c>
      <c r="C19" s="10"/>
      <c r="E19" s="30"/>
      <c r="F19" s="23"/>
      <c r="G19" s="30"/>
      <c r="H19" s="23"/>
      <c r="I19" s="30">
        <f>SUM(I8:I18)</f>
        <v>430267359880</v>
      </c>
      <c r="J19" s="23"/>
      <c r="K19" s="30">
        <v>0</v>
      </c>
      <c r="L19" s="23"/>
      <c r="M19" s="30">
        <f>SUM(M8:M18)</f>
        <v>430267359880</v>
      </c>
      <c r="N19" s="23"/>
      <c r="O19" s="30">
        <f>SUM(O8:O18)</f>
        <v>1625996035155</v>
      </c>
      <c r="P19" s="23"/>
      <c r="Q19" s="30">
        <v>0</v>
      </c>
      <c r="R19" s="23"/>
      <c r="S19" s="30">
        <f>SUM(S8:S18)</f>
        <v>1625996035155</v>
      </c>
    </row>
    <row r="21" spans="1:19" x14ac:dyDescent="0.2">
      <c r="O21" s="73"/>
    </row>
    <row r="22" spans="1:19" x14ac:dyDescent="0.2">
      <c r="O22" s="101"/>
    </row>
    <row r="23" spans="1:19" x14ac:dyDescent="0.2">
      <c r="O23" s="73"/>
    </row>
    <row r="24" spans="1:19" x14ac:dyDescent="0.2">
      <c r="O24" s="104"/>
    </row>
    <row r="25" spans="1:19" x14ac:dyDescent="0.2">
      <c r="O25" s="73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201"/>
  <sheetViews>
    <sheetView rightToLeft="1" view="pageBreakPreview" zoomScale="72" zoomScaleNormal="100" zoomScaleSheetLayoutView="72" workbookViewId="0">
      <selection activeCell="A8" sqref="A8"/>
    </sheetView>
  </sheetViews>
  <sheetFormatPr defaultRowHeight="12.75" x14ac:dyDescent="0.2"/>
  <cols>
    <col min="1" max="1" width="32.28515625" customWidth="1"/>
    <col min="2" max="2" width="1.28515625" customWidth="1"/>
    <col min="3" max="3" width="26.7109375" customWidth="1"/>
    <col min="4" max="4" width="1.28515625" customWidth="1"/>
    <col min="5" max="5" width="28" customWidth="1"/>
    <col min="6" max="6" width="1.28515625" customWidth="1"/>
    <col min="7" max="7" width="26.140625" customWidth="1"/>
    <col min="8" max="8" width="1.28515625" customWidth="1"/>
    <col min="9" max="9" width="23.7109375" customWidth="1"/>
    <col min="10" max="10" width="1.28515625" customWidth="1"/>
    <col min="11" max="11" width="25.85546875" customWidth="1"/>
    <col min="12" max="12" width="1.28515625" customWidth="1"/>
    <col min="13" max="13" width="21.5703125" customWidth="1"/>
    <col min="15" max="15" width="15.28515625" customWidth="1"/>
    <col min="18" max="18" width="18.5703125" customWidth="1"/>
  </cols>
  <sheetData>
    <row r="1" spans="1:19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9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9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9" ht="14.45" customHeight="1" x14ac:dyDescent="0.2"/>
    <row r="5" spans="1:19" ht="14.45" customHeight="1" x14ac:dyDescent="0.2">
      <c r="A5" s="83" t="s">
        <v>220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9" ht="14.45" customHeight="1" x14ac:dyDescent="0.2">
      <c r="A6" s="79" t="s">
        <v>141</v>
      </c>
      <c r="C6" s="79" t="s">
        <v>157</v>
      </c>
      <c r="D6" s="79"/>
      <c r="E6" s="79"/>
      <c r="F6" s="79"/>
      <c r="G6" s="79"/>
      <c r="I6" s="79" t="s">
        <v>158</v>
      </c>
      <c r="J6" s="79"/>
      <c r="K6" s="79"/>
      <c r="L6" s="79"/>
      <c r="M6" s="79"/>
    </row>
    <row r="7" spans="1:19" ht="29.1" customHeight="1" x14ac:dyDescent="0.2">
      <c r="A7" s="79"/>
      <c r="C7" s="12" t="s">
        <v>217</v>
      </c>
      <c r="D7" s="3"/>
      <c r="E7" s="12" t="s">
        <v>207</v>
      </c>
      <c r="F7" s="3"/>
      <c r="G7" s="12" t="s">
        <v>218</v>
      </c>
      <c r="I7" s="12" t="s">
        <v>217</v>
      </c>
      <c r="J7" s="3"/>
      <c r="K7" s="12" t="s">
        <v>207</v>
      </c>
      <c r="L7" s="3"/>
      <c r="M7" s="12" t="s">
        <v>218</v>
      </c>
    </row>
    <row r="8" spans="1:19" ht="21.75" customHeight="1" x14ac:dyDescent="0.2">
      <c r="A8" s="6" t="s">
        <v>240</v>
      </c>
      <c r="C8" s="41">
        <v>0</v>
      </c>
      <c r="D8" s="15"/>
      <c r="E8" s="41">
        <v>0</v>
      </c>
      <c r="F8" s="15"/>
      <c r="G8" s="41">
        <f>C8-E8</f>
        <v>0</v>
      </c>
      <c r="H8" s="15"/>
      <c r="I8" s="41">
        <v>10384</v>
      </c>
      <c r="J8" s="15"/>
      <c r="K8" s="41">
        <v>0</v>
      </c>
      <c r="L8" s="15"/>
      <c r="M8" s="41">
        <f>I8-K8</f>
        <v>10384</v>
      </c>
      <c r="O8" s="65"/>
      <c r="P8" s="65"/>
      <c r="R8" s="65"/>
      <c r="S8" s="65"/>
    </row>
    <row r="9" spans="1:19" ht="21.75" customHeight="1" x14ac:dyDescent="0.2">
      <c r="A9" s="6" t="s">
        <v>251</v>
      </c>
      <c r="C9" s="41">
        <v>0</v>
      </c>
      <c r="D9" s="15"/>
      <c r="E9" s="41">
        <v>0</v>
      </c>
      <c r="F9" s="15"/>
      <c r="G9" s="41">
        <f t="shared" ref="G9:G72" si="0">C9-E9</f>
        <v>0</v>
      </c>
      <c r="H9" s="15"/>
      <c r="I9" s="41">
        <v>219178082</v>
      </c>
      <c r="J9" s="15"/>
      <c r="K9" s="41">
        <v>0</v>
      </c>
      <c r="L9" s="15"/>
      <c r="M9" s="41">
        <f t="shared" ref="M9:M72" si="1">I9-K9</f>
        <v>219178082</v>
      </c>
      <c r="O9" s="65"/>
      <c r="P9" s="65"/>
      <c r="R9" s="65"/>
      <c r="S9" s="65"/>
    </row>
    <row r="10" spans="1:19" ht="21.75" customHeight="1" x14ac:dyDescent="0.2">
      <c r="A10" s="6" t="s">
        <v>240</v>
      </c>
      <c r="C10" s="41">
        <v>40867</v>
      </c>
      <c r="D10" s="15"/>
      <c r="E10" s="41">
        <v>0</v>
      </c>
      <c r="F10" s="15"/>
      <c r="G10" s="41">
        <f t="shared" si="0"/>
        <v>40867</v>
      </c>
      <c r="H10" s="15"/>
      <c r="I10" s="41">
        <v>94329</v>
      </c>
      <c r="J10" s="15"/>
      <c r="K10" s="41">
        <v>0</v>
      </c>
      <c r="L10" s="15"/>
      <c r="M10" s="41">
        <f t="shared" si="1"/>
        <v>94329</v>
      </c>
      <c r="O10" s="65"/>
      <c r="P10" s="65"/>
      <c r="R10" s="65"/>
      <c r="S10" s="65"/>
    </row>
    <row r="11" spans="1:19" ht="21.75" customHeight="1" x14ac:dyDescent="0.2">
      <c r="A11" s="6" t="s">
        <v>251</v>
      </c>
      <c r="C11" s="41">
        <v>0</v>
      </c>
      <c r="D11" s="15"/>
      <c r="E11" s="41">
        <v>0</v>
      </c>
      <c r="F11" s="15"/>
      <c r="G11" s="41">
        <f t="shared" si="0"/>
        <v>0</v>
      </c>
      <c r="H11" s="15"/>
      <c r="I11" s="41">
        <v>118082205</v>
      </c>
      <c r="J11" s="15"/>
      <c r="K11" s="41">
        <v>0</v>
      </c>
      <c r="L11" s="15"/>
      <c r="M11" s="41">
        <f t="shared" si="1"/>
        <v>118082205</v>
      </c>
      <c r="O11" s="65"/>
      <c r="P11" s="65"/>
      <c r="R11" s="65"/>
      <c r="S11" s="65"/>
    </row>
    <row r="12" spans="1:19" ht="21.75" customHeight="1" x14ac:dyDescent="0.2">
      <c r="A12" s="6" t="s">
        <v>254</v>
      </c>
      <c r="C12" s="41">
        <v>0</v>
      </c>
      <c r="D12" s="15"/>
      <c r="E12" s="41">
        <v>0</v>
      </c>
      <c r="F12" s="15"/>
      <c r="G12" s="41">
        <f t="shared" si="0"/>
        <v>0</v>
      </c>
      <c r="H12" s="15"/>
      <c r="I12" s="41">
        <v>116302917</v>
      </c>
      <c r="J12" s="15"/>
      <c r="K12" s="41">
        <v>0</v>
      </c>
      <c r="L12" s="15"/>
      <c r="M12" s="41">
        <f t="shared" si="1"/>
        <v>116302917</v>
      </c>
      <c r="O12" s="65"/>
      <c r="P12" s="65"/>
      <c r="R12" s="65"/>
      <c r="S12" s="65"/>
    </row>
    <row r="13" spans="1:19" ht="21.75" customHeight="1" x14ac:dyDescent="0.2">
      <c r="A13" s="6" t="s">
        <v>251</v>
      </c>
      <c r="C13" s="41">
        <v>0</v>
      </c>
      <c r="D13" s="15"/>
      <c r="E13" s="41">
        <v>0</v>
      </c>
      <c r="F13" s="15"/>
      <c r="G13" s="41">
        <f t="shared" si="0"/>
        <v>0</v>
      </c>
      <c r="H13" s="15"/>
      <c r="I13" s="41">
        <v>298426006</v>
      </c>
      <c r="J13" s="15"/>
      <c r="K13" s="41">
        <v>0</v>
      </c>
      <c r="L13" s="15"/>
      <c r="M13" s="41">
        <f t="shared" si="1"/>
        <v>298426006</v>
      </c>
      <c r="O13" s="65"/>
      <c r="P13" s="65"/>
      <c r="R13" s="65"/>
      <c r="S13" s="65"/>
    </row>
    <row r="14" spans="1:19" ht="21.75" customHeight="1" x14ac:dyDescent="0.2">
      <c r="A14" s="6" t="s">
        <v>254</v>
      </c>
      <c r="C14" s="41">
        <v>0</v>
      </c>
      <c r="D14" s="15"/>
      <c r="E14" s="41">
        <v>0</v>
      </c>
      <c r="F14" s="15"/>
      <c r="G14" s="41">
        <f t="shared" si="0"/>
        <v>0</v>
      </c>
      <c r="H14" s="15"/>
      <c r="I14" s="41">
        <v>15583562</v>
      </c>
      <c r="J14" s="15"/>
      <c r="K14" s="41">
        <v>0</v>
      </c>
      <c r="L14" s="15"/>
      <c r="M14" s="41">
        <f t="shared" si="1"/>
        <v>15583562</v>
      </c>
      <c r="O14" s="65"/>
      <c r="P14" s="65"/>
      <c r="R14" s="65"/>
      <c r="S14" s="65"/>
    </row>
    <row r="15" spans="1:19" ht="21.75" customHeight="1" x14ac:dyDescent="0.2">
      <c r="A15" s="6" t="s">
        <v>251</v>
      </c>
      <c r="C15" s="41">
        <v>0</v>
      </c>
      <c r="D15" s="15"/>
      <c r="E15" s="41">
        <v>0</v>
      </c>
      <c r="F15" s="15"/>
      <c r="G15" s="41">
        <f t="shared" si="0"/>
        <v>0</v>
      </c>
      <c r="H15" s="15"/>
      <c r="I15" s="41">
        <v>87049055</v>
      </c>
      <c r="J15" s="15"/>
      <c r="K15" s="41">
        <v>0</v>
      </c>
      <c r="L15" s="15"/>
      <c r="M15" s="41">
        <f t="shared" si="1"/>
        <v>87049055</v>
      </c>
      <c r="O15" s="65"/>
      <c r="P15" s="65"/>
      <c r="R15" s="65"/>
      <c r="S15" s="65"/>
    </row>
    <row r="16" spans="1:19" ht="21.75" customHeight="1" x14ac:dyDescent="0.2">
      <c r="A16" s="6" t="s">
        <v>254</v>
      </c>
      <c r="C16" s="41">
        <v>0</v>
      </c>
      <c r="D16" s="15"/>
      <c r="E16" s="41">
        <v>0</v>
      </c>
      <c r="F16" s="15"/>
      <c r="G16" s="41">
        <f t="shared" si="0"/>
        <v>0</v>
      </c>
      <c r="H16" s="15"/>
      <c r="I16" s="41">
        <v>290850961</v>
      </c>
      <c r="J16" s="15"/>
      <c r="K16" s="41">
        <v>0</v>
      </c>
      <c r="L16" s="15"/>
      <c r="M16" s="41">
        <f t="shared" si="1"/>
        <v>290850961</v>
      </c>
      <c r="O16" s="65"/>
      <c r="P16" s="65"/>
      <c r="R16" s="65"/>
      <c r="S16" s="65"/>
    </row>
    <row r="17" spans="1:19" ht="21.75" customHeight="1" x14ac:dyDescent="0.2">
      <c r="A17" s="6" t="s">
        <v>278</v>
      </c>
      <c r="C17" s="41">
        <v>16982</v>
      </c>
      <c r="D17" s="15"/>
      <c r="E17" s="41">
        <v>0</v>
      </c>
      <c r="F17" s="15"/>
      <c r="G17" s="41">
        <f t="shared" si="0"/>
        <v>16982</v>
      </c>
      <c r="H17" s="15"/>
      <c r="I17" s="41">
        <v>-17930834</v>
      </c>
      <c r="J17" s="15"/>
      <c r="K17" s="41">
        <v>0</v>
      </c>
      <c r="L17" s="15"/>
      <c r="M17" s="41">
        <f t="shared" si="1"/>
        <v>-17930834</v>
      </c>
      <c r="O17" s="65"/>
      <c r="P17" s="65"/>
      <c r="R17" s="65"/>
      <c r="S17" s="65"/>
    </row>
    <row r="18" spans="1:19" ht="21.75" customHeight="1" x14ac:dyDescent="0.2">
      <c r="A18" s="6" t="s">
        <v>251</v>
      </c>
      <c r="C18" s="41">
        <v>0</v>
      </c>
      <c r="D18" s="15"/>
      <c r="E18" s="41">
        <v>0</v>
      </c>
      <c r="F18" s="15"/>
      <c r="G18" s="41">
        <f t="shared" si="0"/>
        <v>0</v>
      </c>
      <c r="H18" s="15"/>
      <c r="I18" s="41">
        <v>2158621116</v>
      </c>
      <c r="J18" s="15"/>
      <c r="K18" s="41">
        <v>0</v>
      </c>
      <c r="L18" s="15"/>
      <c r="M18" s="41">
        <f t="shared" si="1"/>
        <v>2158621116</v>
      </c>
      <c r="O18" s="65"/>
      <c r="P18" s="65"/>
      <c r="R18" s="65"/>
      <c r="S18" s="65"/>
    </row>
    <row r="19" spans="1:19" ht="21.75" customHeight="1" x14ac:dyDescent="0.2">
      <c r="A19" s="6" t="s">
        <v>251</v>
      </c>
      <c r="C19" s="41">
        <v>0</v>
      </c>
      <c r="D19" s="15"/>
      <c r="E19" s="41">
        <v>0</v>
      </c>
      <c r="F19" s="15"/>
      <c r="G19" s="41">
        <f t="shared" si="0"/>
        <v>0</v>
      </c>
      <c r="H19" s="15"/>
      <c r="I19" s="41">
        <v>3659442966</v>
      </c>
      <c r="J19" s="15"/>
      <c r="K19" s="41">
        <v>0</v>
      </c>
      <c r="L19" s="15"/>
      <c r="M19" s="41">
        <f t="shared" si="1"/>
        <v>3659442966</v>
      </c>
      <c r="O19" s="65"/>
      <c r="P19" s="65"/>
      <c r="R19" s="65"/>
      <c r="S19" s="65"/>
    </row>
    <row r="20" spans="1:19" ht="21.75" customHeight="1" x14ac:dyDescent="0.2">
      <c r="A20" s="6" t="s">
        <v>251</v>
      </c>
      <c r="C20" s="41">
        <v>0</v>
      </c>
      <c r="D20" s="15"/>
      <c r="E20" s="41">
        <v>0</v>
      </c>
      <c r="F20" s="15"/>
      <c r="G20" s="41">
        <f t="shared" si="0"/>
        <v>0</v>
      </c>
      <c r="H20" s="15"/>
      <c r="I20" s="41">
        <v>38019021925</v>
      </c>
      <c r="J20" s="15"/>
      <c r="K20" s="41">
        <v>0</v>
      </c>
      <c r="L20" s="15"/>
      <c r="M20" s="41">
        <f t="shared" si="1"/>
        <v>38019021925</v>
      </c>
      <c r="O20" s="65"/>
      <c r="P20" s="65"/>
      <c r="R20" s="65"/>
      <c r="S20" s="65"/>
    </row>
    <row r="21" spans="1:19" ht="21.75" customHeight="1" x14ac:dyDescent="0.2">
      <c r="A21" s="6" t="s">
        <v>254</v>
      </c>
      <c r="C21" s="41">
        <v>0</v>
      </c>
      <c r="D21" s="15"/>
      <c r="E21" s="41">
        <v>0</v>
      </c>
      <c r="F21" s="15"/>
      <c r="G21" s="41">
        <f t="shared" si="0"/>
        <v>0</v>
      </c>
      <c r="H21" s="15"/>
      <c r="I21" s="41">
        <v>7412050208</v>
      </c>
      <c r="J21" s="15"/>
      <c r="K21" s="41">
        <v>0</v>
      </c>
      <c r="L21" s="15"/>
      <c r="M21" s="41">
        <f t="shared" si="1"/>
        <v>7412050208</v>
      </c>
      <c r="O21" s="65"/>
      <c r="P21" s="65"/>
      <c r="R21" s="65"/>
      <c r="S21" s="65"/>
    </row>
    <row r="22" spans="1:19" ht="21.75" customHeight="1" x14ac:dyDescent="0.2">
      <c r="A22" s="6" t="s">
        <v>254</v>
      </c>
      <c r="C22" s="41">
        <v>0</v>
      </c>
      <c r="D22" s="15"/>
      <c r="E22" s="41">
        <v>0</v>
      </c>
      <c r="F22" s="15"/>
      <c r="G22" s="41">
        <f t="shared" si="0"/>
        <v>0</v>
      </c>
      <c r="H22" s="15"/>
      <c r="I22" s="41">
        <v>1000142467</v>
      </c>
      <c r="J22" s="15"/>
      <c r="K22" s="41">
        <v>0</v>
      </c>
      <c r="L22" s="15"/>
      <c r="M22" s="41">
        <f t="shared" si="1"/>
        <v>1000142467</v>
      </c>
      <c r="O22" s="65"/>
      <c r="P22" s="65"/>
      <c r="R22" s="65"/>
      <c r="S22" s="65"/>
    </row>
    <row r="23" spans="1:19" ht="21.75" customHeight="1" x14ac:dyDescent="0.2">
      <c r="A23" s="6" t="s">
        <v>254</v>
      </c>
      <c r="C23" s="41">
        <v>0</v>
      </c>
      <c r="D23" s="15"/>
      <c r="E23" s="41">
        <v>0</v>
      </c>
      <c r="F23" s="15"/>
      <c r="G23" s="41">
        <f t="shared" si="0"/>
        <v>0</v>
      </c>
      <c r="H23" s="15"/>
      <c r="I23" s="41">
        <v>1620416496</v>
      </c>
      <c r="J23" s="15"/>
      <c r="K23" s="41">
        <v>0</v>
      </c>
      <c r="L23" s="15"/>
      <c r="M23" s="41">
        <f t="shared" si="1"/>
        <v>1620416496</v>
      </c>
      <c r="O23" s="65"/>
      <c r="P23" s="65"/>
      <c r="R23" s="65"/>
      <c r="S23" s="65"/>
    </row>
    <row r="24" spans="1:19" ht="21.75" customHeight="1" x14ac:dyDescent="0.2">
      <c r="A24" s="6" t="s">
        <v>254</v>
      </c>
      <c r="C24" s="41">
        <v>0</v>
      </c>
      <c r="D24" s="15"/>
      <c r="E24" s="41">
        <v>0</v>
      </c>
      <c r="F24" s="15"/>
      <c r="G24" s="41">
        <f t="shared" si="0"/>
        <v>0</v>
      </c>
      <c r="H24" s="15"/>
      <c r="I24" s="41">
        <v>2743249320</v>
      </c>
      <c r="J24" s="15"/>
      <c r="K24" s="41">
        <v>7616163</v>
      </c>
      <c r="L24" s="15"/>
      <c r="M24" s="41">
        <f t="shared" si="1"/>
        <v>2735633157</v>
      </c>
      <c r="O24" s="65"/>
      <c r="P24" s="65"/>
      <c r="R24" s="65"/>
      <c r="S24" s="65"/>
    </row>
    <row r="25" spans="1:19" ht="21.75" customHeight="1" x14ac:dyDescent="0.2">
      <c r="A25" s="6" t="s">
        <v>279</v>
      </c>
      <c r="C25" s="41">
        <v>0</v>
      </c>
      <c r="D25" s="15"/>
      <c r="E25" s="41">
        <v>0</v>
      </c>
      <c r="F25" s="15"/>
      <c r="G25" s="41">
        <f t="shared" si="0"/>
        <v>0</v>
      </c>
      <c r="H25" s="15"/>
      <c r="I25" s="41">
        <v>100792510</v>
      </c>
      <c r="J25" s="15"/>
      <c r="K25" s="41">
        <v>0</v>
      </c>
      <c r="L25" s="15"/>
      <c r="M25" s="41">
        <f t="shared" si="1"/>
        <v>100792510</v>
      </c>
      <c r="O25" s="65"/>
      <c r="P25" s="65"/>
      <c r="R25" s="65"/>
      <c r="S25" s="65"/>
    </row>
    <row r="26" spans="1:19" ht="21.75" customHeight="1" x14ac:dyDescent="0.2">
      <c r="A26" s="6" t="s">
        <v>254</v>
      </c>
      <c r="C26" s="41">
        <v>0</v>
      </c>
      <c r="D26" s="15"/>
      <c r="E26" s="41">
        <v>0</v>
      </c>
      <c r="F26" s="15"/>
      <c r="G26" s="41">
        <f t="shared" si="0"/>
        <v>0</v>
      </c>
      <c r="H26" s="15"/>
      <c r="I26" s="41">
        <v>365535398</v>
      </c>
      <c r="J26" s="15"/>
      <c r="K26" s="41">
        <v>159059</v>
      </c>
      <c r="L26" s="15"/>
      <c r="M26" s="41">
        <f t="shared" si="1"/>
        <v>365376339</v>
      </c>
      <c r="O26" s="65"/>
      <c r="P26" s="65"/>
      <c r="R26" s="65"/>
      <c r="S26" s="65"/>
    </row>
    <row r="27" spans="1:19" ht="21.75" customHeight="1" x14ac:dyDescent="0.2">
      <c r="A27" s="6" t="s">
        <v>254</v>
      </c>
      <c r="C27" s="41">
        <v>0</v>
      </c>
      <c r="D27" s="15"/>
      <c r="E27" s="41">
        <v>0</v>
      </c>
      <c r="F27" s="15"/>
      <c r="G27" s="41">
        <f t="shared" si="0"/>
        <v>0</v>
      </c>
      <c r="H27" s="15"/>
      <c r="I27" s="41">
        <v>384876715</v>
      </c>
      <c r="J27" s="15"/>
      <c r="K27" s="41">
        <v>1250196</v>
      </c>
      <c r="L27" s="15"/>
      <c r="M27" s="41">
        <f t="shared" si="1"/>
        <v>383626519</v>
      </c>
      <c r="O27" s="65"/>
      <c r="P27" s="65"/>
      <c r="R27" s="65"/>
      <c r="S27" s="65"/>
    </row>
    <row r="28" spans="1:19" ht="21.75" customHeight="1" x14ac:dyDescent="0.2">
      <c r="A28" s="6" t="s">
        <v>258</v>
      </c>
      <c r="C28" s="41">
        <v>0</v>
      </c>
      <c r="D28" s="15"/>
      <c r="E28" s="41">
        <v>0</v>
      </c>
      <c r="F28" s="15"/>
      <c r="G28" s="41">
        <f t="shared" si="0"/>
        <v>0</v>
      </c>
      <c r="H28" s="15"/>
      <c r="I28" s="41">
        <v>8483662699</v>
      </c>
      <c r="J28" s="15"/>
      <c r="K28" s="41">
        <v>8620676</v>
      </c>
      <c r="L28" s="15"/>
      <c r="M28" s="41">
        <f t="shared" si="1"/>
        <v>8475042023</v>
      </c>
      <c r="O28" s="65"/>
      <c r="P28" s="65"/>
      <c r="R28" s="65"/>
      <c r="S28" s="65"/>
    </row>
    <row r="29" spans="1:19" ht="21.75" customHeight="1" x14ac:dyDescent="0.2">
      <c r="A29" s="6" t="s">
        <v>255</v>
      </c>
      <c r="C29" s="41">
        <v>0</v>
      </c>
      <c r="D29" s="15"/>
      <c r="E29" s="41">
        <v>0</v>
      </c>
      <c r="F29" s="15"/>
      <c r="G29" s="41">
        <f t="shared" si="0"/>
        <v>0</v>
      </c>
      <c r="H29" s="15"/>
      <c r="I29" s="41">
        <v>3543032779</v>
      </c>
      <c r="J29" s="15"/>
      <c r="K29" s="41">
        <v>11355704</v>
      </c>
      <c r="L29" s="15"/>
      <c r="M29" s="41">
        <f t="shared" si="1"/>
        <v>3531677075</v>
      </c>
      <c r="O29" s="65"/>
      <c r="P29" s="65"/>
      <c r="R29" s="65"/>
      <c r="S29" s="65"/>
    </row>
    <row r="30" spans="1:19" ht="21.75" customHeight="1" x14ac:dyDescent="0.2">
      <c r="A30" s="6" t="s">
        <v>254</v>
      </c>
      <c r="C30" s="41">
        <v>0</v>
      </c>
      <c r="D30" s="15"/>
      <c r="E30" s="41">
        <v>0</v>
      </c>
      <c r="F30" s="15"/>
      <c r="G30" s="41">
        <f t="shared" si="0"/>
        <v>0</v>
      </c>
      <c r="H30" s="15"/>
      <c r="I30" s="41">
        <v>209732664</v>
      </c>
      <c r="J30" s="15"/>
      <c r="K30" s="41">
        <v>0</v>
      </c>
      <c r="L30" s="15"/>
      <c r="M30" s="41">
        <f t="shared" si="1"/>
        <v>209732664</v>
      </c>
      <c r="O30" s="65"/>
      <c r="P30" s="65"/>
      <c r="R30" s="65"/>
      <c r="S30" s="65"/>
    </row>
    <row r="31" spans="1:19" ht="21.75" customHeight="1" x14ac:dyDescent="0.2">
      <c r="A31" s="6" t="s">
        <v>255</v>
      </c>
      <c r="C31" s="41">
        <v>0</v>
      </c>
      <c r="D31" s="15"/>
      <c r="E31" s="41">
        <v>0</v>
      </c>
      <c r="F31" s="15"/>
      <c r="G31" s="41">
        <f t="shared" si="0"/>
        <v>0</v>
      </c>
      <c r="H31" s="15"/>
      <c r="I31" s="41">
        <v>4547513661</v>
      </c>
      <c r="J31" s="15"/>
      <c r="K31" s="41">
        <v>0</v>
      </c>
      <c r="L31" s="15"/>
      <c r="M31" s="41">
        <f t="shared" si="1"/>
        <v>4547513661</v>
      </c>
      <c r="O31" s="65"/>
      <c r="P31" s="65"/>
      <c r="R31" s="65"/>
      <c r="S31" s="65"/>
    </row>
    <row r="32" spans="1:19" ht="21.75" customHeight="1" x14ac:dyDescent="0.2">
      <c r="A32" s="6" t="s">
        <v>258</v>
      </c>
      <c r="C32" s="41">
        <v>0</v>
      </c>
      <c r="D32" s="15"/>
      <c r="E32" s="41">
        <v>0</v>
      </c>
      <c r="F32" s="15"/>
      <c r="G32" s="41">
        <f t="shared" si="0"/>
        <v>0</v>
      </c>
      <c r="H32" s="15"/>
      <c r="I32" s="41">
        <v>6593289606</v>
      </c>
      <c r="J32" s="15"/>
      <c r="K32" s="41">
        <v>0</v>
      </c>
      <c r="L32" s="15"/>
      <c r="M32" s="41">
        <f t="shared" si="1"/>
        <v>6593289606</v>
      </c>
      <c r="O32" s="65"/>
      <c r="P32" s="65"/>
      <c r="R32" s="65"/>
      <c r="S32" s="65"/>
    </row>
    <row r="33" spans="1:19" ht="21.75" customHeight="1" x14ac:dyDescent="0.2">
      <c r="A33" s="6" t="s">
        <v>255</v>
      </c>
      <c r="C33" s="41">
        <v>0</v>
      </c>
      <c r="D33" s="15"/>
      <c r="E33" s="41">
        <v>0</v>
      </c>
      <c r="F33" s="15"/>
      <c r="G33" s="41">
        <f t="shared" si="0"/>
        <v>0</v>
      </c>
      <c r="H33" s="15"/>
      <c r="I33" s="41">
        <v>5417643716</v>
      </c>
      <c r="J33" s="15"/>
      <c r="K33" s="41">
        <v>0</v>
      </c>
      <c r="L33" s="15"/>
      <c r="M33" s="41">
        <f t="shared" si="1"/>
        <v>5417643716</v>
      </c>
      <c r="O33" s="65"/>
      <c r="P33" s="65"/>
      <c r="R33" s="65"/>
      <c r="S33" s="65"/>
    </row>
    <row r="34" spans="1:19" ht="21.75" customHeight="1" x14ac:dyDescent="0.2">
      <c r="A34" s="6" t="s">
        <v>255</v>
      </c>
      <c r="C34" s="41">
        <v>0</v>
      </c>
      <c r="D34" s="15"/>
      <c r="E34" s="41">
        <v>0</v>
      </c>
      <c r="F34" s="15"/>
      <c r="G34" s="41">
        <f t="shared" si="0"/>
        <v>0</v>
      </c>
      <c r="H34" s="15"/>
      <c r="I34" s="41">
        <v>16088237578</v>
      </c>
      <c r="J34" s="15"/>
      <c r="K34" s="41">
        <v>0</v>
      </c>
      <c r="L34" s="15"/>
      <c r="M34" s="41">
        <f t="shared" si="1"/>
        <v>16088237578</v>
      </c>
      <c r="O34" s="65"/>
      <c r="P34" s="65"/>
      <c r="R34" s="65"/>
      <c r="S34" s="65"/>
    </row>
    <row r="35" spans="1:19" ht="21.75" customHeight="1" x14ac:dyDescent="0.2">
      <c r="A35" s="6" t="s">
        <v>255</v>
      </c>
      <c r="C35" s="41">
        <v>0</v>
      </c>
      <c r="D35" s="15"/>
      <c r="E35" s="41">
        <v>0</v>
      </c>
      <c r="F35" s="15"/>
      <c r="G35" s="41">
        <f t="shared" si="0"/>
        <v>0</v>
      </c>
      <c r="H35" s="15"/>
      <c r="I35" s="41">
        <v>46256830594</v>
      </c>
      <c r="J35" s="15"/>
      <c r="K35" s="41">
        <v>0</v>
      </c>
      <c r="L35" s="15"/>
      <c r="M35" s="41">
        <f t="shared" si="1"/>
        <v>46256830594</v>
      </c>
      <c r="O35" s="65"/>
      <c r="P35" s="65"/>
      <c r="R35" s="65"/>
      <c r="S35" s="65"/>
    </row>
    <row r="36" spans="1:19" ht="21.75" customHeight="1" x14ac:dyDescent="0.2">
      <c r="A36" s="6" t="s">
        <v>255</v>
      </c>
      <c r="C36" s="41">
        <v>0</v>
      </c>
      <c r="D36" s="15"/>
      <c r="E36" s="41">
        <v>0</v>
      </c>
      <c r="F36" s="15"/>
      <c r="G36" s="41">
        <f t="shared" si="0"/>
        <v>0</v>
      </c>
      <c r="H36" s="15"/>
      <c r="I36" s="41">
        <v>16305091861</v>
      </c>
      <c r="J36" s="15"/>
      <c r="K36" s="41">
        <v>0</v>
      </c>
      <c r="L36" s="15"/>
      <c r="M36" s="41">
        <f t="shared" si="1"/>
        <v>16305091861</v>
      </c>
      <c r="O36" s="65"/>
      <c r="P36" s="65"/>
      <c r="R36" s="65"/>
      <c r="S36" s="65"/>
    </row>
    <row r="37" spans="1:19" ht="21.75" customHeight="1" x14ac:dyDescent="0.2">
      <c r="A37" s="6" t="s">
        <v>270</v>
      </c>
      <c r="C37" s="41">
        <v>0</v>
      </c>
      <c r="D37" s="15"/>
      <c r="E37" s="41">
        <v>0</v>
      </c>
      <c r="F37" s="15"/>
      <c r="G37" s="41">
        <f t="shared" si="0"/>
        <v>0</v>
      </c>
      <c r="H37" s="15"/>
      <c r="I37" s="41">
        <v>8703708881</v>
      </c>
      <c r="J37" s="15"/>
      <c r="K37" s="41">
        <v>0</v>
      </c>
      <c r="L37" s="15"/>
      <c r="M37" s="41">
        <f t="shared" si="1"/>
        <v>8703708881</v>
      </c>
      <c r="O37" s="65"/>
      <c r="P37" s="65"/>
      <c r="R37" s="65"/>
      <c r="S37" s="65"/>
    </row>
    <row r="38" spans="1:19" ht="21.75" customHeight="1" x14ac:dyDescent="0.2">
      <c r="A38" s="6" t="s">
        <v>254</v>
      </c>
      <c r="C38" s="41">
        <v>0</v>
      </c>
      <c r="D38" s="15"/>
      <c r="E38" s="41">
        <v>0</v>
      </c>
      <c r="F38" s="15"/>
      <c r="G38" s="41">
        <f t="shared" si="0"/>
        <v>0</v>
      </c>
      <c r="H38" s="15"/>
      <c r="I38" s="41">
        <v>4135463097</v>
      </c>
      <c r="J38" s="15"/>
      <c r="K38" s="41">
        <v>0</v>
      </c>
      <c r="L38" s="15"/>
      <c r="M38" s="41">
        <f t="shared" si="1"/>
        <v>4135463097</v>
      </c>
      <c r="O38" s="65"/>
      <c r="P38" s="65"/>
      <c r="R38" s="65"/>
      <c r="S38" s="65"/>
    </row>
    <row r="39" spans="1:19" ht="21.75" customHeight="1" x14ac:dyDescent="0.2">
      <c r="A39" s="6" t="s">
        <v>254</v>
      </c>
      <c r="C39" s="41">
        <v>0</v>
      </c>
      <c r="D39" s="15"/>
      <c r="E39" s="41">
        <v>0</v>
      </c>
      <c r="F39" s="15"/>
      <c r="G39" s="41">
        <f t="shared" si="0"/>
        <v>0</v>
      </c>
      <c r="H39" s="15"/>
      <c r="I39" s="41">
        <v>16270356174</v>
      </c>
      <c r="J39" s="15"/>
      <c r="K39" s="41">
        <v>0</v>
      </c>
      <c r="L39" s="15"/>
      <c r="M39" s="41">
        <f t="shared" si="1"/>
        <v>16270356174</v>
      </c>
      <c r="O39" s="65"/>
      <c r="P39" s="65"/>
      <c r="R39" s="65"/>
      <c r="S39" s="65"/>
    </row>
    <row r="40" spans="1:19" ht="21.75" customHeight="1" x14ac:dyDescent="0.2">
      <c r="A40" s="6" t="s">
        <v>251</v>
      </c>
      <c r="C40" s="41">
        <v>0</v>
      </c>
      <c r="D40" s="15"/>
      <c r="E40" s="41">
        <v>0</v>
      </c>
      <c r="F40" s="15"/>
      <c r="G40" s="41">
        <f t="shared" si="0"/>
        <v>0</v>
      </c>
      <c r="H40" s="15"/>
      <c r="I40" s="41">
        <v>2619287683</v>
      </c>
      <c r="J40" s="15"/>
      <c r="K40" s="41">
        <v>0</v>
      </c>
      <c r="L40" s="15"/>
      <c r="M40" s="41">
        <f t="shared" si="1"/>
        <v>2619287683</v>
      </c>
      <c r="O40" s="65"/>
      <c r="P40" s="65"/>
      <c r="R40" s="65"/>
      <c r="S40" s="65"/>
    </row>
    <row r="41" spans="1:19" ht="21.75" customHeight="1" x14ac:dyDescent="0.2">
      <c r="A41" s="6" t="s">
        <v>280</v>
      </c>
      <c r="C41" s="41">
        <v>140573</v>
      </c>
      <c r="D41" s="15"/>
      <c r="E41" s="41">
        <v>0</v>
      </c>
      <c r="F41" s="15"/>
      <c r="G41" s="41">
        <f t="shared" si="0"/>
        <v>140573</v>
      </c>
      <c r="H41" s="15"/>
      <c r="I41" s="41">
        <v>8226035</v>
      </c>
      <c r="J41" s="15"/>
      <c r="K41" s="41">
        <v>0</v>
      </c>
      <c r="L41" s="15"/>
      <c r="M41" s="41">
        <f t="shared" si="1"/>
        <v>8226035</v>
      </c>
      <c r="O41" s="65"/>
      <c r="P41" s="65"/>
      <c r="R41" s="65"/>
      <c r="S41" s="65"/>
    </row>
    <row r="42" spans="1:19" ht="21.75" customHeight="1" x14ac:dyDescent="0.2">
      <c r="A42" s="6" t="s">
        <v>254</v>
      </c>
      <c r="C42" s="41">
        <v>0</v>
      </c>
      <c r="D42" s="15"/>
      <c r="E42" s="41">
        <v>0</v>
      </c>
      <c r="F42" s="15"/>
      <c r="G42" s="41">
        <f t="shared" si="0"/>
        <v>0</v>
      </c>
      <c r="H42" s="15"/>
      <c r="I42" s="41">
        <v>12913865767</v>
      </c>
      <c r="J42" s="15"/>
      <c r="K42" s="41">
        <v>0</v>
      </c>
      <c r="L42" s="15"/>
      <c r="M42" s="41">
        <f t="shared" si="1"/>
        <v>12913865767</v>
      </c>
      <c r="O42" s="65"/>
      <c r="P42" s="65"/>
      <c r="R42" s="65"/>
      <c r="S42" s="65"/>
    </row>
    <row r="43" spans="1:19" ht="21.75" customHeight="1" x14ac:dyDescent="0.2">
      <c r="A43" s="6" t="s">
        <v>254</v>
      </c>
      <c r="C43" s="41">
        <v>0</v>
      </c>
      <c r="D43" s="15"/>
      <c r="E43" s="41">
        <v>0</v>
      </c>
      <c r="F43" s="15"/>
      <c r="G43" s="41">
        <f t="shared" si="0"/>
        <v>0</v>
      </c>
      <c r="H43" s="15"/>
      <c r="I43" s="41">
        <v>5749823569</v>
      </c>
      <c r="J43" s="15"/>
      <c r="K43" s="41">
        <v>0</v>
      </c>
      <c r="L43" s="15"/>
      <c r="M43" s="41">
        <f t="shared" si="1"/>
        <v>5749823569</v>
      </c>
      <c r="O43" s="65"/>
      <c r="P43" s="65"/>
      <c r="R43" s="65"/>
      <c r="S43" s="65"/>
    </row>
    <row r="44" spans="1:19" ht="21.75" customHeight="1" x14ac:dyDescent="0.2">
      <c r="A44" s="6" t="s">
        <v>254</v>
      </c>
      <c r="C44" s="41">
        <v>0</v>
      </c>
      <c r="D44" s="15"/>
      <c r="E44" s="41">
        <v>0</v>
      </c>
      <c r="F44" s="15"/>
      <c r="G44" s="41">
        <f t="shared" si="0"/>
        <v>0</v>
      </c>
      <c r="H44" s="15"/>
      <c r="I44" s="41">
        <v>14255934254</v>
      </c>
      <c r="J44" s="15"/>
      <c r="K44" s="41">
        <v>0</v>
      </c>
      <c r="L44" s="15"/>
      <c r="M44" s="41">
        <f t="shared" si="1"/>
        <v>14255934254</v>
      </c>
      <c r="O44" s="65"/>
      <c r="P44" s="65"/>
      <c r="R44" s="65"/>
      <c r="S44" s="65"/>
    </row>
    <row r="45" spans="1:19" ht="21.75" customHeight="1" x14ac:dyDescent="0.2">
      <c r="A45" s="6" t="s">
        <v>254</v>
      </c>
      <c r="C45" s="41">
        <v>0</v>
      </c>
      <c r="D45" s="15"/>
      <c r="E45" s="41">
        <v>0</v>
      </c>
      <c r="F45" s="15"/>
      <c r="G45" s="41">
        <f t="shared" si="0"/>
        <v>0</v>
      </c>
      <c r="H45" s="15"/>
      <c r="I45" s="41">
        <v>952099975</v>
      </c>
      <c r="J45" s="15"/>
      <c r="K45" s="41">
        <v>0</v>
      </c>
      <c r="L45" s="15"/>
      <c r="M45" s="41">
        <f t="shared" si="1"/>
        <v>952099975</v>
      </c>
      <c r="O45" s="65"/>
      <c r="P45" s="65"/>
      <c r="R45" s="65"/>
      <c r="S45" s="65"/>
    </row>
    <row r="46" spans="1:19" ht="21.75" customHeight="1" x14ac:dyDescent="0.2">
      <c r="A46" s="6" t="s">
        <v>251</v>
      </c>
      <c r="C46" s="41">
        <v>0</v>
      </c>
      <c r="D46" s="15"/>
      <c r="E46" s="41">
        <v>0</v>
      </c>
      <c r="F46" s="15"/>
      <c r="G46" s="41">
        <f t="shared" si="0"/>
        <v>0</v>
      </c>
      <c r="H46" s="15"/>
      <c r="I46" s="41">
        <v>2872876719</v>
      </c>
      <c r="J46" s="15"/>
      <c r="K46" s="41">
        <v>0</v>
      </c>
      <c r="L46" s="15"/>
      <c r="M46" s="41">
        <f t="shared" si="1"/>
        <v>2872876719</v>
      </c>
      <c r="O46" s="65"/>
      <c r="P46" s="65"/>
      <c r="R46" s="65"/>
      <c r="S46" s="65"/>
    </row>
    <row r="47" spans="1:19" ht="21.75" customHeight="1" x14ac:dyDescent="0.2">
      <c r="A47" s="6" t="s">
        <v>255</v>
      </c>
      <c r="C47" s="41">
        <v>0</v>
      </c>
      <c r="D47" s="15"/>
      <c r="E47" s="41">
        <v>0</v>
      </c>
      <c r="F47" s="15"/>
      <c r="G47" s="41">
        <f t="shared" si="0"/>
        <v>0</v>
      </c>
      <c r="H47" s="15"/>
      <c r="I47" s="41">
        <v>1705699461</v>
      </c>
      <c r="J47" s="15"/>
      <c r="K47" s="41">
        <v>4212050</v>
      </c>
      <c r="L47" s="15"/>
      <c r="M47" s="41">
        <f t="shared" si="1"/>
        <v>1701487411</v>
      </c>
      <c r="O47" s="65"/>
      <c r="P47" s="65"/>
      <c r="R47" s="65"/>
      <c r="S47" s="65"/>
    </row>
    <row r="48" spans="1:19" ht="21.75" customHeight="1" x14ac:dyDescent="0.2">
      <c r="A48" s="6" t="s">
        <v>255</v>
      </c>
      <c r="C48" s="41">
        <v>0</v>
      </c>
      <c r="D48" s="15"/>
      <c r="E48" s="41">
        <v>0</v>
      </c>
      <c r="F48" s="15"/>
      <c r="G48" s="41">
        <f t="shared" si="0"/>
        <v>0</v>
      </c>
      <c r="H48" s="15"/>
      <c r="I48" s="41">
        <v>4303843596</v>
      </c>
      <c r="J48" s="15"/>
      <c r="K48" s="41">
        <v>5867061</v>
      </c>
      <c r="L48" s="15"/>
      <c r="M48" s="41">
        <f t="shared" si="1"/>
        <v>4297976535</v>
      </c>
      <c r="O48" s="65"/>
      <c r="P48" s="65"/>
      <c r="R48" s="65"/>
      <c r="S48" s="65"/>
    </row>
    <row r="49" spans="1:19" ht="21.75" customHeight="1" x14ac:dyDescent="0.2">
      <c r="A49" s="6" t="s">
        <v>243</v>
      </c>
      <c r="C49" s="41">
        <v>0</v>
      </c>
      <c r="D49" s="15"/>
      <c r="E49" s="41">
        <v>0</v>
      </c>
      <c r="F49" s="15"/>
      <c r="G49" s="41">
        <f t="shared" si="0"/>
        <v>0</v>
      </c>
      <c r="H49" s="15"/>
      <c r="I49" s="41">
        <v>-9792568</v>
      </c>
      <c r="J49" s="15"/>
      <c r="K49" s="41">
        <v>0</v>
      </c>
      <c r="L49" s="15"/>
      <c r="M49" s="41">
        <f t="shared" si="1"/>
        <v>-9792568</v>
      </c>
      <c r="O49" s="65"/>
      <c r="P49" s="65"/>
      <c r="R49" s="65"/>
      <c r="S49" s="65"/>
    </row>
    <row r="50" spans="1:19" ht="21.75" customHeight="1" x14ac:dyDescent="0.2">
      <c r="A50" s="6" t="s">
        <v>282</v>
      </c>
      <c r="C50" s="41">
        <v>3969</v>
      </c>
      <c r="D50" s="15"/>
      <c r="E50" s="41">
        <v>0</v>
      </c>
      <c r="F50" s="15"/>
      <c r="G50" s="41">
        <f t="shared" si="0"/>
        <v>3969</v>
      </c>
      <c r="H50" s="15"/>
      <c r="I50" s="41">
        <v>-386749</v>
      </c>
      <c r="J50" s="15"/>
      <c r="K50" s="41">
        <v>396</v>
      </c>
      <c r="L50" s="15"/>
      <c r="M50" s="41">
        <f t="shared" si="1"/>
        <v>-387145</v>
      </c>
      <c r="O50" s="65"/>
      <c r="P50" s="65"/>
      <c r="R50" s="65"/>
      <c r="S50" s="65"/>
    </row>
    <row r="51" spans="1:19" ht="21.75" customHeight="1" x14ac:dyDescent="0.2">
      <c r="A51" s="6" t="s">
        <v>264</v>
      </c>
      <c r="C51" s="41">
        <v>0</v>
      </c>
      <c r="D51" s="15"/>
      <c r="E51" s="41">
        <v>0</v>
      </c>
      <c r="F51" s="15"/>
      <c r="G51" s="41">
        <f t="shared" si="0"/>
        <v>0</v>
      </c>
      <c r="H51" s="15"/>
      <c r="I51" s="41">
        <v>27741783067</v>
      </c>
      <c r="J51" s="15"/>
      <c r="K51" s="41">
        <v>3479342</v>
      </c>
      <c r="L51" s="15"/>
      <c r="M51" s="41">
        <f t="shared" si="1"/>
        <v>27738303725</v>
      </c>
      <c r="O51" s="65"/>
      <c r="P51" s="65"/>
      <c r="R51" s="65"/>
      <c r="S51" s="65"/>
    </row>
    <row r="52" spans="1:19" ht="21.75" customHeight="1" x14ac:dyDescent="0.2">
      <c r="A52" s="6" t="s">
        <v>265</v>
      </c>
      <c r="C52" s="41">
        <v>0</v>
      </c>
      <c r="D52" s="15"/>
      <c r="E52" s="41">
        <v>0</v>
      </c>
      <c r="F52" s="15"/>
      <c r="G52" s="41">
        <f t="shared" si="0"/>
        <v>0</v>
      </c>
      <c r="H52" s="15"/>
      <c r="I52" s="41">
        <v>46236305112</v>
      </c>
      <c r="J52" s="15"/>
      <c r="K52" s="41">
        <v>5798911</v>
      </c>
      <c r="L52" s="15"/>
      <c r="M52" s="41">
        <f t="shared" si="1"/>
        <v>46230506201</v>
      </c>
      <c r="O52" s="65"/>
      <c r="P52" s="65"/>
      <c r="R52" s="65"/>
      <c r="S52" s="65"/>
    </row>
    <row r="53" spans="1:19" ht="21.75" customHeight="1" x14ac:dyDescent="0.2">
      <c r="A53" s="6" t="s">
        <v>265</v>
      </c>
      <c r="C53" s="41">
        <v>0</v>
      </c>
      <c r="D53" s="15"/>
      <c r="E53" s="41">
        <v>0</v>
      </c>
      <c r="F53" s="15"/>
      <c r="G53" s="41">
        <f t="shared" si="0"/>
        <v>0</v>
      </c>
      <c r="H53" s="15"/>
      <c r="I53" s="41">
        <v>46236305112</v>
      </c>
      <c r="J53" s="15"/>
      <c r="K53" s="41">
        <v>5798911</v>
      </c>
      <c r="L53" s="15"/>
      <c r="M53" s="41">
        <f t="shared" si="1"/>
        <v>46230506201</v>
      </c>
      <c r="O53" s="65"/>
      <c r="P53" s="65"/>
      <c r="R53" s="65"/>
      <c r="S53" s="65"/>
    </row>
    <row r="54" spans="1:19" ht="21.75" customHeight="1" x14ac:dyDescent="0.2">
      <c r="A54" s="6" t="s">
        <v>265</v>
      </c>
      <c r="C54" s="41">
        <v>0</v>
      </c>
      <c r="D54" s="15"/>
      <c r="E54" s="41">
        <v>0</v>
      </c>
      <c r="F54" s="15"/>
      <c r="G54" s="41">
        <f t="shared" si="0"/>
        <v>0</v>
      </c>
      <c r="H54" s="15"/>
      <c r="I54" s="41">
        <v>18494522043</v>
      </c>
      <c r="J54" s="15"/>
      <c r="K54" s="41">
        <v>2319569</v>
      </c>
      <c r="L54" s="15"/>
      <c r="M54" s="41">
        <f t="shared" si="1"/>
        <v>18492202474</v>
      </c>
      <c r="O54" s="65"/>
      <c r="P54" s="65"/>
      <c r="R54" s="65"/>
      <c r="S54" s="65"/>
    </row>
    <row r="55" spans="1:19" ht="21.75" customHeight="1" x14ac:dyDescent="0.2">
      <c r="A55" s="6" t="s">
        <v>264</v>
      </c>
      <c r="C55" s="41">
        <v>0</v>
      </c>
      <c r="D55" s="15"/>
      <c r="E55" s="41">
        <v>0</v>
      </c>
      <c r="F55" s="15"/>
      <c r="G55" s="41">
        <f t="shared" si="0"/>
        <v>0</v>
      </c>
      <c r="H55" s="15"/>
      <c r="I55" s="41">
        <v>18494522043</v>
      </c>
      <c r="J55" s="15"/>
      <c r="K55" s="41">
        <v>2319569</v>
      </c>
      <c r="L55" s="15"/>
      <c r="M55" s="41">
        <f t="shared" si="1"/>
        <v>18492202474</v>
      </c>
      <c r="O55" s="65"/>
      <c r="P55" s="65"/>
      <c r="R55" s="65"/>
      <c r="S55" s="65"/>
    </row>
    <row r="56" spans="1:19" ht="21.75" customHeight="1" x14ac:dyDescent="0.2">
      <c r="A56" s="6" t="s">
        <v>265</v>
      </c>
      <c r="C56" s="41">
        <v>0</v>
      </c>
      <c r="D56" s="15"/>
      <c r="E56" s="41">
        <v>0</v>
      </c>
      <c r="F56" s="15"/>
      <c r="G56" s="41">
        <f t="shared" si="0"/>
        <v>0</v>
      </c>
      <c r="H56" s="15"/>
      <c r="I56" s="41">
        <v>27741783065</v>
      </c>
      <c r="J56" s="15"/>
      <c r="K56" s="41">
        <v>3479342</v>
      </c>
      <c r="L56" s="15"/>
      <c r="M56" s="41">
        <f t="shared" si="1"/>
        <v>27738303723</v>
      </c>
      <c r="O56" s="65"/>
      <c r="P56" s="65"/>
      <c r="R56" s="65"/>
      <c r="S56" s="65"/>
    </row>
    <row r="57" spans="1:19" ht="21.75" customHeight="1" x14ac:dyDescent="0.2">
      <c r="A57" s="6" t="s">
        <v>254</v>
      </c>
      <c r="C57" s="41">
        <v>0</v>
      </c>
      <c r="D57" s="15"/>
      <c r="E57" s="41">
        <v>0</v>
      </c>
      <c r="F57" s="15"/>
      <c r="G57" s="41">
        <f t="shared" si="0"/>
        <v>0</v>
      </c>
      <c r="H57" s="15"/>
      <c r="I57" s="41">
        <v>2838753972</v>
      </c>
      <c r="J57" s="15"/>
      <c r="K57" s="41">
        <v>1418154</v>
      </c>
      <c r="L57" s="15"/>
      <c r="M57" s="41">
        <f t="shared" si="1"/>
        <v>2837335818</v>
      </c>
      <c r="O57" s="65"/>
      <c r="P57" s="65"/>
      <c r="R57" s="65"/>
      <c r="S57" s="65"/>
    </row>
    <row r="58" spans="1:19" ht="21.75" customHeight="1" x14ac:dyDescent="0.2">
      <c r="A58" s="6" t="s">
        <v>258</v>
      </c>
      <c r="C58" s="41">
        <v>0</v>
      </c>
      <c r="D58" s="15"/>
      <c r="E58" s="41">
        <v>0</v>
      </c>
      <c r="F58" s="15"/>
      <c r="G58" s="41">
        <f t="shared" si="0"/>
        <v>0</v>
      </c>
      <c r="H58" s="15"/>
      <c r="I58" s="41">
        <v>1989316535</v>
      </c>
      <c r="J58" s="15"/>
      <c r="K58" s="41">
        <v>48450</v>
      </c>
      <c r="L58" s="15"/>
      <c r="M58" s="41">
        <f t="shared" si="1"/>
        <v>1989268085</v>
      </c>
      <c r="O58" s="65"/>
      <c r="P58" s="65"/>
      <c r="R58" s="65"/>
      <c r="S58" s="65"/>
    </row>
    <row r="59" spans="1:19" ht="21.75" customHeight="1" x14ac:dyDescent="0.2">
      <c r="A59" s="6" t="s">
        <v>265</v>
      </c>
      <c r="C59" s="41">
        <v>0</v>
      </c>
      <c r="D59" s="15"/>
      <c r="E59" s="41">
        <v>0</v>
      </c>
      <c r="F59" s="15"/>
      <c r="G59" s="41">
        <f t="shared" si="0"/>
        <v>0</v>
      </c>
      <c r="H59" s="15"/>
      <c r="I59" s="41">
        <v>72141592620</v>
      </c>
      <c r="J59" s="15"/>
      <c r="K59" s="41">
        <v>0</v>
      </c>
      <c r="L59" s="15"/>
      <c r="M59" s="41">
        <f t="shared" si="1"/>
        <v>72141592620</v>
      </c>
      <c r="O59" s="65"/>
      <c r="P59" s="65"/>
      <c r="R59" s="65"/>
      <c r="S59" s="65"/>
    </row>
    <row r="60" spans="1:19" ht="21.75" customHeight="1" x14ac:dyDescent="0.2">
      <c r="A60" s="6" t="s">
        <v>265</v>
      </c>
      <c r="C60" s="41">
        <v>0</v>
      </c>
      <c r="D60" s="15"/>
      <c r="E60" s="41">
        <v>0</v>
      </c>
      <c r="F60" s="15"/>
      <c r="G60" s="41">
        <f t="shared" si="0"/>
        <v>0</v>
      </c>
      <c r="H60" s="15"/>
      <c r="I60" s="41">
        <v>48320360654</v>
      </c>
      <c r="J60" s="15"/>
      <c r="K60" s="41">
        <v>0</v>
      </c>
      <c r="L60" s="15"/>
      <c r="M60" s="41">
        <f t="shared" si="1"/>
        <v>48320360654</v>
      </c>
      <c r="O60" s="65"/>
      <c r="P60" s="65"/>
      <c r="R60" s="65"/>
      <c r="S60" s="65"/>
    </row>
    <row r="61" spans="1:19" ht="21.75" customHeight="1" x14ac:dyDescent="0.2">
      <c r="A61" s="6" t="s">
        <v>265</v>
      </c>
      <c r="C61" s="41">
        <v>0</v>
      </c>
      <c r="D61" s="15"/>
      <c r="E61" s="41">
        <v>0</v>
      </c>
      <c r="F61" s="15"/>
      <c r="G61" s="41">
        <f t="shared" si="0"/>
        <v>0</v>
      </c>
      <c r="H61" s="15"/>
      <c r="I61" s="41">
        <v>1397334834</v>
      </c>
      <c r="J61" s="15"/>
      <c r="K61" s="41">
        <v>0</v>
      </c>
      <c r="L61" s="15"/>
      <c r="M61" s="41">
        <f t="shared" si="1"/>
        <v>1397334834</v>
      </c>
      <c r="O61" s="65"/>
      <c r="P61" s="65"/>
      <c r="R61" s="65"/>
      <c r="S61" s="65"/>
    </row>
    <row r="62" spans="1:19" ht="21.75" customHeight="1" x14ac:dyDescent="0.2">
      <c r="A62" s="6" t="s">
        <v>281</v>
      </c>
      <c r="C62" s="41">
        <v>3409</v>
      </c>
      <c r="D62" s="15"/>
      <c r="E62" s="41">
        <v>0</v>
      </c>
      <c r="F62" s="15"/>
      <c r="G62" s="41">
        <f t="shared" si="0"/>
        <v>3409</v>
      </c>
      <c r="H62" s="15"/>
      <c r="I62" s="41">
        <v>2945507380</v>
      </c>
      <c r="J62" s="15"/>
      <c r="K62" s="41">
        <v>0</v>
      </c>
      <c r="L62" s="15"/>
      <c r="M62" s="41">
        <f t="shared" si="1"/>
        <v>2945507380</v>
      </c>
      <c r="O62" s="65"/>
      <c r="P62" s="65"/>
      <c r="R62" s="65"/>
      <c r="S62" s="65"/>
    </row>
    <row r="63" spans="1:19" ht="21.75" customHeight="1" x14ac:dyDescent="0.2">
      <c r="A63" s="6" t="s">
        <v>266</v>
      </c>
      <c r="C63" s="41">
        <v>0</v>
      </c>
      <c r="D63" s="15"/>
      <c r="E63" s="41">
        <v>0</v>
      </c>
      <c r="F63" s="15"/>
      <c r="G63" s="41">
        <f t="shared" si="0"/>
        <v>0</v>
      </c>
      <c r="H63" s="15"/>
      <c r="I63" s="41">
        <v>165625904334</v>
      </c>
      <c r="J63" s="15"/>
      <c r="K63" s="41">
        <v>0</v>
      </c>
      <c r="L63" s="15"/>
      <c r="M63" s="41">
        <f t="shared" si="1"/>
        <v>165625904334</v>
      </c>
      <c r="O63" s="65"/>
      <c r="P63" s="65"/>
      <c r="R63" s="65"/>
      <c r="S63" s="65"/>
    </row>
    <row r="64" spans="1:19" ht="21.75" customHeight="1" x14ac:dyDescent="0.2">
      <c r="A64" s="6" t="s">
        <v>258</v>
      </c>
      <c r="C64" s="41">
        <v>0</v>
      </c>
      <c r="D64" s="15"/>
      <c r="E64" s="41">
        <v>0</v>
      </c>
      <c r="F64" s="15"/>
      <c r="G64" s="41">
        <f t="shared" si="0"/>
        <v>0</v>
      </c>
      <c r="H64" s="15"/>
      <c r="I64" s="41">
        <v>24479210360</v>
      </c>
      <c r="J64" s="15"/>
      <c r="K64" s="41">
        <v>0</v>
      </c>
      <c r="L64" s="15"/>
      <c r="M64" s="41">
        <f t="shared" si="1"/>
        <v>24479210360</v>
      </c>
      <c r="O64" s="65"/>
      <c r="P64" s="65"/>
      <c r="R64" s="65"/>
      <c r="S64" s="65"/>
    </row>
    <row r="65" spans="1:19" ht="21.75" customHeight="1" x14ac:dyDescent="0.2">
      <c r="A65" s="6" t="s">
        <v>258</v>
      </c>
      <c r="C65" s="41">
        <v>0</v>
      </c>
      <c r="D65" s="15"/>
      <c r="E65" s="41">
        <v>0</v>
      </c>
      <c r="F65" s="15"/>
      <c r="G65" s="41">
        <f t="shared" si="0"/>
        <v>0</v>
      </c>
      <c r="H65" s="15"/>
      <c r="I65" s="41">
        <v>58211258897</v>
      </c>
      <c r="J65" s="15"/>
      <c r="K65" s="41">
        <v>0</v>
      </c>
      <c r="L65" s="15"/>
      <c r="M65" s="41">
        <f t="shared" si="1"/>
        <v>58211258897</v>
      </c>
      <c r="O65" s="65"/>
      <c r="P65" s="65"/>
      <c r="R65" s="65"/>
      <c r="S65" s="65"/>
    </row>
    <row r="66" spans="1:19" ht="21.75" customHeight="1" x14ac:dyDescent="0.2">
      <c r="A66" s="6" t="s">
        <v>254</v>
      </c>
      <c r="C66" s="41">
        <v>0</v>
      </c>
      <c r="D66" s="15"/>
      <c r="E66" s="41">
        <v>0</v>
      </c>
      <c r="F66" s="15"/>
      <c r="G66" s="41">
        <f t="shared" si="0"/>
        <v>0</v>
      </c>
      <c r="H66" s="15"/>
      <c r="I66" s="41">
        <v>344706849</v>
      </c>
      <c r="J66" s="15"/>
      <c r="K66" s="41">
        <v>0</v>
      </c>
      <c r="L66" s="15"/>
      <c r="M66" s="41">
        <f t="shared" si="1"/>
        <v>344706849</v>
      </c>
      <c r="O66" s="65"/>
      <c r="P66" s="65"/>
      <c r="R66" s="65"/>
      <c r="S66" s="65"/>
    </row>
    <row r="67" spans="1:19" ht="21.75" customHeight="1" x14ac:dyDescent="0.2">
      <c r="A67" s="6" t="s">
        <v>255</v>
      </c>
      <c r="C67" s="41">
        <v>0</v>
      </c>
      <c r="D67" s="15"/>
      <c r="E67" s="41">
        <v>0</v>
      </c>
      <c r="F67" s="15"/>
      <c r="G67" s="41">
        <f t="shared" si="0"/>
        <v>0</v>
      </c>
      <c r="H67" s="15"/>
      <c r="I67" s="41">
        <v>1028593777</v>
      </c>
      <c r="J67" s="15"/>
      <c r="K67" s="41">
        <v>0</v>
      </c>
      <c r="L67" s="15"/>
      <c r="M67" s="41">
        <f t="shared" si="1"/>
        <v>1028593777</v>
      </c>
      <c r="O67" s="65"/>
      <c r="P67" s="65"/>
      <c r="R67" s="65"/>
      <c r="S67" s="65"/>
    </row>
    <row r="68" spans="1:19" ht="21.75" customHeight="1" x14ac:dyDescent="0.2">
      <c r="A68" s="6" t="s">
        <v>255</v>
      </c>
      <c r="C68" s="41">
        <v>0</v>
      </c>
      <c r="D68" s="15"/>
      <c r="E68" s="41">
        <v>0</v>
      </c>
      <c r="F68" s="15"/>
      <c r="G68" s="41">
        <f t="shared" si="0"/>
        <v>0</v>
      </c>
      <c r="H68" s="15"/>
      <c r="I68" s="41">
        <v>5245318624</v>
      </c>
      <c r="J68" s="15"/>
      <c r="K68" s="41">
        <v>0</v>
      </c>
      <c r="L68" s="15"/>
      <c r="M68" s="41">
        <f t="shared" si="1"/>
        <v>5245318624</v>
      </c>
      <c r="O68" s="65"/>
      <c r="P68" s="65"/>
      <c r="R68" s="65"/>
      <c r="S68" s="65"/>
    </row>
    <row r="69" spans="1:19" ht="21.75" customHeight="1" x14ac:dyDescent="0.2">
      <c r="A69" s="6" t="s">
        <v>254</v>
      </c>
      <c r="C69" s="41">
        <v>0</v>
      </c>
      <c r="D69" s="15"/>
      <c r="E69" s="41">
        <v>0</v>
      </c>
      <c r="F69" s="15"/>
      <c r="G69" s="41">
        <f t="shared" si="0"/>
        <v>0</v>
      </c>
      <c r="H69" s="15"/>
      <c r="I69" s="41">
        <v>5450704109</v>
      </c>
      <c r="J69" s="15"/>
      <c r="K69" s="41">
        <v>0</v>
      </c>
      <c r="L69" s="15"/>
      <c r="M69" s="41">
        <f t="shared" si="1"/>
        <v>5450704109</v>
      </c>
      <c r="O69" s="65"/>
      <c r="P69" s="65"/>
      <c r="R69" s="65"/>
      <c r="S69" s="65"/>
    </row>
    <row r="70" spans="1:19" ht="21.75" customHeight="1" x14ac:dyDescent="0.2">
      <c r="A70" s="6" t="s">
        <v>276</v>
      </c>
      <c r="C70" s="41">
        <v>0</v>
      </c>
      <c r="D70" s="15"/>
      <c r="E70" s="41">
        <v>0</v>
      </c>
      <c r="F70" s="15"/>
      <c r="G70" s="41">
        <f t="shared" si="0"/>
        <v>0</v>
      </c>
      <c r="H70" s="15"/>
      <c r="I70" s="41">
        <v>36065412632</v>
      </c>
      <c r="J70" s="15"/>
      <c r="K70" s="41">
        <v>0</v>
      </c>
      <c r="L70" s="15"/>
      <c r="M70" s="41">
        <f t="shared" si="1"/>
        <v>36065412632</v>
      </c>
      <c r="O70" s="65"/>
      <c r="P70" s="65"/>
      <c r="R70" s="65"/>
      <c r="S70" s="65"/>
    </row>
    <row r="71" spans="1:19" ht="21.75" customHeight="1" x14ac:dyDescent="0.2">
      <c r="A71" s="6" t="s">
        <v>255</v>
      </c>
      <c r="C71" s="41">
        <v>0</v>
      </c>
      <c r="D71" s="15"/>
      <c r="E71" s="41">
        <v>0</v>
      </c>
      <c r="F71" s="15"/>
      <c r="G71" s="41">
        <f t="shared" si="0"/>
        <v>0</v>
      </c>
      <c r="H71" s="15"/>
      <c r="I71" s="41">
        <v>12853719615</v>
      </c>
      <c r="J71" s="15"/>
      <c r="K71" s="41">
        <v>0</v>
      </c>
      <c r="L71" s="15"/>
      <c r="M71" s="41">
        <f t="shared" si="1"/>
        <v>12853719615</v>
      </c>
      <c r="O71" s="65"/>
      <c r="P71" s="65"/>
      <c r="R71" s="65"/>
      <c r="S71" s="65"/>
    </row>
    <row r="72" spans="1:19" ht="21.75" customHeight="1" x14ac:dyDescent="0.2">
      <c r="A72" s="6" t="s">
        <v>258</v>
      </c>
      <c r="C72" s="41">
        <v>0</v>
      </c>
      <c r="D72" s="15"/>
      <c r="E72" s="41">
        <v>0</v>
      </c>
      <c r="F72" s="15"/>
      <c r="G72" s="41">
        <f t="shared" si="0"/>
        <v>0</v>
      </c>
      <c r="H72" s="15"/>
      <c r="I72" s="41">
        <v>9891266383</v>
      </c>
      <c r="J72" s="15"/>
      <c r="K72" s="41">
        <v>0</v>
      </c>
      <c r="L72" s="15"/>
      <c r="M72" s="41">
        <f t="shared" si="1"/>
        <v>9891266383</v>
      </c>
      <c r="O72" s="65"/>
      <c r="P72" s="65"/>
      <c r="R72" s="65"/>
      <c r="S72" s="65"/>
    </row>
    <row r="73" spans="1:19" ht="21.75" customHeight="1" x14ac:dyDescent="0.2">
      <c r="A73" s="6" t="s">
        <v>258</v>
      </c>
      <c r="C73" s="41">
        <v>0</v>
      </c>
      <c r="D73" s="15"/>
      <c r="E73" s="41">
        <v>0</v>
      </c>
      <c r="F73" s="15"/>
      <c r="G73" s="41">
        <f t="shared" ref="G73:G137" si="2">C73-E73</f>
        <v>0</v>
      </c>
      <c r="H73" s="15"/>
      <c r="I73" s="41">
        <v>3269760656</v>
      </c>
      <c r="J73" s="15"/>
      <c r="K73" s="41">
        <v>0</v>
      </c>
      <c r="L73" s="15"/>
      <c r="M73" s="41">
        <f t="shared" ref="M73:M137" si="3">I73-K73</f>
        <v>3269760656</v>
      </c>
      <c r="O73" s="65"/>
      <c r="P73" s="65"/>
      <c r="R73" s="65"/>
      <c r="S73" s="65"/>
    </row>
    <row r="74" spans="1:19" ht="21.75" customHeight="1" x14ac:dyDescent="0.2">
      <c r="A74" s="6" t="s">
        <v>255</v>
      </c>
      <c r="C74" s="41">
        <v>0</v>
      </c>
      <c r="D74" s="15"/>
      <c r="E74" s="41">
        <v>0</v>
      </c>
      <c r="F74" s="15"/>
      <c r="G74" s="41">
        <f t="shared" si="2"/>
        <v>0</v>
      </c>
      <c r="H74" s="15"/>
      <c r="I74" s="41">
        <v>5871926229</v>
      </c>
      <c r="J74" s="15"/>
      <c r="K74" s="41">
        <v>0</v>
      </c>
      <c r="L74" s="15"/>
      <c r="M74" s="41">
        <f t="shared" si="3"/>
        <v>5871926229</v>
      </c>
      <c r="O74" s="65"/>
      <c r="P74" s="65"/>
      <c r="R74" s="65"/>
      <c r="S74" s="65"/>
    </row>
    <row r="75" spans="1:19" ht="21.75" customHeight="1" x14ac:dyDescent="0.2">
      <c r="A75" s="6" t="s">
        <v>255</v>
      </c>
      <c r="C75" s="41">
        <v>0</v>
      </c>
      <c r="D75" s="15"/>
      <c r="E75" s="41">
        <v>0</v>
      </c>
      <c r="F75" s="15"/>
      <c r="G75" s="41">
        <f t="shared" si="2"/>
        <v>0</v>
      </c>
      <c r="H75" s="15"/>
      <c r="I75" s="41">
        <v>8012178378</v>
      </c>
      <c r="J75" s="15"/>
      <c r="K75" s="41">
        <v>0</v>
      </c>
      <c r="L75" s="15"/>
      <c r="M75" s="41">
        <f t="shared" si="3"/>
        <v>8012178378</v>
      </c>
      <c r="O75" s="65"/>
      <c r="P75" s="65"/>
      <c r="R75" s="65"/>
      <c r="S75" s="65"/>
    </row>
    <row r="76" spans="1:19" ht="21.75" customHeight="1" x14ac:dyDescent="0.2">
      <c r="A76" s="6" t="s">
        <v>251</v>
      </c>
      <c r="C76" s="41">
        <v>0</v>
      </c>
      <c r="D76" s="15"/>
      <c r="E76" s="41">
        <v>0</v>
      </c>
      <c r="F76" s="15"/>
      <c r="G76" s="41">
        <f t="shared" si="2"/>
        <v>0</v>
      </c>
      <c r="H76" s="15"/>
      <c r="I76" s="41">
        <v>38921391780</v>
      </c>
      <c r="J76" s="15"/>
      <c r="K76" s="41">
        <v>0</v>
      </c>
      <c r="L76" s="15"/>
      <c r="M76" s="41">
        <f t="shared" si="3"/>
        <v>38921391780</v>
      </c>
      <c r="O76" s="65"/>
      <c r="P76" s="65"/>
      <c r="R76" s="65"/>
      <c r="S76" s="65"/>
    </row>
    <row r="77" spans="1:19" ht="21.75" customHeight="1" x14ac:dyDescent="0.2">
      <c r="A77" s="6" t="s">
        <v>258</v>
      </c>
      <c r="C77" s="41">
        <v>0</v>
      </c>
      <c r="D77" s="15"/>
      <c r="E77" s="41">
        <v>0</v>
      </c>
      <c r="F77" s="15"/>
      <c r="G77" s="41">
        <f t="shared" si="2"/>
        <v>0</v>
      </c>
      <c r="H77" s="15"/>
      <c r="I77" s="41">
        <v>2685245902</v>
      </c>
      <c r="J77" s="15"/>
      <c r="K77" s="41">
        <v>0</v>
      </c>
      <c r="L77" s="15"/>
      <c r="M77" s="41">
        <f t="shared" si="3"/>
        <v>2685245902</v>
      </c>
      <c r="O77" s="65"/>
      <c r="P77" s="65"/>
      <c r="R77" s="65"/>
      <c r="S77" s="65"/>
    </row>
    <row r="78" spans="1:19" ht="21.75" customHeight="1" x14ac:dyDescent="0.2">
      <c r="A78" s="6" t="s">
        <v>251</v>
      </c>
      <c r="C78" s="41">
        <v>0</v>
      </c>
      <c r="D78" s="15"/>
      <c r="E78" s="41">
        <v>0</v>
      </c>
      <c r="F78" s="15"/>
      <c r="G78" s="41">
        <f t="shared" si="2"/>
        <v>0</v>
      </c>
      <c r="H78" s="15"/>
      <c r="I78" s="41">
        <v>25261643835</v>
      </c>
      <c r="J78" s="15"/>
      <c r="K78" s="41">
        <v>0</v>
      </c>
      <c r="L78" s="15"/>
      <c r="M78" s="41">
        <f t="shared" si="3"/>
        <v>25261643835</v>
      </c>
      <c r="O78" s="65"/>
      <c r="P78" s="65"/>
      <c r="R78" s="65"/>
      <c r="S78" s="65"/>
    </row>
    <row r="79" spans="1:19" ht="21.75" customHeight="1" x14ac:dyDescent="0.2">
      <c r="A79" s="6" t="s">
        <v>251</v>
      </c>
      <c r="C79" s="41">
        <v>0</v>
      </c>
      <c r="D79" s="15"/>
      <c r="E79" s="41">
        <v>0</v>
      </c>
      <c r="F79" s="15"/>
      <c r="G79" s="41">
        <f t="shared" si="2"/>
        <v>0</v>
      </c>
      <c r="H79" s="15"/>
      <c r="I79" s="41">
        <v>52657575616</v>
      </c>
      <c r="J79" s="15"/>
      <c r="K79" s="41">
        <v>0</v>
      </c>
      <c r="L79" s="15"/>
      <c r="M79" s="41">
        <f t="shared" si="3"/>
        <v>52657575616</v>
      </c>
      <c r="O79" s="65"/>
      <c r="P79" s="65"/>
      <c r="R79" s="65"/>
      <c r="S79" s="65"/>
    </row>
    <row r="80" spans="1:19" ht="21.75" customHeight="1" x14ac:dyDescent="0.2">
      <c r="A80" s="6" t="s">
        <v>254</v>
      </c>
      <c r="C80" s="41">
        <v>0</v>
      </c>
      <c r="D80" s="15"/>
      <c r="E80" s="41">
        <v>0</v>
      </c>
      <c r="F80" s="15"/>
      <c r="G80" s="41">
        <f t="shared" si="2"/>
        <v>0</v>
      </c>
      <c r="H80" s="15"/>
      <c r="I80" s="41">
        <v>8406113425</v>
      </c>
      <c r="J80" s="15"/>
      <c r="K80" s="41">
        <v>0</v>
      </c>
      <c r="L80" s="15"/>
      <c r="M80" s="41">
        <f t="shared" si="3"/>
        <v>8406113425</v>
      </c>
      <c r="O80" s="65"/>
      <c r="P80" s="65"/>
      <c r="R80" s="65"/>
      <c r="S80" s="65"/>
    </row>
    <row r="81" spans="1:19" ht="21.75" customHeight="1" x14ac:dyDescent="0.2">
      <c r="A81" s="6" t="s">
        <v>251</v>
      </c>
      <c r="C81" s="41">
        <v>0</v>
      </c>
      <c r="D81" s="15"/>
      <c r="E81" s="41">
        <v>0</v>
      </c>
      <c r="F81" s="15"/>
      <c r="G81" s="41">
        <f t="shared" si="2"/>
        <v>0</v>
      </c>
      <c r="H81" s="15"/>
      <c r="I81" s="41">
        <v>125446253425</v>
      </c>
      <c r="J81" s="15"/>
      <c r="K81" s="41">
        <v>0</v>
      </c>
      <c r="L81" s="15"/>
      <c r="M81" s="41">
        <f t="shared" si="3"/>
        <v>125446253425</v>
      </c>
      <c r="O81" s="65"/>
      <c r="P81" s="65"/>
      <c r="R81" s="65"/>
      <c r="S81" s="65"/>
    </row>
    <row r="82" spans="1:19" ht="21.75" customHeight="1" x14ac:dyDescent="0.2">
      <c r="A82" s="6" t="s">
        <v>255</v>
      </c>
      <c r="C82" s="41">
        <v>0</v>
      </c>
      <c r="D82" s="15"/>
      <c r="E82" s="41">
        <v>0</v>
      </c>
      <c r="F82" s="15"/>
      <c r="G82" s="41">
        <f t="shared" si="2"/>
        <v>0</v>
      </c>
      <c r="H82" s="15"/>
      <c r="I82" s="41">
        <v>28001817891</v>
      </c>
      <c r="J82" s="15"/>
      <c r="K82" s="41">
        <v>0</v>
      </c>
      <c r="L82" s="15"/>
      <c r="M82" s="41">
        <f t="shared" si="3"/>
        <v>28001817891</v>
      </c>
      <c r="O82" s="65"/>
      <c r="P82" s="65"/>
      <c r="R82" s="65"/>
      <c r="S82" s="65"/>
    </row>
    <row r="83" spans="1:19" ht="21.75" customHeight="1" x14ac:dyDescent="0.2">
      <c r="A83" s="6" t="s">
        <v>255</v>
      </c>
      <c r="C83" s="41">
        <v>0</v>
      </c>
      <c r="D83" s="15"/>
      <c r="E83" s="41">
        <v>0</v>
      </c>
      <c r="F83" s="15"/>
      <c r="G83" s="41">
        <f t="shared" si="2"/>
        <v>0</v>
      </c>
      <c r="H83" s="15"/>
      <c r="I83" s="41">
        <v>15385311666</v>
      </c>
      <c r="J83" s="15"/>
      <c r="K83" s="41">
        <v>0</v>
      </c>
      <c r="L83" s="15"/>
      <c r="M83" s="41">
        <f t="shared" si="3"/>
        <v>15385311666</v>
      </c>
      <c r="O83" s="65"/>
      <c r="P83" s="65"/>
      <c r="R83" s="65"/>
      <c r="S83" s="65"/>
    </row>
    <row r="84" spans="1:19" ht="21.75" customHeight="1" x14ac:dyDescent="0.2">
      <c r="A84" s="6" t="s">
        <v>258</v>
      </c>
      <c r="C84" s="41">
        <v>0</v>
      </c>
      <c r="D84" s="15"/>
      <c r="E84" s="41">
        <v>0</v>
      </c>
      <c r="F84" s="15"/>
      <c r="G84" s="41">
        <f t="shared" si="2"/>
        <v>0</v>
      </c>
      <c r="H84" s="15"/>
      <c r="I84" s="41">
        <v>504945001</v>
      </c>
      <c r="J84" s="15"/>
      <c r="K84" s="41">
        <v>0</v>
      </c>
      <c r="L84" s="15"/>
      <c r="M84" s="41">
        <f t="shared" si="3"/>
        <v>504945001</v>
      </c>
      <c r="O84" s="65"/>
      <c r="P84" s="65"/>
      <c r="R84" s="65"/>
      <c r="S84" s="65"/>
    </row>
    <row r="85" spans="1:19" ht="21.75" customHeight="1" x14ac:dyDescent="0.2">
      <c r="A85" s="6" t="s">
        <v>277</v>
      </c>
      <c r="C85" s="41">
        <v>0</v>
      </c>
      <c r="D85" s="15"/>
      <c r="E85" s="41">
        <v>0</v>
      </c>
      <c r="F85" s="15"/>
      <c r="G85" s="41">
        <f t="shared" si="2"/>
        <v>0</v>
      </c>
      <c r="H85" s="15"/>
      <c r="I85" s="41">
        <v>122931999995</v>
      </c>
      <c r="J85" s="15"/>
      <c r="K85" s="41">
        <v>0</v>
      </c>
      <c r="L85" s="15"/>
      <c r="M85" s="41">
        <f t="shared" si="3"/>
        <v>122931999995</v>
      </c>
      <c r="O85" s="65"/>
      <c r="P85" s="65"/>
      <c r="R85" s="65"/>
      <c r="S85" s="65"/>
    </row>
    <row r="86" spans="1:19" ht="21.75" customHeight="1" x14ac:dyDescent="0.2">
      <c r="A86" s="6" t="s">
        <v>268</v>
      </c>
      <c r="C86" s="41">
        <v>0</v>
      </c>
      <c r="D86" s="15"/>
      <c r="E86" s="41">
        <v>0</v>
      </c>
      <c r="F86" s="15"/>
      <c r="G86" s="41">
        <f t="shared" si="2"/>
        <v>0</v>
      </c>
      <c r="H86" s="15"/>
      <c r="I86" s="41">
        <v>22128166659</v>
      </c>
      <c r="J86" s="15"/>
      <c r="K86" s="41">
        <v>0</v>
      </c>
      <c r="L86" s="15"/>
      <c r="M86" s="41">
        <f t="shared" si="3"/>
        <v>22128166659</v>
      </c>
      <c r="O86" s="65"/>
      <c r="P86" s="65"/>
      <c r="R86" s="65"/>
      <c r="S86" s="65"/>
    </row>
    <row r="87" spans="1:19" ht="21.75" customHeight="1" x14ac:dyDescent="0.2">
      <c r="A87" s="6" t="s">
        <v>276</v>
      </c>
      <c r="C87" s="41">
        <v>0</v>
      </c>
      <c r="D87" s="15"/>
      <c r="E87" s="41">
        <v>0</v>
      </c>
      <c r="F87" s="15"/>
      <c r="G87" s="41">
        <f t="shared" si="2"/>
        <v>0</v>
      </c>
      <c r="H87" s="15"/>
      <c r="I87" s="41">
        <v>69101912553</v>
      </c>
      <c r="J87" s="15"/>
      <c r="K87" s="41">
        <v>0</v>
      </c>
      <c r="L87" s="15"/>
      <c r="M87" s="41">
        <f t="shared" si="3"/>
        <v>69101912553</v>
      </c>
      <c r="O87" s="65"/>
      <c r="P87" s="65"/>
      <c r="R87" s="65"/>
      <c r="S87" s="65"/>
    </row>
    <row r="88" spans="1:19" ht="21.75" customHeight="1" x14ac:dyDescent="0.2">
      <c r="A88" s="6" t="s">
        <v>255</v>
      </c>
      <c r="C88" s="41">
        <v>0</v>
      </c>
      <c r="D88" s="15"/>
      <c r="E88" s="41">
        <v>0</v>
      </c>
      <c r="F88" s="15"/>
      <c r="G88" s="41">
        <f t="shared" si="2"/>
        <v>0</v>
      </c>
      <c r="H88" s="15"/>
      <c r="I88" s="41">
        <v>10480283123</v>
      </c>
      <c r="J88" s="15"/>
      <c r="K88" s="41">
        <v>0</v>
      </c>
      <c r="L88" s="15"/>
      <c r="M88" s="41">
        <f t="shared" si="3"/>
        <v>10480283123</v>
      </c>
      <c r="O88" s="65"/>
      <c r="P88" s="65"/>
      <c r="R88" s="65"/>
      <c r="S88" s="65"/>
    </row>
    <row r="89" spans="1:19" ht="21.75" customHeight="1" x14ac:dyDescent="0.2">
      <c r="A89" s="6" t="s">
        <v>255</v>
      </c>
      <c r="C89" s="41">
        <v>0</v>
      </c>
      <c r="D89" s="15"/>
      <c r="E89" s="41">
        <v>0</v>
      </c>
      <c r="F89" s="15"/>
      <c r="G89" s="41">
        <f t="shared" si="2"/>
        <v>0</v>
      </c>
      <c r="H89" s="15"/>
      <c r="I89" s="41">
        <v>5952043643</v>
      </c>
      <c r="J89" s="15"/>
      <c r="K89" s="41">
        <v>0</v>
      </c>
      <c r="L89" s="15"/>
      <c r="M89" s="41">
        <f t="shared" si="3"/>
        <v>5952043643</v>
      </c>
      <c r="O89" s="65"/>
      <c r="P89" s="65"/>
      <c r="R89" s="65"/>
      <c r="S89" s="65"/>
    </row>
    <row r="90" spans="1:19" ht="21.75" customHeight="1" x14ac:dyDescent="0.2">
      <c r="A90" s="6" t="s">
        <v>258</v>
      </c>
      <c r="C90" s="41">
        <v>0</v>
      </c>
      <c r="D90" s="15"/>
      <c r="E90" s="41">
        <v>0</v>
      </c>
      <c r="F90" s="15"/>
      <c r="G90" s="41">
        <f t="shared" si="2"/>
        <v>0</v>
      </c>
      <c r="H90" s="15"/>
      <c r="I90" s="41">
        <v>4536666667</v>
      </c>
      <c r="J90" s="15"/>
      <c r="K90" s="41">
        <v>0</v>
      </c>
      <c r="L90" s="15"/>
      <c r="M90" s="41">
        <f t="shared" si="3"/>
        <v>4536666667</v>
      </c>
      <c r="O90" s="65"/>
      <c r="P90" s="65"/>
      <c r="R90" s="65"/>
      <c r="S90" s="65"/>
    </row>
    <row r="91" spans="1:19" ht="21.75" customHeight="1" x14ac:dyDescent="0.2">
      <c r="A91" s="6" t="s">
        <v>255</v>
      </c>
      <c r="C91" s="41">
        <v>0</v>
      </c>
      <c r="D91" s="15"/>
      <c r="E91" s="41">
        <v>0</v>
      </c>
      <c r="F91" s="15"/>
      <c r="G91" s="41">
        <f t="shared" si="2"/>
        <v>0</v>
      </c>
      <c r="H91" s="15"/>
      <c r="I91" s="41">
        <v>7981707501</v>
      </c>
      <c r="J91" s="15"/>
      <c r="K91" s="41">
        <v>0</v>
      </c>
      <c r="L91" s="15"/>
      <c r="M91" s="41">
        <f t="shared" si="3"/>
        <v>7981707501</v>
      </c>
      <c r="O91" s="65"/>
      <c r="P91" s="65"/>
      <c r="R91" s="65"/>
      <c r="S91" s="65"/>
    </row>
    <row r="92" spans="1:19" ht="21.75" customHeight="1" x14ac:dyDescent="0.2">
      <c r="A92" s="6" t="s">
        <v>258</v>
      </c>
      <c r="C92" s="41">
        <v>0</v>
      </c>
      <c r="D92" s="15"/>
      <c r="E92" s="41">
        <v>0</v>
      </c>
      <c r="F92" s="15"/>
      <c r="G92" s="41">
        <f t="shared" si="2"/>
        <v>0</v>
      </c>
      <c r="H92" s="15"/>
      <c r="I92" s="41">
        <v>15941844647</v>
      </c>
      <c r="J92" s="15"/>
      <c r="K92" s="41">
        <v>0</v>
      </c>
      <c r="L92" s="15"/>
      <c r="M92" s="41">
        <f t="shared" si="3"/>
        <v>15941844647</v>
      </c>
      <c r="O92" s="65"/>
      <c r="P92" s="65"/>
      <c r="R92" s="65"/>
      <c r="S92" s="65"/>
    </row>
    <row r="93" spans="1:19" ht="21.75" customHeight="1" x14ac:dyDescent="0.2">
      <c r="A93" s="6" t="s">
        <v>258</v>
      </c>
      <c r="C93" s="41">
        <v>0</v>
      </c>
      <c r="D93" s="15"/>
      <c r="E93" s="41">
        <v>0</v>
      </c>
      <c r="F93" s="15"/>
      <c r="G93" s="41">
        <f t="shared" si="2"/>
        <v>0</v>
      </c>
      <c r="H93" s="15"/>
      <c r="I93" s="41">
        <v>11541233334</v>
      </c>
      <c r="J93" s="15"/>
      <c r="K93" s="41">
        <v>0</v>
      </c>
      <c r="L93" s="15"/>
      <c r="M93" s="41">
        <f t="shared" si="3"/>
        <v>11541233334</v>
      </c>
      <c r="O93" s="65"/>
      <c r="P93" s="65"/>
      <c r="R93" s="65"/>
      <c r="S93" s="65"/>
    </row>
    <row r="94" spans="1:19" ht="21.75" customHeight="1" x14ac:dyDescent="0.2">
      <c r="A94" s="6" t="s">
        <v>251</v>
      </c>
      <c r="C94" s="41">
        <v>0</v>
      </c>
      <c r="D94" s="15"/>
      <c r="E94" s="41">
        <v>0</v>
      </c>
      <c r="F94" s="15"/>
      <c r="G94" s="41">
        <f t="shared" si="2"/>
        <v>0</v>
      </c>
      <c r="H94" s="15"/>
      <c r="I94" s="41">
        <v>36136438356</v>
      </c>
      <c r="J94" s="15"/>
      <c r="K94" s="41">
        <v>0</v>
      </c>
      <c r="L94" s="15"/>
      <c r="M94" s="41">
        <f t="shared" si="3"/>
        <v>36136438356</v>
      </c>
      <c r="O94" s="65"/>
      <c r="P94" s="65"/>
      <c r="R94" s="65"/>
      <c r="S94" s="65"/>
    </row>
    <row r="95" spans="1:19" ht="21.75" customHeight="1" x14ac:dyDescent="0.2">
      <c r="A95" s="6" t="s">
        <v>254</v>
      </c>
      <c r="C95" s="41">
        <v>0</v>
      </c>
      <c r="D95" s="15"/>
      <c r="E95" s="41">
        <v>0</v>
      </c>
      <c r="F95" s="15"/>
      <c r="G95" s="41">
        <f t="shared" si="2"/>
        <v>0</v>
      </c>
      <c r="H95" s="15"/>
      <c r="I95" s="41">
        <v>32607875342</v>
      </c>
      <c r="J95" s="15"/>
      <c r="K95" s="41">
        <v>0</v>
      </c>
      <c r="L95" s="15"/>
      <c r="M95" s="41">
        <f t="shared" si="3"/>
        <v>32607875342</v>
      </c>
      <c r="O95" s="65"/>
      <c r="P95" s="65"/>
      <c r="R95" s="65"/>
      <c r="S95" s="65"/>
    </row>
    <row r="96" spans="1:19" ht="21.75" customHeight="1" x14ac:dyDescent="0.2">
      <c r="A96" s="6" t="s">
        <v>255</v>
      </c>
      <c r="C96" s="41">
        <v>0</v>
      </c>
      <c r="D96" s="15"/>
      <c r="E96" s="41">
        <v>0</v>
      </c>
      <c r="F96" s="15"/>
      <c r="G96" s="41">
        <f t="shared" si="2"/>
        <v>0</v>
      </c>
      <c r="H96" s="15"/>
      <c r="I96" s="41">
        <v>855737700</v>
      </c>
      <c r="J96" s="15"/>
      <c r="K96" s="41">
        <v>0</v>
      </c>
      <c r="L96" s="15"/>
      <c r="M96" s="41">
        <f t="shared" si="3"/>
        <v>855737700</v>
      </c>
      <c r="O96" s="65"/>
      <c r="P96" s="65"/>
      <c r="R96" s="65"/>
      <c r="S96" s="65"/>
    </row>
    <row r="97" spans="1:19" ht="21.75" customHeight="1" x14ac:dyDescent="0.2">
      <c r="A97" s="6" t="s">
        <v>255</v>
      </c>
      <c r="C97" s="41">
        <v>0</v>
      </c>
      <c r="D97" s="15"/>
      <c r="E97" s="41">
        <v>0</v>
      </c>
      <c r="F97" s="15"/>
      <c r="G97" s="41">
        <f t="shared" si="2"/>
        <v>0</v>
      </c>
      <c r="H97" s="15"/>
      <c r="I97" s="41">
        <v>9537086065</v>
      </c>
      <c r="J97" s="15"/>
      <c r="K97" s="41">
        <v>0</v>
      </c>
      <c r="L97" s="15"/>
      <c r="M97" s="41">
        <f t="shared" si="3"/>
        <v>9537086065</v>
      </c>
      <c r="O97" s="65"/>
      <c r="P97" s="65"/>
      <c r="R97" s="65"/>
      <c r="S97" s="65"/>
    </row>
    <row r="98" spans="1:19" ht="21.75" customHeight="1" x14ac:dyDescent="0.2">
      <c r="A98" s="6" t="s">
        <v>266</v>
      </c>
      <c r="C98" s="41">
        <v>0</v>
      </c>
      <c r="D98" s="15"/>
      <c r="E98" s="41">
        <v>0</v>
      </c>
      <c r="F98" s="15"/>
      <c r="G98" s="41">
        <f t="shared" si="2"/>
        <v>0</v>
      </c>
      <c r="H98" s="15"/>
      <c r="I98" s="41">
        <v>51573333331</v>
      </c>
      <c r="J98" s="15"/>
      <c r="K98" s="41">
        <v>0</v>
      </c>
      <c r="L98" s="15"/>
      <c r="M98" s="41">
        <f t="shared" si="3"/>
        <v>51573333331</v>
      </c>
      <c r="O98" s="65"/>
      <c r="P98" s="65"/>
      <c r="R98" s="65"/>
      <c r="S98" s="65"/>
    </row>
    <row r="99" spans="1:19" ht="21.75" customHeight="1" x14ac:dyDescent="0.2">
      <c r="A99" s="66" t="s">
        <v>255</v>
      </c>
      <c r="B99" s="67"/>
      <c r="C99" s="68">
        <v>0</v>
      </c>
      <c r="D99" s="69"/>
      <c r="E99" s="68">
        <v>0</v>
      </c>
      <c r="F99" s="69"/>
      <c r="G99" s="68">
        <f t="shared" si="2"/>
        <v>0</v>
      </c>
      <c r="H99" s="69"/>
      <c r="I99" s="68">
        <v>40445472784</v>
      </c>
      <c r="J99" s="69"/>
      <c r="K99" s="68">
        <v>0</v>
      </c>
      <c r="L99" s="69"/>
      <c r="M99" s="68">
        <f t="shared" si="3"/>
        <v>40445472784</v>
      </c>
      <c r="O99" s="65"/>
      <c r="P99" s="65"/>
      <c r="R99" s="65"/>
      <c r="S99" s="65"/>
    </row>
    <row r="100" spans="1:19" ht="21.75" customHeight="1" x14ac:dyDescent="0.2">
      <c r="A100" s="66" t="s">
        <v>255</v>
      </c>
      <c r="B100" s="67"/>
      <c r="C100" s="68">
        <v>0</v>
      </c>
      <c r="D100" s="69"/>
      <c r="E100" s="68">
        <v>0</v>
      </c>
      <c r="F100" s="69"/>
      <c r="G100" s="68">
        <f t="shared" si="2"/>
        <v>0</v>
      </c>
      <c r="H100" s="69"/>
      <c r="I100" s="68">
        <v>33650273216</v>
      </c>
      <c r="J100" s="69"/>
      <c r="K100" s="68">
        <v>0</v>
      </c>
      <c r="L100" s="69"/>
      <c r="M100" s="68">
        <f t="shared" si="3"/>
        <v>33650273216</v>
      </c>
      <c r="O100" s="65"/>
      <c r="P100" s="65"/>
      <c r="R100" s="65"/>
      <c r="S100" s="65"/>
    </row>
    <row r="101" spans="1:19" ht="21.75" customHeight="1" x14ac:dyDescent="0.2">
      <c r="A101" s="66" t="s">
        <v>239</v>
      </c>
      <c r="B101" s="67"/>
      <c r="C101" s="68">
        <v>0</v>
      </c>
      <c r="D101" s="69"/>
      <c r="E101" s="68">
        <v>0</v>
      </c>
      <c r="F101" s="69"/>
      <c r="G101" s="68">
        <f>C101-E101</f>
        <v>0</v>
      </c>
      <c r="H101" s="69"/>
      <c r="I101" s="68">
        <v>-135455359</v>
      </c>
      <c r="J101" s="69"/>
      <c r="K101" s="68">
        <v>0</v>
      </c>
      <c r="L101" s="69"/>
      <c r="M101" s="68">
        <f>I101-K101</f>
        <v>-135455359</v>
      </c>
      <c r="O101" s="65"/>
      <c r="P101" s="65"/>
      <c r="R101" s="65"/>
      <c r="S101" s="65"/>
    </row>
    <row r="102" spans="1:19" ht="21.75" customHeight="1" x14ac:dyDescent="0.2">
      <c r="A102" s="66" t="s">
        <v>258</v>
      </c>
      <c r="B102" s="67"/>
      <c r="C102" s="68">
        <v>0</v>
      </c>
      <c r="D102" s="69"/>
      <c r="E102" s="68">
        <v>-4207421</v>
      </c>
      <c r="F102" s="69"/>
      <c r="G102" s="68">
        <f t="shared" si="2"/>
        <v>4207421</v>
      </c>
      <c r="H102" s="69"/>
      <c r="I102" s="68">
        <v>23342794378</v>
      </c>
      <c r="J102" s="69"/>
      <c r="K102" s="68">
        <v>0</v>
      </c>
      <c r="L102" s="69"/>
      <c r="M102" s="68">
        <f t="shared" si="3"/>
        <v>23342794378</v>
      </c>
      <c r="O102" s="65"/>
      <c r="P102" s="65"/>
      <c r="R102" s="65"/>
      <c r="S102" s="65"/>
    </row>
    <row r="103" spans="1:19" ht="21.75" customHeight="1" x14ac:dyDescent="0.2">
      <c r="A103" s="6" t="s">
        <v>255</v>
      </c>
      <c r="C103" s="41">
        <v>0</v>
      </c>
      <c r="D103" s="15"/>
      <c r="E103" s="41">
        <v>0</v>
      </c>
      <c r="F103" s="15"/>
      <c r="G103" s="41">
        <f t="shared" si="2"/>
        <v>0</v>
      </c>
      <c r="H103" s="15"/>
      <c r="I103" s="41">
        <v>3546539763</v>
      </c>
      <c r="J103" s="15"/>
      <c r="K103" s="41">
        <v>0</v>
      </c>
      <c r="L103" s="15"/>
      <c r="M103" s="41">
        <f t="shared" si="3"/>
        <v>3546539763</v>
      </c>
      <c r="O103" s="65"/>
      <c r="P103" s="65"/>
      <c r="R103" s="65"/>
      <c r="S103" s="65"/>
    </row>
    <row r="104" spans="1:19" ht="21.75" customHeight="1" x14ac:dyDescent="0.2">
      <c r="A104" s="6" t="s">
        <v>255</v>
      </c>
      <c r="C104" s="41">
        <v>0</v>
      </c>
      <c r="D104" s="15"/>
      <c r="E104" s="41">
        <v>0</v>
      </c>
      <c r="F104" s="15"/>
      <c r="G104" s="41">
        <f t="shared" si="2"/>
        <v>0</v>
      </c>
      <c r="H104" s="15"/>
      <c r="I104" s="41">
        <v>13683838311</v>
      </c>
      <c r="J104" s="15"/>
      <c r="K104" s="41">
        <v>0</v>
      </c>
      <c r="L104" s="15"/>
      <c r="M104" s="41">
        <f t="shared" si="3"/>
        <v>13683838311</v>
      </c>
      <c r="O104" s="65"/>
      <c r="P104" s="65"/>
      <c r="R104" s="65"/>
      <c r="S104" s="65"/>
    </row>
    <row r="105" spans="1:19" ht="21.75" customHeight="1" x14ac:dyDescent="0.2">
      <c r="A105" s="6" t="s">
        <v>258</v>
      </c>
      <c r="C105" s="41">
        <v>0</v>
      </c>
      <c r="D105" s="15"/>
      <c r="E105" s="41">
        <v>-4267062</v>
      </c>
      <c r="F105" s="15"/>
      <c r="G105" s="41">
        <f t="shared" si="2"/>
        <v>4267062</v>
      </c>
      <c r="H105" s="15"/>
      <c r="I105" s="41">
        <v>16125288523</v>
      </c>
      <c r="J105" s="15"/>
      <c r="K105" s="41">
        <v>0</v>
      </c>
      <c r="L105" s="15"/>
      <c r="M105" s="41">
        <f t="shared" si="3"/>
        <v>16125288523</v>
      </c>
      <c r="O105" s="65"/>
      <c r="P105" s="65"/>
      <c r="R105" s="65"/>
      <c r="S105" s="65"/>
    </row>
    <row r="106" spans="1:19" ht="21.75" customHeight="1" x14ac:dyDescent="0.2">
      <c r="A106" s="6" t="s">
        <v>266</v>
      </c>
      <c r="C106" s="41">
        <v>0</v>
      </c>
      <c r="D106" s="15"/>
      <c r="E106" s="41">
        <v>0</v>
      </c>
      <c r="F106" s="15"/>
      <c r="G106" s="41">
        <f t="shared" si="2"/>
        <v>0</v>
      </c>
      <c r="H106" s="15"/>
      <c r="I106" s="41">
        <v>66004999996</v>
      </c>
      <c r="J106" s="15"/>
      <c r="K106" s="41">
        <v>0</v>
      </c>
      <c r="L106" s="15"/>
      <c r="M106" s="41">
        <f t="shared" si="3"/>
        <v>66004999996</v>
      </c>
      <c r="O106" s="65"/>
      <c r="P106" s="65"/>
      <c r="R106" s="65"/>
      <c r="S106" s="65"/>
    </row>
    <row r="107" spans="1:19" ht="21.75" customHeight="1" x14ac:dyDescent="0.2">
      <c r="A107" s="6" t="s">
        <v>241</v>
      </c>
      <c r="C107" s="41">
        <v>0</v>
      </c>
      <c r="D107" s="15"/>
      <c r="E107" s="41">
        <v>0</v>
      </c>
      <c r="F107" s="15"/>
      <c r="G107" s="41">
        <f t="shared" si="2"/>
        <v>0</v>
      </c>
      <c r="H107" s="15"/>
      <c r="I107" s="41">
        <v>36090</v>
      </c>
      <c r="J107" s="15"/>
      <c r="K107" s="41">
        <v>0</v>
      </c>
      <c r="L107" s="15"/>
      <c r="M107" s="41">
        <f t="shared" si="3"/>
        <v>36090</v>
      </c>
      <c r="O107" s="65"/>
      <c r="P107" s="65"/>
      <c r="R107" s="65"/>
      <c r="S107" s="65"/>
    </row>
    <row r="108" spans="1:19" ht="21.75" customHeight="1" x14ac:dyDescent="0.2">
      <c r="A108" s="6" t="s">
        <v>248</v>
      </c>
      <c r="C108" s="41">
        <v>3196721310</v>
      </c>
      <c r="D108" s="15"/>
      <c r="E108" s="41">
        <v>0</v>
      </c>
      <c r="F108" s="15"/>
      <c r="G108" s="41">
        <f t="shared" si="2"/>
        <v>3196721310</v>
      </c>
      <c r="H108" s="15"/>
      <c r="I108" s="41">
        <v>51639344260</v>
      </c>
      <c r="J108" s="15"/>
      <c r="K108" s="41">
        <v>0</v>
      </c>
      <c r="L108" s="15"/>
      <c r="M108" s="41">
        <f t="shared" si="3"/>
        <v>51639344260</v>
      </c>
      <c r="O108" s="65"/>
      <c r="P108" s="65"/>
      <c r="R108" s="65"/>
      <c r="S108" s="65"/>
    </row>
    <row r="109" spans="1:19" ht="21.75" customHeight="1" x14ac:dyDescent="0.2">
      <c r="A109" s="6" t="s">
        <v>249</v>
      </c>
      <c r="C109" s="41">
        <v>10143442623</v>
      </c>
      <c r="D109" s="15"/>
      <c r="E109" s="41">
        <v>0</v>
      </c>
      <c r="F109" s="15"/>
      <c r="G109" s="41">
        <f t="shared" si="2"/>
        <v>10143442623</v>
      </c>
      <c r="H109" s="15"/>
      <c r="I109" s="41">
        <v>58586065573</v>
      </c>
      <c r="J109" s="15"/>
      <c r="K109" s="41">
        <v>0</v>
      </c>
      <c r="L109" s="15"/>
      <c r="M109" s="41">
        <f t="shared" si="3"/>
        <v>58586065573</v>
      </c>
      <c r="O109" s="65"/>
      <c r="P109" s="65"/>
      <c r="R109" s="65"/>
      <c r="S109" s="65"/>
    </row>
    <row r="110" spans="1:19" ht="21.75" customHeight="1" x14ac:dyDescent="0.2">
      <c r="A110" s="6" t="s">
        <v>249</v>
      </c>
      <c r="C110" s="41">
        <v>9866803279</v>
      </c>
      <c r="D110" s="15"/>
      <c r="E110" s="41">
        <v>0</v>
      </c>
      <c r="F110" s="15"/>
      <c r="G110" s="41">
        <f t="shared" si="2"/>
        <v>9866803279</v>
      </c>
      <c r="H110" s="15"/>
      <c r="I110" s="41">
        <v>58002049180</v>
      </c>
      <c r="J110" s="15"/>
      <c r="K110" s="41">
        <v>0</v>
      </c>
      <c r="L110" s="15"/>
      <c r="M110" s="41">
        <f t="shared" si="3"/>
        <v>58002049180</v>
      </c>
      <c r="O110" s="65"/>
      <c r="P110" s="65"/>
      <c r="R110" s="65"/>
      <c r="S110" s="65"/>
    </row>
    <row r="111" spans="1:19" ht="21.75" customHeight="1" x14ac:dyDescent="0.2">
      <c r="A111" s="6" t="s">
        <v>249</v>
      </c>
      <c r="C111" s="41">
        <v>3196721310</v>
      </c>
      <c r="D111" s="15"/>
      <c r="E111" s="41">
        <v>0</v>
      </c>
      <c r="F111" s="15"/>
      <c r="G111" s="41">
        <f t="shared" si="2"/>
        <v>3196721310</v>
      </c>
      <c r="H111" s="15"/>
      <c r="I111" s="41">
        <v>51639344260</v>
      </c>
      <c r="J111" s="15"/>
      <c r="K111" s="41">
        <v>0</v>
      </c>
      <c r="L111" s="15"/>
      <c r="M111" s="41">
        <f t="shared" si="3"/>
        <v>51639344260</v>
      </c>
      <c r="O111" s="65"/>
      <c r="P111" s="65"/>
      <c r="R111" s="65"/>
      <c r="S111" s="65"/>
    </row>
    <row r="112" spans="1:19" ht="21.75" customHeight="1" x14ac:dyDescent="0.2">
      <c r="A112" s="6" t="s">
        <v>249</v>
      </c>
      <c r="C112" s="41">
        <v>3196721310</v>
      </c>
      <c r="D112" s="15"/>
      <c r="E112" s="41">
        <v>0</v>
      </c>
      <c r="F112" s="15"/>
      <c r="G112" s="41">
        <f t="shared" si="2"/>
        <v>3196721310</v>
      </c>
      <c r="H112" s="15"/>
      <c r="I112" s="41">
        <v>51639344260</v>
      </c>
      <c r="J112" s="15"/>
      <c r="K112" s="41">
        <v>0</v>
      </c>
      <c r="L112" s="15"/>
      <c r="M112" s="41">
        <f t="shared" si="3"/>
        <v>51639344260</v>
      </c>
      <c r="O112" s="65"/>
      <c r="P112" s="65"/>
      <c r="R112" s="65"/>
      <c r="S112" s="65"/>
    </row>
    <row r="113" spans="1:19" ht="21.75" customHeight="1" x14ac:dyDescent="0.2">
      <c r="A113" s="6" t="s">
        <v>249</v>
      </c>
      <c r="C113" s="41">
        <v>3196721310</v>
      </c>
      <c r="D113" s="15"/>
      <c r="E113" s="41">
        <v>0</v>
      </c>
      <c r="F113" s="15"/>
      <c r="G113" s="41">
        <f t="shared" si="2"/>
        <v>3196721310</v>
      </c>
      <c r="H113" s="15"/>
      <c r="I113" s="41">
        <v>51639344260</v>
      </c>
      <c r="J113" s="15"/>
      <c r="K113" s="41">
        <v>0</v>
      </c>
      <c r="L113" s="15"/>
      <c r="M113" s="41">
        <f t="shared" si="3"/>
        <v>51639344260</v>
      </c>
      <c r="O113" s="65"/>
      <c r="P113" s="65"/>
      <c r="R113" s="65"/>
      <c r="S113" s="65"/>
    </row>
    <row r="114" spans="1:19" ht="21.75" customHeight="1" x14ac:dyDescent="0.2">
      <c r="A114" s="6" t="s">
        <v>248</v>
      </c>
      <c r="C114" s="41">
        <v>3836956961</v>
      </c>
      <c r="D114" s="15"/>
      <c r="E114" s="41">
        <v>0</v>
      </c>
      <c r="F114" s="15"/>
      <c r="G114" s="41">
        <f t="shared" si="2"/>
        <v>3836956961</v>
      </c>
      <c r="H114" s="15"/>
      <c r="I114" s="41">
        <v>32791112695</v>
      </c>
      <c r="J114" s="15"/>
      <c r="K114" s="41">
        <v>0</v>
      </c>
      <c r="L114" s="15"/>
      <c r="M114" s="41">
        <f t="shared" si="3"/>
        <v>32791112695</v>
      </c>
      <c r="O114" s="65"/>
      <c r="P114" s="65"/>
      <c r="R114" s="65"/>
      <c r="S114" s="65"/>
    </row>
    <row r="115" spans="1:19" ht="21.75" customHeight="1" x14ac:dyDescent="0.2">
      <c r="A115" s="6" t="s">
        <v>255</v>
      </c>
      <c r="C115" s="41">
        <v>0</v>
      </c>
      <c r="D115" s="15"/>
      <c r="E115" s="41">
        <v>0</v>
      </c>
      <c r="F115" s="15"/>
      <c r="G115" s="41">
        <f t="shared" si="2"/>
        <v>0</v>
      </c>
      <c r="H115" s="15"/>
      <c r="I115" s="41">
        <v>1896134764</v>
      </c>
      <c r="J115" s="15"/>
      <c r="K115" s="41">
        <v>0</v>
      </c>
      <c r="L115" s="15"/>
      <c r="M115" s="41">
        <f t="shared" si="3"/>
        <v>1896134764</v>
      </c>
      <c r="O115" s="65"/>
      <c r="P115" s="65"/>
      <c r="R115" s="65"/>
      <c r="S115" s="65"/>
    </row>
    <row r="116" spans="1:19" ht="21.75" customHeight="1" x14ac:dyDescent="0.2">
      <c r="A116" s="6" t="s">
        <v>248</v>
      </c>
      <c r="C116" s="41">
        <v>0</v>
      </c>
      <c r="D116" s="15"/>
      <c r="E116" s="41">
        <v>0</v>
      </c>
      <c r="F116" s="15"/>
      <c r="G116" s="41">
        <f t="shared" si="2"/>
        <v>0</v>
      </c>
      <c r="H116" s="15"/>
      <c r="I116" s="41">
        <v>51901967213</v>
      </c>
      <c r="J116" s="15"/>
      <c r="K116" s="41">
        <v>0</v>
      </c>
      <c r="L116" s="15"/>
      <c r="M116" s="41">
        <f t="shared" si="3"/>
        <v>51901967213</v>
      </c>
      <c r="O116" s="65"/>
      <c r="P116" s="65"/>
      <c r="R116" s="65"/>
      <c r="S116" s="65"/>
    </row>
    <row r="117" spans="1:19" ht="21.75" customHeight="1" x14ac:dyDescent="0.2">
      <c r="A117" s="6" t="s">
        <v>248</v>
      </c>
      <c r="C117" s="41">
        <v>53354508185</v>
      </c>
      <c r="D117" s="15"/>
      <c r="E117" s="41">
        <v>0</v>
      </c>
      <c r="F117" s="15"/>
      <c r="G117" s="41">
        <f t="shared" si="2"/>
        <v>53354508185</v>
      </c>
      <c r="H117" s="15"/>
      <c r="I117" s="41">
        <v>193628360636</v>
      </c>
      <c r="J117" s="15"/>
      <c r="K117" s="41">
        <v>0</v>
      </c>
      <c r="L117" s="15"/>
      <c r="M117" s="41">
        <f t="shared" si="3"/>
        <v>193628360636</v>
      </c>
      <c r="O117" s="65"/>
      <c r="P117" s="65"/>
      <c r="R117" s="65"/>
      <c r="S117" s="65"/>
    </row>
    <row r="118" spans="1:19" ht="21.75" customHeight="1" x14ac:dyDescent="0.2">
      <c r="A118" s="6" t="s">
        <v>258</v>
      </c>
      <c r="C118" s="41">
        <v>0</v>
      </c>
      <c r="D118" s="15"/>
      <c r="E118" s="41">
        <v>0</v>
      </c>
      <c r="F118" s="15"/>
      <c r="G118" s="41">
        <f t="shared" si="2"/>
        <v>0</v>
      </c>
      <c r="H118" s="15"/>
      <c r="I118" s="41">
        <v>23125014389</v>
      </c>
      <c r="J118" s="15"/>
      <c r="K118" s="41">
        <v>0</v>
      </c>
      <c r="L118" s="15"/>
      <c r="M118" s="41">
        <f t="shared" si="3"/>
        <v>23125014389</v>
      </c>
      <c r="O118" s="65"/>
      <c r="P118" s="65"/>
      <c r="R118" s="65"/>
      <c r="S118" s="65"/>
    </row>
    <row r="119" spans="1:19" ht="21.75" customHeight="1" x14ac:dyDescent="0.2">
      <c r="A119" s="6" t="s">
        <v>255</v>
      </c>
      <c r="C119" s="41">
        <v>0</v>
      </c>
      <c r="D119" s="15"/>
      <c r="E119" s="41">
        <v>0</v>
      </c>
      <c r="F119" s="15"/>
      <c r="G119" s="41">
        <f t="shared" si="2"/>
        <v>0</v>
      </c>
      <c r="H119" s="15"/>
      <c r="I119" s="41">
        <v>22581967191</v>
      </c>
      <c r="J119" s="15"/>
      <c r="K119" s="41">
        <v>0</v>
      </c>
      <c r="L119" s="15"/>
      <c r="M119" s="41">
        <f t="shared" si="3"/>
        <v>22581967191</v>
      </c>
      <c r="O119" s="65"/>
      <c r="P119" s="65"/>
      <c r="R119" s="65"/>
      <c r="S119" s="65"/>
    </row>
    <row r="120" spans="1:19" ht="21.75" customHeight="1" x14ac:dyDescent="0.2">
      <c r="A120" s="6" t="s">
        <v>255</v>
      </c>
      <c r="C120" s="41">
        <v>0</v>
      </c>
      <c r="D120" s="15"/>
      <c r="E120" s="41">
        <v>0</v>
      </c>
      <c r="F120" s="15"/>
      <c r="G120" s="41">
        <f t="shared" si="2"/>
        <v>0</v>
      </c>
      <c r="H120" s="15"/>
      <c r="I120" s="41">
        <v>45705002970</v>
      </c>
      <c r="J120" s="15"/>
      <c r="K120" s="41">
        <v>0</v>
      </c>
      <c r="L120" s="15"/>
      <c r="M120" s="41">
        <f t="shared" si="3"/>
        <v>45705002970</v>
      </c>
      <c r="O120" s="65"/>
      <c r="P120" s="65"/>
      <c r="R120" s="65"/>
      <c r="S120" s="65"/>
    </row>
    <row r="121" spans="1:19" ht="21.75" customHeight="1" x14ac:dyDescent="0.2">
      <c r="A121" s="6" t="s">
        <v>255</v>
      </c>
      <c r="C121" s="41">
        <v>0</v>
      </c>
      <c r="D121" s="15"/>
      <c r="E121" s="41">
        <v>-7619422</v>
      </c>
      <c r="F121" s="15"/>
      <c r="G121" s="41">
        <f t="shared" si="2"/>
        <v>7619422</v>
      </c>
      <c r="H121" s="15"/>
      <c r="I121" s="41">
        <v>24255737678</v>
      </c>
      <c r="J121" s="15"/>
      <c r="K121" s="41">
        <v>0</v>
      </c>
      <c r="L121" s="15"/>
      <c r="M121" s="41">
        <f t="shared" si="3"/>
        <v>24255737678</v>
      </c>
      <c r="O121" s="65"/>
      <c r="P121" s="65"/>
      <c r="R121" s="65"/>
      <c r="S121" s="65"/>
    </row>
    <row r="122" spans="1:19" ht="21.75" customHeight="1" x14ac:dyDescent="0.2">
      <c r="A122" s="6" t="s">
        <v>255</v>
      </c>
      <c r="C122" s="41">
        <v>0</v>
      </c>
      <c r="D122" s="15"/>
      <c r="E122" s="41">
        <v>0</v>
      </c>
      <c r="F122" s="15"/>
      <c r="G122" s="41">
        <f t="shared" si="2"/>
        <v>0</v>
      </c>
      <c r="H122" s="15"/>
      <c r="I122" s="41">
        <v>25413643828</v>
      </c>
      <c r="J122" s="15"/>
      <c r="K122" s="41">
        <v>0</v>
      </c>
      <c r="L122" s="15"/>
      <c r="M122" s="41">
        <f t="shared" si="3"/>
        <v>25413643828</v>
      </c>
      <c r="O122" s="65"/>
      <c r="P122" s="65"/>
      <c r="R122" s="65"/>
      <c r="S122" s="65"/>
    </row>
    <row r="123" spans="1:19" ht="21.75" customHeight="1" x14ac:dyDescent="0.2">
      <c r="A123" s="6" t="s">
        <v>258</v>
      </c>
      <c r="C123" s="41">
        <v>0</v>
      </c>
      <c r="D123" s="15"/>
      <c r="E123" s="41">
        <v>0</v>
      </c>
      <c r="F123" s="15"/>
      <c r="G123" s="41">
        <f t="shared" si="2"/>
        <v>0</v>
      </c>
      <c r="H123" s="15"/>
      <c r="I123" s="41">
        <v>45773333347</v>
      </c>
      <c r="J123" s="15"/>
      <c r="K123" s="41">
        <v>0</v>
      </c>
      <c r="L123" s="15"/>
      <c r="M123" s="41">
        <f t="shared" si="3"/>
        <v>45773333347</v>
      </c>
      <c r="O123" s="65"/>
      <c r="P123" s="65"/>
      <c r="R123" s="65"/>
      <c r="S123" s="65"/>
    </row>
    <row r="124" spans="1:19" ht="21.75" customHeight="1" x14ac:dyDescent="0.2">
      <c r="A124" s="6" t="s">
        <v>275</v>
      </c>
      <c r="C124" s="41">
        <v>2708</v>
      </c>
      <c r="D124" s="15"/>
      <c r="E124" s="41">
        <v>0</v>
      </c>
      <c r="F124" s="15"/>
      <c r="G124" s="41">
        <f t="shared" si="2"/>
        <v>2708</v>
      </c>
      <c r="H124" s="15"/>
      <c r="I124" s="41">
        <v>1587947915</v>
      </c>
      <c r="J124" s="15"/>
      <c r="K124" s="41">
        <v>0</v>
      </c>
      <c r="L124" s="15"/>
      <c r="M124" s="41">
        <f t="shared" si="3"/>
        <v>1587947915</v>
      </c>
      <c r="O124" s="65"/>
      <c r="P124" s="65"/>
      <c r="R124" s="65"/>
      <c r="S124" s="65"/>
    </row>
    <row r="125" spans="1:19" ht="21.75" customHeight="1" x14ac:dyDescent="0.2">
      <c r="A125" s="6" t="s">
        <v>271</v>
      </c>
      <c r="C125" s="41">
        <v>0</v>
      </c>
      <c r="D125" s="15"/>
      <c r="E125" s="41">
        <v>0</v>
      </c>
      <c r="F125" s="15"/>
      <c r="G125" s="41">
        <f t="shared" si="2"/>
        <v>0</v>
      </c>
      <c r="H125" s="15"/>
      <c r="I125" s="41">
        <v>34255910874</v>
      </c>
      <c r="J125" s="15"/>
      <c r="K125" s="41">
        <v>0</v>
      </c>
      <c r="L125" s="15"/>
      <c r="M125" s="41">
        <f t="shared" si="3"/>
        <v>34255910874</v>
      </c>
      <c r="O125" s="65"/>
      <c r="P125" s="65"/>
      <c r="R125" s="65"/>
      <c r="S125" s="65"/>
    </row>
    <row r="126" spans="1:19" ht="21.75" customHeight="1" x14ac:dyDescent="0.2">
      <c r="A126" s="6" t="s">
        <v>271</v>
      </c>
      <c r="C126" s="41">
        <v>0</v>
      </c>
      <c r="D126" s="15"/>
      <c r="E126" s="41">
        <v>0</v>
      </c>
      <c r="F126" s="15"/>
      <c r="G126" s="41">
        <f t="shared" si="2"/>
        <v>0</v>
      </c>
      <c r="H126" s="15"/>
      <c r="I126" s="41">
        <v>8116471229</v>
      </c>
      <c r="J126" s="15"/>
      <c r="K126" s="41">
        <v>0</v>
      </c>
      <c r="L126" s="15"/>
      <c r="M126" s="41">
        <f t="shared" si="3"/>
        <v>8116471229</v>
      </c>
      <c r="O126" s="65"/>
      <c r="P126" s="65"/>
      <c r="R126" s="65"/>
      <c r="S126" s="65"/>
    </row>
    <row r="127" spans="1:19" ht="21.75" customHeight="1" x14ac:dyDescent="0.2">
      <c r="A127" s="6" t="s">
        <v>271</v>
      </c>
      <c r="C127" s="41">
        <v>0</v>
      </c>
      <c r="D127" s="15"/>
      <c r="E127" s="41">
        <v>0</v>
      </c>
      <c r="F127" s="15"/>
      <c r="G127" s="41">
        <f t="shared" si="2"/>
        <v>0</v>
      </c>
      <c r="H127" s="15"/>
      <c r="I127" s="41">
        <v>31070403635</v>
      </c>
      <c r="J127" s="15"/>
      <c r="K127" s="41">
        <v>0</v>
      </c>
      <c r="L127" s="15"/>
      <c r="M127" s="41">
        <f t="shared" si="3"/>
        <v>31070403635</v>
      </c>
      <c r="O127" s="65"/>
      <c r="P127" s="65"/>
      <c r="R127" s="65"/>
      <c r="S127" s="65"/>
    </row>
    <row r="128" spans="1:19" ht="21.75" customHeight="1" x14ac:dyDescent="0.2">
      <c r="A128" s="6" t="s">
        <v>256</v>
      </c>
      <c r="C128" s="41">
        <v>0</v>
      </c>
      <c r="D128" s="15"/>
      <c r="E128" s="41">
        <v>0</v>
      </c>
      <c r="F128" s="15"/>
      <c r="G128" s="41">
        <f t="shared" si="2"/>
        <v>0</v>
      </c>
      <c r="H128" s="15"/>
      <c r="I128" s="41">
        <v>25411068492</v>
      </c>
      <c r="J128" s="15"/>
      <c r="K128" s="41">
        <v>0</v>
      </c>
      <c r="L128" s="15"/>
      <c r="M128" s="41">
        <f t="shared" si="3"/>
        <v>25411068492</v>
      </c>
      <c r="O128" s="65"/>
      <c r="P128" s="65"/>
      <c r="R128" s="65"/>
      <c r="S128" s="65"/>
    </row>
    <row r="129" spans="1:19" ht="21.75" customHeight="1" x14ac:dyDescent="0.2">
      <c r="A129" s="6" t="s">
        <v>256</v>
      </c>
      <c r="C129" s="41">
        <v>0</v>
      </c>
      <c r="D129" s="15"/>
      <c r="E129" s="41">
        <v>0</v>
      </c>
      <c r="F129" s="15"/>
      <c r="G129" s="41">
        <f t="shared" si="2"/>
        <v>0</v>
      </c>
      <c r="H129" s="15"/>
      <c r="I129" s="41">
        <v>30690673971</v>
      </c>
      <c r="J129" s="15"/>
      <c r="K129" s="41">
        <v>0</v>
      </c>
      <c r="L129" s="15"/>
      <c r="M129" s="41">
        <f t="shared" si="3"/>
        <v>30690673971</v>
      </c>
      <c r="O129" s="65"/>
      <c r="P129" s="65"/>
      <c r="R129" s="65"/>
      <c r="S129" s="65"/>
    </row>
    <row r="130" spans="1:19" ht="21.75" customHeight="1" x14ac:dyDescent="0.2">
      <c r="A130" s="6" t="s">
        <v>271</v>
      </c>
      <c r="C130" s="41">
        <v>0</v>
      </c>
      <c r="D130" s="15"/>
      <c r="E130" s="41">
        <v>0</v>
      </c>
      <c r="F130" s="15"/>
      <c r="G130" s="41">
        <f t="shared" si="2"/>
        <v>0</v>
      </c>
      <c r="H130" s="15"/>
      <c r="I130" s="41">
        <v>24570147944</v>
      </c>
      <c r="J130" s="15"/>
      <c r="K130" s="41">
        <v>0</v>
      </c>
      <c r="L130" s="15"/>
      <c r="M130" s="41">
        <f t="shared" si="3"/>
        <v>24570147944</v>
      </c>
      <c r="O130" s="65"/>
      <c r="P130" s="65"/>
      <c r="R130" s="65"/>
      <c r="S130" s="65"/>
    </row>
    <row r="131" spans="1:19" ht="21.75" customHeight="1" x14ac:dyDescent="0.2">
      <c r="A131" s="6" t="s">
        <v>271</v>
      </c>
      <c r="C131" s="41">
        <v>0</v>
      </c>
      <c r="D131" s="15"/>
      <c r="E131" s="41">
        <v>0</v>
      </c>
      <c r="F131" s="15"/>
      <c r="G131" s="41">
        <f t="shared" si="2"/>
        <v>0</v>
      </c>
      <c r="H131" s="15"/>
      <c r="I131" s="41">
        <v>57210969863</v>
      </c>
      <c r="J131" s="15"/>
      <c r="K131" s="41">
        <v>0</v>
      </c>
      <c r="L131" s="15"/>
      <c r="M131" s="41">
        <f t="shared" si="3"/>
        <v>57210969863</v>
      </c>
      <c r="O131" s="65"/>
      <c r="P131" s="65"/>
      <c r="R131" s="65"/>
      <c r="S131" s="65"/>
    </row>
    <row r="132" spans="1:19" ht="21.75" customHeight="1" x14ac:dyDescent="0.2">
      <c r="A132" s="6" t="s">
        <v>256</v>
      </c>
      <c r="C132" s="41">
        <v>0</v>
      </c>
      <c r="D132" s="15"/>
      <c r="E132" s="41">
        <v>0</v>
      </c>
      <c r="F132" s="15"/>
      <c r="G132" s="41">
        <f t="shared" si="2"/>
        <v>0</v>
      </c>
      <c r="H132" s="15"/>
      <c r="I132" s="41">
        <v>53631369860</v>
      </c>
      <c r="J132" s="15"/>
      <c r="K132" s="41">
        <v>0</v>
      </c>
      <c r="L132" s="15"/>
      <c r="M132" s="41">
        <f t="shared" si="3"/>
        <v>53631369860</v>
      </c>
      <c r="O132" s="65"/>
      <c r="P132" s="65"/>
      <c r="R132" s="65"/>
      <c r="S132" s="65"/>
    </row>
    <row r="133" spans="1:19" ht="21.75" customHeight="1" x14ac:dyDescent="0.2">
      <c r="A133" s="6" t="s">
        <v>258</v>
      </c>
      <c r="C133" s="41">
        <v>0</v>
      </c>
      <c r="D133" s="15"/>
      <c r="E133" s="41">
        <v>0</v>
      </c>
      <c r="F133" s="15"/>
      <c r="G133" s="41">
        <f t="shared" si="2"/>
        <v>0</v>
      </c>
      <c r="H133" s="15"/>
      <c r="I133" s="41">
        <v>33489719844</v>
      </c>
      <c r="J133" s="15"/>
      <c r="K133" s="41">
        <v>0</v>
      </c>
      <c r="L133" s="15"/>
      <c r="M133" s="41">
        <f t="shared" si="3"/>
        <v>33489719844</v>
      </c>
      <c r="O133" s="65"/>
      <c r="P133" s="65"/>
      <c r="R133" s="65"/>
      <c r="S133" s="65"/>
    </row>
    <row r="134" spans="1:19" ht="21.75" customHeight="1" x14ac:dyDescent="0.2">
      <c r="A134" s="6" t="s">
        <v>255</v>
      </c>
      <c r="C134" s="41">
        <v>0</v>
      </c>
      <c r="D134" s="15"/>
      <c r="E134" s="41">
        <v>0</v>
      </c>
      <c r="F134" s="15"/>
      <c r="G134" s="41">
        <f t="shared" si="2"/>
        <v>0</v>
      </c>
      <c r="H134" s="15"/>
      <c r="I134" s="41">
        <v>38125683061</v>
      </c>
      <c r="J134" s="15"/>
      <c r="K134" s="41">
        <v>0</v>
      </c>
      <c r="L134" s="15"/>
      <c r="M134" s="41">
        <f t="shared" si="3"/>
        <v>38125683061</v>
      </c>
      <c r="O134" s="65"/>
      <c r="P134" s="65"/>
      <c r="R134" s="65"/>
      <c r="S134" s="65"/>
    </row>
    <row r="135" spans="1:19" ht="21.75" customHeight="1" x14ac:dyDescent="0.2">
      <c r="A135" s="6" t="s">
        <v>271</v>
      </c>
      <c r="C135" s="41">
        <v>0</v>
      </c>
      <c r="D135" s="15"/>
      <c r="E135" s="41">
        <v>0</v>
      </c>
      <c r="F135" s="15"/>
      <c r="G135" s="41">
        <f t="shared" si="2"/>
        <v>0</v>
      </c>
      <c r="H135" s="15"/>
      <c r="I135" s="41">
        <v>60363578837</v>
      </c>
      <c r="J135" s="15"/>
      <c r="K135" s="41">
        <v>0</v>
      </c>
      <c r="L135" s="15"/>
      <c r="M135" s="41">
        <f t="shared" si="3"/>
        <v>60363578837</v>
      </c>
      <c r="O135" s="65"/>
      <c r="P135" s="65"/>
      <c r="R135" s="65"/>
      <c r="S135" s="65"/>
    </row>
    <row r="136" spans="1:19" ht="21.75" customHeight="1" x14ac:dyDescent="0.2">
      <c r="A136" s="6" t="s">
        <v>264</v>
      </c>
      <c r="C136" s="41">
        <v>0</v>
      </c>
      <c r="D136" s="15"/>
      <c r="E136" s="41">
        <v>0</v>
      </c>
      <c r="F136" s="15"/>
      <c r="G136" s="41">
        <f t="shared" si="2"/>
        <v>0</v>
      </c>
      <c r="H136" s="15"/>
      <c r="I136" s="41">
        <v>14922131155</v>
      </c>
      <c r="J136" s="15"/>
      <c r="K136" s="41">
        <v>0</v>
      </c>
      <c r="L136" s="15"/>
      <c r="M136" s="41">
        <f t="shared" si="3"/>
        <v>14922131155</v>
      </c>
      <c r="O136" s="65"/>
      <c r="P136" s="65"/>
      <c r="R136" s="65"/>
      <c r="S136" s="65"/>
    </row>
    <row r="137" spans="1:19" ht="21.75" customHeight="1" x14ac:dyDescent="0.2">
      <c r="A137" s="6" t="s">
        <v>265</v>
      </c>
      <c r="C137" s="41">
        <v>0</v>
      </c>
      <c r="D137" s="15"/>
      <c r="E137" s="41">
        <v>0</v>
      </c>
      <c r="F137" s="15"/>
      <c r="G137" s="41">
        <f t="shared" si="2"/>
        <v>0</v>
      </c>
      <c r="H137" s="15"/>
      <c r="I137" s="41">
        <v>26691035511</v>
      </c>
      <c r="J137" s="15"/>
      <c r="K137" s="41">
        <v>0</v>
      </c>
      <c r="L137" s="15"/>
      <c r="M137" s="41">
        <f t="shared" si="3"/>
        <v>26691035511</v>
      </c>
      <c r="O137" s="65"/>
      <c r="P137" s="65"/>
      <c r="R137" s="65"/>
      <c r="S137" s="65"/>
    </row>
    <row r="138" spans="1:19" ht="21.75" customHeight="1" x14ac:dyDescent="0.2">
      <c r="A138" s="6" t="s">
        <v>264</v>
      </c>
      <c r="C138" s="41">
        <v>0</v>
      </c>
      <c r="D138" s="15"/>
      <c r="E138" s="41">
        <v>0</v>
      </c>
      <c r="F138" s="15"/>
      <c r="G138" s="41">
        <f t="shared" ref="G138:G197" si="4">C138-E138</f>
        <v>0</v>
      </c>
      <c r="H138" s="15"/>
      <c r="I138" s="41">
        <v>63102366111</v>
      </c>
      <c r="J138" s="15"/>
      <c r="K138" s="41">
        <v>0</v>
      </c>
      <c r="L138" s="15"/>
      <c r="M138" s="41">
        <f t="shared" ref="M138:M197" si="5">I138-K138</f>
        <v>63102366111</v>
      </c>
      <c r="O138" s="65"/>
      <c r="P138" s="65"/>
      <c r="R138" s="65"/>
      <c r="S138" s="65"/>
    </row>
    <row r="139" spans="1:19" ht="21.75" customHeight="1" x14ac:dyDescent="0.2">
      <c r="A139" s="6" t="s">
        <v>251</v>
      </c>
      <c r="C139" s="41">
        <v>0</v>
      </c>
      <c r="D139" s="15"/>
      <c r="E139" s="41">
        <v>0</v>
      </c>
      <c r="F139" s="15"/>
      <c r="G139" s="41">
        <f t="shared" si="4"/>
        <v>0</v>
      </c>
      <c r="H139" s="15"/>
      <c r="I139" s="41">
        <v>25529237134</v>
      </c>
      <c r="J139" s="15"/>
      <c r="K139" s="41">
        <v>0</v>
      </c>
      <c r="L139" s="15"/>
      <c r="M139" s="41">
        <f t="shared" si="5"/>
        <v>25529237134</v>
      </c>
      <c r="O139" s="65"/>
      <c r="P139" s="65"/>
      <c r="R139" s="65"/>
      <c r="S139" s="65"/>
    </row>
    <row r="140" spans="1:19" ht="21.75" customHeight="1" x14ac:dyDescent="0.2">
      <c r="A140" s="6" t="s">
        <v>258</v>
      </c>
      <c r="C140" s="41">
        <v>0</v>
      </c>
      <c r="D140" s="15"/>
      <c r="E140" s="41">
        <v>0</v>
      </c>
      <c r="F140" s="15"/>
      <c r="G140" s="41">
        <f t="shared" si="4"/>
        <v>0</v>
      </c>
      <c r="H140" s="15"/>
      <c r="I140" s="41">
        <v>10484885005</v>
      </c>
      <c r="J140" s="15"/>
      <c r="K140" s="41">
        <v>0</v>
      </c>
      <c r="L140" s="15"/>
      <c r="M140" s="41">
        <f t="shared" si="5"/>
        <v>10484885005</v>
      </c>
      <c r="O140" s="65"/>
      <c r="P140" s="65"/>
      <c r="R140" s="65"/>
      <c r="S140" s="65"/>
    </row>
    <row r="141" spans="1:19" ht="21.75" customHeight="1" x14ac:dyDescent="0.2">
      <c r="A141" s="6" t="s">
        <v>264</v>
      </c>
      <c r="C141" s="41">
        <v>0</v>
      </c>
      <c r="D141" s="15"/>
      <c r="E141" s="41">
        <v>0</v>
      </c>
      <c r="F141" s="15"/>
      <c r="G141" s="41">
        <f t="shared" si="4"/>
        <v>0</v>
      </c>
      <c r="H141" s="15"/>
      <c r="I141" s="41">
        <v>17020491798</v>
      </c>
      <c r="J141" s="15"/>
      <c r="K141" s="41">
        <v>0</v>
      </c>
      <c r="L141" s="15"/>
      <c r="M141" s="41">
        <f t="shared" si="5"/>
        <v>17020491798</v>
      </c>
      <c r="O141" s="65"/>
      <c r="P141" s="65"/>
      <c r="R141" s="65"/>
      <c r="S141" s="65"/>
    </row>
    <row r="142" spans="1:19" ht="21.75" customHeight="1" x14ac:dyDescent="0.2">
      <c r="A142" s="6" t="s">
        <v>251</v>
      </c>
      <c r="C142" s="41">
        <v>0</v>
      </c>
      <c r="D142" s="15"/>
      <c r="E142" s="41">
        <v>0</v>
      </c>
      <c r="F142" s="15"/>
      <c r="G142" s="41">
        <f t="shared" si="4"/>
        <v>0</v>
      </c>
      <c r="H142" s="15"/>
      <c r="I142" s="41">
        <v>96093630954</v>
      </c>
      <c r="J142" s="15"/>
      <c r="K142" s="41">
        <v>0</v>
      </c>
      <c r="L142" s="15"/>
      <c r="M142" s="41">
        <f t="shared" si="5"/>
        <v>96093630954</v>
      </c>
      <c r="O142" s="65"/>
      <c r="P142" s="65"/>
      <c r="R142" s="65"/>
      <c r="S142" s="65"/>
    </row>
    <row r="143" spans="1:19" ht="21.75" customHeight="1" x14ac:dyDescent="0.2">
      <c r="A143" s="6" t="s">
        <v>254</v>
      </c>
      <c r="C143" s="41">
        <v>0</v>
      </c>
      <c r="D143" s="15"/>
      <c r="E143" s="41">
        <v>0</v>
      </c>
      <c r="F143" s="15"/>
      <c r="G143" s="41">
        <f t="shared" si="4"/>
        <v>0</v>
      </c>
      <c r="H143" s="15"/>
      <c r="I143" s="41">
        <v>4562927748</v>
      </c>
      <c r="J143" s="15"/>
      <c r="K143" s="41">
        <v>0</v>
      </c>
      <c r="L143" s="15"/>
      <c r="M143" s="41">
        <f t="shared" si="5"/>
        <v>4562927748</v>
      </c>
      <c r="O143" s="65"/>
      <c r="P143" s="65"/>
      <c r="R143" s="65"/>
      <c r="S143" s="65"/>
    </row>
    <row r="144" spans="1:19" ht="21.75" customHeight="1" x14ac:dyDescent="0.2">
      <c r="A144" s="6" t="s">
        <v>251</v>
      </c>
      <c r="C144" s="41">
        <v>0</v>
      </c>
      <c r="D144" s="15"/>
      <c r="E144" s="41">
        <v>0</v>
      </c>
      <c r="F144" s="15"/>
      <c r="G144" s="41">
        <f t="shared" si="4"/>
        <v>0</v>
      </c>
      <c r="H144" s="15"/>
      <c r="I144" s="41">
        <v>66373002737</v>
      </c>
      <c r="J144" s="15"/>
      <c r="K144" s="41">
        <v>0</v>
      </c>
      <c r="L144" s="15"/>
      <c r="M144" s="41">
        <f t="shared" si="5"/>
        <v>66373002737</v>
      </c>
      <c r="O144" s="65"/>
      <c r="P144" s="65"/>
      <c r="R144" s="65"/>
      <c r="S144" s="65"/>
    </row>
    <row r="145" spans="1:19" ht="21.75" customHeight="1" x14ac:dyDescent="0.2">
      <c r="A145" s="6" t="s">
        <v>258</v>
      </c>
      <c r="C145" s="41">
        <v>0</v>
      </c>
      <c r="D145" s="15"/>
      <c r="E145" s="41">
        <v>0</v>
      </c>
      <c r="F145" s="15"/>
      <c r="G145" s="41">
        <f t="shared" si="4"/>
        <v>0</v>
      </c>
      <c r="H145" s="15"/>
      <c r="I145" s="41">
        <v>13866120205</v>
      </c>
      <c r="J145" s="15"/>
      <c r="K145" s="41">
        <v>0</v>
      </c>
      <c r="L145" s="15"/>
      <c r="M145" s="41">
        <f t="shared" si="5"/>
        <v>13866120205</v>
      </c>
      <c r="O145" s="65"/>
      <c r="P145" s="65"/>
      <c r="R145" s="65"/>
      <c r="S145" s="65"/>
    </row>
    <row r="146" spans="1:19" ht="21.75" customHeight="1" x14ac:dyDescent="0.2">
      <c r="A146" s="6" t="s">
        <v>258</v>
      </c>
      <c r="C146" s="41">
        <v>0</v>
      </c>
      <c r="D146" s="15"/>
      <c r="E146" s="41">
        <v>0</v>
      </c>
      <c r="F146" s="15"/>
      <c r="G146" s="41">
        <f t="shared" si="4"/>
        <v>0</v>
      </c>
      <c r="H146" s="15"/>
      <c r="I146" s="41">
        <v>11199744507</v>
      </c>
      <c r="J146" s="15"/>
      <c r="K146" s="41">
        <v>0</v>
      </c>
      <c r="L146" s="15"/>
      <c r="M146" s="41">
        <f t="shared" si="5"/>
        <v>11199744507</v>
      </c>
      <c r="O146" s="65"/>
      <c r="P146" s="65"/>
      <c r="R146" s="65"/>
      <c r="S146" s="65"/>
    </row>
    <row r="147" spans="1:19" ht="21.75" customHeight="1" x14ac:dyDescent="0.2">
      <c r="A147" s="6" t="s">
        <v>255</v>
      </c>
      <c r="C147" s="41">
        <v>0</v>
      </c>
      <c r="D147" s="15"/>
      <c r="E147" s="41">
        <v>0</v>
      </c>
      <c r="F147" s="15"/>
      <c r="G147" s="41">
        <f t="shared" si="4"/>
        <v>0</v>
      </c>
      <c r="H147" s="15"/>
      <c r="I147" s="41">
        <v>2250747028</v>
      </c>
      <c r="J147" s="15"/>
      <c r="K147" s="41">
        <v>0</v>
      </c>
      <c r="L147" s="15"/>
      <c r="M147" s="41">
        <f t="shared" si="5"/>
        <v>2250747028</v>
      </c>
      <c r="O147" s="65"/>
      <c r="P147" s="65"/>
      <c r="R147" s="65"/>
      <c r="S147" s="65"/>
    </row>
    <row r="148" spans="1:19" ht="21.75" customHeight="1" x14ac:dyDescent="0.2">
      <c r="A148" s="6" t="s">
        <v>254</v>
      </c>
      <c r="C148" s="41">
        <v>0</v>
      </c>
      <c r="D148" s="15"/>
      <c r="E148" s="41">
        <v>0</v>
      </c>
      <c r="F148" s="15"/>
      <c r="G148" s="41">
        <f t="shared" si="4"/>
        <v>0</v>
      </c>
      <c r="H148" s="15"/>
      <c r="I148" s="41">
        <v>47182348352</v>
      </c>
      <c r="J148" s="15"/>
      <c r="K148" s="41">
        <v>0</v>
      </c>
      <c r="L148" s="15"/>
      <c r="M148" s="41">
        <f t="shared" si="5"/>
        <v>47182348352</v>
      </c>
      <c r="O148" s="65"/>
      <c r="P148" s="65"/>
      <c r="R148" s="65"/>
      <c r="S148" s="65"/>
    </row>
    <row r="149" spans="1:19" ht="21.75" customHeight="1" x14ac:dyDescent="0.2">
      <c r="A149" s="6" t="s">
        <v>255</v>
      </c>
      <c r="C149" s="41">
        <v>0</v>
      </c>
      <c r="D149" s="15"/>
      <c r="E149" s="41">
        <v>0</v>
      </c>
      <c r="F149" s="15"/>
      <c r="G149" s="41">
        <f t="shared" si="4"/>
        <v>0</v>
      </c>
      <c r="H149" s="15"/>
      <c r="I149" s="41">
        <v>4511544240</v>
      </c>
      <c r="J149" s="15"/>
      <c r="K149" s="41">
        <v>0</v>
      </c>
      <c r="L149" s="15"/>
      <c r="M149" s="41">
        <f t="shared" si="5"/>
        <v>4511544240</v>
      </c>
      <c r="O149" s="65"/>
      <c r="P149" s="65"/>
      <c r="R149" s="65"/>
      <c r="S149" s="65"/>
    </row>
    <row r="150" spans="1:19" ht="21.75" customHeight="1" x14ac:dyDescent="0.2">
      <c r="A150" s="6" t="s">
        <v>258</v>
      </c>
      <c r="C150" s="41">
        <v>0</v>
      </c>
      <c r="D150" s="15"/>
      <c r="E150" s="41">
        <v>0</v>
      </c>
      <c r="F150" s="15"/>
      <c r="G150" s="41">
        <f t="shared" si="4"/>
        <v>0</v>
      </c>
      <c r="H150" s="15"/>
      <c r="I150" s="41">
        <v>13469945342</v>
      </c>
      <c r="J150" s="15"/>
      <c r="K150" s="41">
        <v>0</v>
      </c>
      <c r="L150" s="15"/>
      <c r="M150" s="41">
        <f t="shared" si="5"/>
        <v>13469945342</v>
      </c>
      <c r="O150" s="65"/>
      <c r="P150" s="65"/>
      <c r="R150" s="65"/>
      <c r="S150" s="65"/>
    </row>
    <row r="151" spans="1:19" ht="21.75" customHeight="1" x14ac:dyDescent="0.2">
      <c r="A151" s="6" t="s">
        <v>255</v>
      </c>
      <c r="C151" s="41">
        <v>0</v>
      </c>
      <c r="D151" s="15"/>
      <c r="E151" s="41">
        <v>0</v>
      </c>
      <c r="F151" s="15"/>
      <c r="G151" s="41">
        <f t="shared" si="4"/>
        <v>0</v>
      </c>
      <c r="H151" s="15"/>
      <c r="I151" s="41">
        <v>11897517796</v>
      </c>
      <c r="J151" s="15"/>
      <c r="K151" s="41">
        <v>0</v>
      </c>
      <c r="L151" s="15"/>
      <c r="M151" s="41">
        <f t="shared" si="5"/>
        <v>11897517796</v>
      </c>
      <c r="O151" s="65"/>
      <c r="P151" s="65"/>
      <c r="R151" s="65"/>
      <c r="S151" s="65"/>
    </row>
    <row r="152" spans="1:19" ht="21.75" customHeight="1" x14ac:dyDescent="0.2">
      <c r="A152" s="6" t="s">
        <v>254</v>
      </c>
      <c r="C152" s="41">
        <v>231531112</v>
      </c>
      <c r="D152" s="15"/>
      <c r="E152" s="41">
        <v>-3260105</v>
      </c>
      <c r="F152" s="15"/>
      <c r="G152" s="41">
        <f t="shared" si="4"/>
        <v>234791217</v>
      </c>
      <c r="H152" s="15"/>
      <c r="I152" s="41">
        <v>5475321366</v>
      </c>
      <c r="J152" s="15"/>
      <c r="K152" s="41">
        <v>0</v>
      </c>
      <c r="L152" s="15"/>
      <c r="M152" s="41">
        <f t="shared" si="5"/>
        <v>5475321366</v>
      </c>
      <c r="O152" s="65"/>
      <c r="P152" s="65"/>
      <c r="R152" s="65"/>
      <c r="S152" s="65"/>
    </row>
    <row r="153" spans="1:19" ht="21.75" customHeight="1" x14ac:dyDescent="0.2">
      <c r="A153" s="6" t="s">
        <v>255</v>
      </c>
      <c r="C153" s="41">
        <v>0</v>
      </c>
      <c r="D153" s="15"/>
      <c r="E153" s="41">
        <v>0</v>
      </c>
      <c r="F153" s="15"/>
      <c r="G153" s="41">
        <f t="shared" si="4"/>
        <v>0</v>
      </c>
      <c r="H153" s="15"/>
      <c r="I153" s="41">
        <v>5551221185</v>
      </c>
      <c r="J153" s="15"/>
      <c r="K153" s="41">
        <v>0</v>
      </c>
      <c r="L153" s="15"/>
      <c r="M153" s="41">
        <f t="shared" si="5"/>
        <v>5551221185</v>
      </c>
      <c r="O153" s="65"/>
      <c r="P153" s="65"/>
      <c r="R153" s="65"/>
      <c r="S153" s="65"/>
    </row>
    <row r="154" spans="1:19" ht="21.75" customHeight="1" x14ac:dyDescent="0.2">
      <c r="A154" s="6" t="s">
        <v>255</v>
      </c>
      <c r="C154" s="41">
        <v>0</v>
      </c>
      <c r="D154" s="15"/>
      <c r="E154" s="41">
        <v>0</v>
      </c>
      <c r="F154" s="15"/>
      <c r="G154" s="41">
        <f t="shared" si="4"/>
        <v>0</v>
      </c>
      <c r="H154" s="15"/>
      <c r="I154" s="41">
        <v>35115355164</v>
      </c>
      <c r="J154" s="15"/>
      <c r="K154" s="41">
        <v>0</v>
      </c>
      <c r="L154" s="15"/>
      <c r="M154" s="41">
        <f t="shared" si="5"/>
        <v>35115355164</v>
      </c>
      <c r="O154" s="65"/>
      <c r="P154" s="65"/>
      <c r="R154" s="65"/>
      <c r="S154" s="65"/>
    </row>
    <row r="155" spans="1:19" ht="21.75" customHeight="1" x14ac:dyDescent="0.2">
      <c r="A155" s="6" t="s">
        <v>255</v>
      </c>
      <c r="C155" s="41">
        <v>0</v>
      </c>
      <c r="D155" s="15"/>
      <c r="E155" s="41">
        <v>0</v>
      </c>
      <c r="F155" s="15"/>
      <c r="G155" s="41">
        <f t="shared" si="4"/>
        <v>0</v>
      </c>
      <c r="H155" s="15"/>
      <c r="I155" s="41">
        <v>21466624894</v>
      </c>
      <c r="J155" s="15"/>
      <c r="K155" s="41">
        <v>0</v>
      </c>
      <c r="L155" s="15"/>
      <c r="M155" s="41">
        <f t="shared" si="5"/>
        <v>21466624894</v>
      </c>
      <c r="O155" s="65"/>
      <c r="P155" s="65"/>
      <c r="R155" s="65"/>
      <c r="S155" s="65"/>
    </row>
    <row r="156" spans="1:19" ht="21.75" customHeight="1" x14ac:dyDescent="0.2">
      <c r="A156" s="6" t="s">
        <v>255</v>
      </c>
      <c r="C156" s="41">
        <v>0</v>
      </c>
      <c r="D156" s="15"/>
      <c r="E156" s="41">
        <v>0</v>
      </c>
      <c r="F156" s="15"/>
      <c r="G156" s="41">
        <f t="shared" si="4"/>
        <v>0</v>
      </c>
      <c r="H156" s="15"/>
      <c r="I156" s="41">
        <v>5183294381</v>
      </c>
      <c r="J156" s="15"/>
      <c r="K156" s="41">
        <v>0</v>
      </c>
      <c r="L156" s="15"/>
      <c r="M156" s="41">
        <f t="shared" si="5"/>
        <v>5183294381</v>
      </c>
      <c r="O156" s="65"/>
      <c r="P156" s="65"/>
      <c r="R156" s="65"/>
      <c r="S156" s="65"/>
    </row>
    <row r="157" spans="1:19" ht="21.75" customHeight="1" x14ac:dyDescent="0.2">
      <c r="A157" s="6" t="s">
        <v>254</v>
      </c>
      <c r="C157" s="41">
        <v>0</v>
      </c>
      <c r="D157" s="15"/>
      <c r="E157" s="41">
        <v>0</v>
      </c>
      <c r="F157" s="15"/>
      <c r="G157" s="41">
        <f t="shared" si="4"/>
        <v>0</v>
      </c>
      <c r="H157" s="15"/>
      <c r="I157" s="41">
        <v>26753424655</v>
      </c>
      <c r="J157" s="15"/>
      <c r="K157" s="41">
        <v>0</v>
      </c>
      <c r="L157" s="15"/>
      <c r="M157" s="41">
        <f t="shared" si="5"/>
        <v>26753424655</v>
      </c>
      <c r="O157" s="65"/>
      <c r="P157" s="65"/>
      <c r="R157" s="65"/>
      <c r="S157" s="65"/>
    </row>
    <row r="158" spans="1:19" ht="21.75" customHeight="1" x14ac:dyDescent="0.2">
      <c r="A158" s="6" t="s">
        <v>255</v>
      </c>
      <c r="C158" s="41">
        <v>0</v>
      </c>
      <c r="D158" s="15"/>
      <c r="E158" s="41">
        <v>0</v>
      </c>
      <c r="F158" s="15"/>
      <c r="G158" s="41">
        <f t="shared" si="4"/>
        <v>0</v>
      </c>
      <c r="H158" s="15"/>
      <c r="I158" s="41">
        <v>41189329102</v>
      </c>
      <c r="J158" s="15"/>
      <c r="K158" s="41">
        <v>0</v>
      </c>
      <c r="L158" s="15"/>
      <c r="M158" s="41">
        <f t="shared" si="5"/>
        <v>41189329102</v>
      </c>
      <c r="O158" s="65"/>
      <c r="P158" s="65"/>
      <c r="R158" s="65"/>
      <c r="S158" s="65"/>
    </row>
    <row r="159" spans="1:19" ht="21.75" customHeight="1" x14ac:dyDescent="0.2">
      <c r="A159" s="6" t="s">
        <v>256</v>
      </c>
      <c r="C159" s="41">
        <v>0</v>
      </c>
      <c r="D159" s="15"/>
      <c r="E159" s="41">
        <v>-16171315</v>
      </c>
      <c r="F159" s="15"/>
      <c r="G159" s="41">
        <f t="shared" si="4"/>
        <v>16171315</v>
      </c>
      <c r="H159" s="15"/>
      <c r="I159" s="41">
        <v>49766495881</v>
      </c>
      <c r="J159" s="15"/>
      <c r="K159" s="41">
        <v>0</v>
      </c>
      <c r="L159" s="15"/>
      <c r="M159" s="41">
        <f t="shared" si="5"/>
        <v>49766495881</v>
      </c>
      <c r="O159" s="65"/>
      <c r="P159" s="65"/>
      <c r="R159" s="65"/>
      <c r="S159" s="65"/>
    </row>
    <row r="160" spans="1:19" ht="21.75" customHeight="1" x14ac:dyDescent="0.2">
      <c r="A160" s="6" t="s">
        <v>252</v>
      </c>
      <c r="C160" s="41">
        <v>27430</v>
      </c>
      <c r="D160" s="15"/>
      <c r="E160" s="41">
        <v>0</v>
      </c>
      <c r="F160" s="15"/>
      <c r="G160" s="41">
        <f t="shared" si="4"/>
        <v>27430</v>
      </c>
      <c r="H160" s="15"/>
      <c r="I160" s="41">
        <v>27430</v>
      </c>
      <c r="J160" s="15"/>
      <c r="K160" s="41">
        <v>0</v>
      </c>
      <c r="L160" s="15"/>
      <c r="M160" s="41">
        <f t="shared" si="5"/>
        <v>27430</v>
      </c>
      <c r="O160" s="65"/>
      <c r="P160" s="65"/>
      <c r="R160" s="65"/>
      <c r="S160" s="65"/>
    </row>
    <row r="161" spans="1:19" ht="21.75" customHeight="1" x14ac:dyDescent="0.2">
      <c r="A161" s="6" t="s">
        <v>274</v>
      </c>
      <c r="C161" s="41">
        <v>26660000008</v>
      </c>
      <c r="D161" s="15"/>
      <c r="E161" s="41">
        <v>10766242</v>
      </c>
      <c r="F161" s="15"/>
      <c r="G161" s="41">
        <f t="shared" si="4"/>
        <v>26649233766</v>
      </c>
      <c r="H161" s="15"/>
      <c r="I161" s="41">
        <v>63238666660</v>
      </c>
      <c r="J161" s="15"/>
      <c r="K161" s="41">
        <v>145703144</v>
      </c>
      <c r="L161" s="15"/>
      <c r="M161" s="41">
        <f t="shared" si="5"/>
        <v>63092963516</v>
      </c>
      <c r="O161" s="65"/>
      <c r="P161" s="65"/>
      <c r="R161" s="65"/>
      <c r="S161" s="65"/>
    </row>
    <row r="162" spans="1:19" ht="21.75" customHeight="1" x14ac:dyDescent="0.2">
      <c r="A162" s="6" t="s">
        <v>256</v>
      </c>
      <c r="C162" s="41">
        <v>758832388</v>
      </c>
      <c r="D162" s="15"/>
      <c r="E162" s="41">
        <v>-59964948</v>
      </c>
      <c r="F162" s="15"/>
      <c r="G162" s="41">
        <f t="shared" si="4"/>
        <v>818797336</v>
      </c>
      <c r="H162" s="15"/>
      <c r="I162" s="41">
        <v>22700642937</v>
      </c>
      <c r="J162" s="15"/>
      <c r="K162" s="41">
        <v>0</v>
      </c>
      <c r="L162" s="15"/>
      <c r="M162" s="41">
        <f t="shared" si="5"/>
        <v>22700642937</v>
      </c>
      <c r="O162" s="65"/>
      <c r="P162" s="65"/>
      <c r="R162" s="65"/>
      <c r="S162" s="65"/>
    </row>
    <row r="163" spans="1:19" ht="21.75" customHeight="1" x14ac:dyDescent="0.2">
      <c r="A163" s="6" t="s">
        <v>255</v>
      </c>
      <c r="C163" s="41">
        <v>0</v>
      </c>
      <c r="D163" s="15"/>
      <c r="E163" s="41">
        <v>0</v>
      </c>
      <c r="F163" s="15"/>
      <c r="G163" s="41">
        <f t="shared" si="4"/>
        <v>0</v>
      </c>
      <c r="H163" s="15"/>
      <c r="I163" s="41">
        <v>9627083239</v>
      </c>
      <c r="J163" s="15"/>
      <c r="K163" s="41">
        <v>0</v>
      </c>
      <c r="L163" s="15"/>
      <c r="M163" s="41">
        <f t="shared" si="5"/>
        <v>9627083239</v>
      </c>
      <c r="O163" s="65"/>
      <c r="P163" s="65"/>
      <c r="R163" s="65"/>
      <c r="S163" s="65"/>
    </row>
    <row r="164" spans="1:19" ht="21.75" customHeight="1" x14ac:dyDescent="0.2">
      <c r="A164" s="6" t="s">
        <v>254</v>
      </c>
      <c r="C164" s="41">
        <v>1548900553</v>
      </c>
      <c r="D164" s="15"/>
      <c r="E164" s="41">
        <v>-36978914</v>
      </c>
      <c r="F164" s="15"/>
      <c r="G164" s="41">
        <f t="shared" si="4"/>
        <v>1585879467</v>
      </c>
      <c r="H164" s="15"/>
      <c r="I164" s="41">
        <v>57602778079</v>
      </c>
      <c r="J164" s="15"/>
      <c r="K164" s="41">
        <v>0</v>
      </c>
      <c r="L164" s="15"/>
      <c r="M164" s="41">
        <f t="shared" si="5"/>
        <v>57602778079</v>
      </c>
      <c r="O164" s="65"/>
      <c r="P164" s="65"/>
      <c r="R164" s="65"/>
      <c r="S164" s="65"/>
    </row>
    <row r="165" spans="1:19" ht="21.75" customHeight="1" x14ac:dyDescent="0.2">
      <c r="A165" s="6" t="s">
        <v>254</v>
      </c>
      <c r="C165" s="41">
        <v>2199424704</v>
      </c>
      <c r="D165" s="15"/>
      <c r="E165" s="41">
        <v>-51700931</v>
      </c>
      <c r="F165" s="15"/>
      <c r="G165" s="41">
        <f t="shared" si="4"/>
        <v>2251125635</v>
      </c>
      <c r="H165" s="15"/>
      <c r="I165" s="41">
        <v>15651123284</v>
      </c>
      <c r="J165" s="15"/>
      <c r="K165" s="41">
        <v>0</v>
      </c>
      <c r="L165" s="15"/>
      <c r="M165" s="41">
        <f t="shared" si="5"/>
        <v>15651123284</v>
      </c>
      <c r="O165" s="65"/>
      <c r="P165" s="65"/>
      <c r="R165" s="65"/>
      <c r="S165" s="65"/>
    </row>
    <row r="166" spans="1:19" ht="21.75" customHeight="1" x14ac:dyDescent="0.2">
      <c r="A166" s="6" t="s">
        <v>255</v>
      </c>
      <c r="C166" s="41">
        <v>976379293</v>
      </c>
      <c r="D166" s="15"/>
      <c r="E166" s="41">
        <v>-122532830</v>
      </c>
      <c r="F166" s="15"/>
      <c r="G166" s="41">
        <f t="shared" si="4"/>
        <v>1098912123</v>
      </c>
      <c r="H166" s="15"/>
      <c r="I166" s="41">
        <v>21147112175</v>
      </c>
      <c r="J166" s="15"/>
      <c r="K166" s="41">
        <v>0</v>
      </c>
      <c r="L166" s="15"/>
      <c r="M166" s="41">
        <f t="shared" si="5"/>
        <v>21147112175</v>
      </c>
      <c r="O166" s="65"/>
      <c r="P166" s="65"/>
      <c r="R166" s="65"/>
      <c r="S166" s="65"/>
    </row>
    <row r="167" spans="1:19" ht="21.75" customHeight="1" x14ac:dyDescent="0.2">
      <c r="A167" s="6" t="s">
        <v>271</v>
      </c>
      <c r="C167" s="41">
        <v>7442481550</v>
      </c>
      <c r="D167" s="15"/>
      <c r="E167" s="41">
        <v>167173072</v>
      </c>
      <c r="F167" s="15"/>
      <c r="G167" s="41">
        <f t="shared" si="4"/>
        <v>7275308478</v>
      </c>
      <c r="H167" s="15"/>
      <c r="I167" s="41">
        <v>17004435602</v>
      </c>
      <c r="J167" s="15"/>
      <c r="K167" s="41">
        <v>173859995</v>
      </c>
      <c r="L167" s="15"/>
      <c r="M167" s="41">
        <f t="shared" si="5"/>
        <v>16830575607</v>
      </c>
      <c r="O167" s="65"/>
      <c r="P167" s="65"/>
      <c r="R167" s="65"/>
      <c r="S167" s="65"/>
    </row>
    <row r="168" spans="1:19" ht="21.75" customHeight="1" x14ac:dyDescent="0.2">
      <c r="A168" s="6" t="s">
        <v>254</v>
      </c>
      <c r="C168" s="41">
        <v>23865184520</v>
      </c>
      <c r="D168" s="15"/>
      <c r="E168" s="41">
        <v>-627321</v>
      </c>
      <c r="F168" s="15"/>
      <c r="G168" s="41">
        <f t="shared" si="4"/>
        <v>23865811841</v>
      </c>
      <c r="H168" s="15"/>
      <c r="I168" s="41">
        <v>46843326574</v>
      </c>
      <c r="J168" s="15"/>
      <c r="K168" s="41">
        <v>17564989</v>
      </c>
      <c r="L168" s="15"/>
      <c r="M168" s="41">
        <f t="shared" si="5"/>
        <v>46825761585</v>
      </c>
      <c r="O168" s="65"/>
      <c r="P168" s="65"/>
      <c r="R168" s="65"/>
      <c r="S168" s="65"/>
    </row>
    <row r="169" spans="1:19" ht="21.75" customHeight="1" x14ac:dyDescent="0.2">
      <c r="A169" s="6" t="s">
        <v>248</v>
      </c>
      <c r="C169" s="41">
        <v>21347806350</v>
      </c>
      <c r="D169" s="15"/>
      <c r="E169" s="41">
        <v>12673807</v>
      </c>
      <c r="F169" s="15"/>
      <c r="G169" s="41">
        <f t="shared" si="4"/>
        <v>21335132543</v>
      </c>
      <c r="H169" s="15"/>
      <c r="I169" s="41">
        <v>42200975405</v>
      </c>
      <c r="J169" s="15"/>
      <c r="K169" s="41">
        <v>12673807</v>
      </c>
      <c r="L169" s="15"/>
      <c r="M169" s="41">
        <f t="shared" si="5"/>
        <v>42188301598</v>
      </c>
      <c r="O169" s="65"/>
      <c r="P169" s="65"/>
      <c r="R169" s="65"/>
      <c r="S169" s="65"/>
    </row>
    <row r="170" spans="1:19" ht="21.75" customHeight="1" x14ac:dyDescent="0.2">
      <c r="A170" s="6" t="s">
        <v>255</v>
      </c>
      <c r="C170" s="41">
        <v>3175737702</v>
      </c>
      <c r="D170" s="15"/>
      <c r="E170" s="41">
        <v>-52215944</v>
      </c>
      <c r="F170" s="15"/>
      <c r="G170" s="41">
        <f t="shared" si="4"/>
        <v>3227953646</v>
      </c>
      <c r="H170" s="15"/>
      <c r="I170" s="41">
        <v>16407978127</v>
      </c>
      <c r="J170" s="15"/>
      <c r="K170" s="41">
        <v>0</v>
      </c>
      <c r="L170" s="15"/>
      <c r="M170" s="41">
        <f t="shared" si="5"/>
        <v>16407978127</v>
      </c>
      <c r="O170" s="65"/>
      <c r="P170" s="65"/>
      <c r="R170" s="65"/>
      <c r="S170" s="65"/>
    </row>
    <row r="171" spans="1:19" ht="21.75" customHeight="1" x14ac:dyDescent="0.2">
      <c r="A171" s="6" t="s">
        <v>255</v>
      </c>
      <c r="C171" s="41">
        <v>3121730678</v>
      </c>
      <c r="D171" s="15"/>
      <c r="E171" s="41">
        <v>-58411764</v>
      </c>
      <c r="F171" s="15"/>
      <c r="G171" s="41">
        <f t="shared" si="4"/>
        <v>3180142442</v>
      </c>
      <c r="H171" s="15"/>
      <c r="I171" s="41">
        <v>15466754918</v>
      </c>
      <c r="J171" s="15"/>
      <c r="K171" s="41">
        <v>0</v>
      </c>
      <c r="L171" s="15"/>
      <c r="M171" s="41">
        <f t="shared" si="5"/>
        <v>15466754918</v>
      </c>
      <c r="O171" s="65"/>
      <c r="P171" s="65"/>
      <c r="R171" s="65"/>
      <c r="S171" s="65"/>
    </row>
    <row r="172" spans="1:19" ht="21.75" customHeight="1" x14ac:dyDescent="0.2">
      <c r="A172" s="6" t="s">
        <v>258</v>
      </c>
      <c r="C172" s="41">
        <v>4603383930</v>
      </c>
      <c r="D172" s="15"/>
      <c r="E172" s="41">
        <v>-97334454</v>
      </c>
      <c r="F172" s="15"/>
      <c r="G172" s="41">
        <f t="shared" si="4"/>
        <v>4700718384</v>
      </c>
      <c r="H172" s="15"/>
      <c r="I172" s="41">
        <v>22249688995</v>
      </c>
      <c r="J172" s="15"/>
      <c r="K172" s="41">
        <v>0</v>
      </c>
      <c r="L172" s="15"/>
      <c r="M172" s="41">
        <f t="shared" si="5"/>
        <v>22249688995</v>
      </c>
      <c r="O172" s="65"/>
      <c r="P172" s="65"/>
      <c r="R172" s="65"/>
      <c r="S172" s="65"/>
    </row>
    <row r="173" spans="1:19" ht="21.75" customHeight="1" x14ac:dyDescent="0.2">
      <c r="A173" s="6" t="s">
        <v>254</v>
      </c>
      <c r="C173" s="41">
        <v>5540580976</v>
      </c>
      <c r="D173" s="15"/>
      <c r="E173" s="41">
        <v>-57141461</v>
      </c>
      <c r="F173" s="15"/>
      <c r="G173" s="41">
        <f t="shared" si="4"/>
        <v>5597722437</v>
      </c>
      <c r="H173" s="15"/>
      <c r="I173" s="41">
        <v>13610662933</v>
      </c>
      <c r="J173" s="15"/>
      <c r="K173" s="41">
        <v>0</v>
      </c>
      <c r="L173" s="15"/>
      <c r="M173" s="41">
        <f t="shared" si="5"/>
        <v>13610662933</v>
      </c>
      <c r="O173" s="65"/>
      <c r="P173" s="65"/>
      <c r="R173" s="65"/>
      <c r="S173" s="65"/>
    </row>
    <row r="174" spans="1:19" ht="21.75" customHeight="1" x14ac:dyDescent="0.2">
      <c r="A174" s="6" t="s">
        <v>258</v>
      </c>
      <c r="C174" s="41">
        <v>14715519112</v>
      </c>
      <c r="D174" s="15"/>
      <c r="E174" s="41">
        <v>-121021836</v>
      </c>
      <c r="F174" s="15"/>
      <c r="G174" s="41">
        <f t="shared" si="4"/>
        <v>14836540948</v>
      </c>
      <c r="H174" s="15"/>
      <c r="I174" s="41">
        <v>28977814180</v>
      </c>
      <c r="J174" s="15"/>
      <c r="K174" s="41">
        <v>13309621</v>
      </c>
      <c r="L174" s="15"/>
      <c r="M174" s="41">
        <f t="shared" si="5"/>
        <v>28964504559</v>
      </c>
      <c r="O174" s="65"/>
      <c r="P174" s="65"/>
      <c r="R174" s="65"/>
      <c r="S174" s="65"/>
    </row>
    <row r="175" spans="1:19" ht="21.75" customHeight="1" x14ac:dyDescent="0.2">
      <c r="A175" s="6" t="s">
        <v>255</v>
      </c>
      <c r="C175" s="41">
        <v>9165901635</v>
      </c>
      <c r="D175" s="15"/>
      <c r="E175" s="41">
        <v>-59519905</v>
      </c>
      <c r="F175" s="15"/>
      <c r="G175" s="41">
        <f t="shared" si="4"/>
        <v>9225421540</v>
      </c>
      <c r="H175" s="15"/>
      <c r="I175" s="41">
        <v>15683770485</v>
      </c>
      <c r="J175" s="15"/>
      <c r="K175" s="41">
        <v>1869571</v>
      </c>
      <c r="L175" s="15"/>
      <c r="M175" s="41">
        <f t="shared" si="5"/>
        <v>15681900914</v>
      </c>
      <c r="O175" s="65"/>
      <c r="P175" s="65"/>
      <c r="R175" s="65"/>
      <c r="S175" s="65"/>
    </row>
    <row r="176" spans="1:19" ht="21.75" customHeight="1" x14ac:dyDescent="0.2">
      <c r="A176" s="6" t="s">
        <v>251</v>
      </c>
      <c r="C176" s="41">
        <v>31622827686</v>
      </c>
      <c r="D176" s="15"/>
      <c r="E176" s="41">
        <v>-270170093</v>
      </c>
      <c r="F176" s="15"/>
      <c r="G176" s="41">
        <f t="shared" si="4"/>
        <v>31892997779</v>
      </c>
      <c r="H176" s="15"/>
      <c r="I176" s="41">
        <v>58121712377</v>
      </c>
      <c r="J176" s="15"/>
      <c r="K176" s="41">
        <v>0</v>
      </c>
      <c r="L176" s="15"/>
      <c r="M176" s="41">
        <f t="shared" si="5"/>
        <v>58121712377</v>
      </c>
      <c r="O176" s="65"/>
      <c r="P176" s="65"/>
      <c r="R176" s="65"/>
      <c r="S176" s="65"/>
    </row>
    <row r="177" spans="1:19" ht="21.75" customHeight="1" x14ac:dyDescent="0.2">
      <c r="A177" s="6" t="s">
        <v>251</v>
      </c>
      <c r="C177" s="41">
        <v>11106928894</v>
      </c>
      <c r="D177" s="15"/>
      <c r="E177" s="41">
        <v>-89959699</v>
      </c>
      <c r="F177" s="15"/>
      <c r="G177" s="41">
        <f t="shared" si="4"/>
        <v>11196888593</v>
      </c>
      <c r="H177" s="15"/>
      <c r="I177" s="41">
        <v>18405988018</v>
      </c>
      <c r="J177" s="15"/>
      <c r="K177" s="41">
        <v>1416392</v>
      </c>
      <c r="L177" s="15"/>
      <c r="M177" s="41">
        <f t="shared" si="5"/>
        <v>18404571626</v>
      </c>
      <c r="O177" s="65"/>
      <c r="P177" s="65"/>
      <c r="R177" s="65"/>
      <c r="S177" s="65"/>
    </row>
    <row r="178" spans="1:19" ht="21.75" customHeight="1" x14ac:dyDescent="0.2">
      <c r="A178" s="6" t="s">
        <v>258</v>
      </c>
      <c r="C178" s="41">
        <v>17332325406</v>
      </c>
      <c r="D178" s="15"/>
      <c r="E178" s="41">
        <v>-92279450</v>
      </c>
      <c r="F178" s="15"/>
      <c r="G178" s="41">
        <f t="shared" si="4"/>
        <v>17424604856</v>
      </c>
      <c r="H178" s="15"/>
      <c r="I178" s="41">
        <v>26319457098</v>
      </c>
      <c r="J178" s="15"/>
      <c r="K178" s="41">
        <v>20229429</v>
      </c>
      <c r="L178" s="15"/>
      <c r="M178" s="41">
        <f t="shared" si="5"/>
        <v>26299227669</v>
      </c>
      <c r="O178" s="65"/>
      <c r="P178" s="65"/>
      <c r="R178" s="65"/>
      <c r="S178" s="65"/>
    </row>
    <row r="179" spans="1:19" ht="21.75" customHeight="1" x14ac:dyDescent="0.2">
      <c r="A179" s="6" t="s">
        <v>255</v>
      </c>
      <c r="C179" s="41">
        <v>23532786873</v>
      </c>
      <c r="D179" s="15"/>
      <c r="E179" s="41">
        <v>-70372636</v>
      </c>
      <c r="F179" s="15"/>
      <c r="G179" s="41">
        <f t="shared" si="4"/>
        <v>23603159509</v>
      </c>
      <c r="H179" s="15"/>
      <c r="I179" s="41">
        <v>27019125669</v>
      </c>
      <c r="J179" s="15"/>
      <c r="K179" s="41">
        <v>0</v>
      </c>
      <c r="L179" s="15"/>
      <c r="M179" s="41">
        <f t="shared" si="5"/>
        <v>27019125669</v>
      </c>
      <c r="O179" s="65"/>
      <c r="P179" s="65"/>
      <c r="R179" s="65"/>
      <c r="S179" s="65"/>
    </row>
    <row r="180" spans="1:19" ht="21.75" customHeight="1" x14ac:dyDescent="0.2">
      <c r="A180" s="6" t="s">
        <v>255</v>
      </c>
      <c r="C180" s="41">
        <v>3177140160</v>
      </c>
      <c r="D180" s="15"/>
      <c r="E180" s="41">
        <v>20917311</v>
      </c>
      <c r="F180" s="15"/>
      <c r="G180" s="41">
        <f t="shared" si="4"/>
        <v>3156222849</v>
      </c>
      <c r="H180" s="15"/>
      <c r="I180" s="41">
        <v>3283044832</v>
      </c>
      <c r="J180" s="15"/>
      <c r="K180" s="41">
        <v>23296142</v>
      </c>
      <c r="L180" s="15"/>
      <c r="M180" s="41">
        <f t="shared" si="5"/>
        <v>3259748690</v>
      </c>
      <c r="O180" s="65"/>
      <c r="P180" s="65"/>
      <c r="R180" s="65"/>
      <c r="S180" s="65"/>
    </row>
    <row r="181" spans="1:19" ht="21.75" customHeight="1" x14ac:dyDescent="0.2">
      <c r="A181" s="6" t="s">
        <v>254</v>
      </c>
      <c r="C181" s="41">
        <v>21393442602</v>
      </c>
      <c r="D181" s="15"/>
      <c r="E181" s="41">
        <v>50732671</v>
      </c>
      <c r="F181" s="15"/>
      <c r="G181" s="41">
        <f t="shared" si="4"/>
        <v>21342709931</v>
      </c>
      <c r="H181" s="15"/>
      <c r="I181" s="41">
        <v>21393442602</v>
      </c>
      <c r="J181" s="15"/>
      <c r="K181" s="41">
        <v>50732671</v>
      </c>
      <c r="L181" s="15"/>
      <c r="M181" s="41">
        <f t="shared" si="5"/>
        <v>21342709931</v>
      </c>
      <c r="O181" s="65"/>
      <c r="P181" s="65"/>
      <c r="R181" s="65"/>
      <c r="S181" s="65"/>
    </row>
    <row r="182" spans="1:19" ht="21.75" customHeight="1" x14ac:dyDescent="0.2">
      <c r="A182" s="6" t="s">
        <v>249</v>
      </c>
      <c r="C182" s="41">
        <v>7991803274</v>
      </c>
      <c r="D182" s="15"/>
      <c r="E182" s="41">
        <v>0</v>
      </c>
      <c r="F182" s="15"/>
      <c r="G182" s="41">
        <f t="shared" si="4"/>
        <v>7991803274</v>
      </c>
      <c r="H182" s="15"/>
      <c r="I182" s="41">
        <v>7991803274</v>
      </c>
      <c r="J182" s="15"/>
      <c r="K182" s="41">
        <v>0</v>
      </c>
      <c r="L182" s="15"/>
      <c r="M182" s="41">
        <f t="shared" si="5"/>
        <v>7991803274</v>
      </c>
      <c r="O182" s="65"/>
      <c r="P182" s="65"/>
      <c r="R182" s="65"/>
      <c r="S182" s="65"/>
    </row>
    <row r="183" spans="1:19" ht="21.75" customHeight="1" x14ac:dyDescent="0.2">
      <c r="A183" s="6" t="s">
        <v>254</v>
      </c>
      <c r="C183" s="41">
        <v>12752076480</v>
      </c>
      <c r="D183" s="15"/>
      <c r="E183" s="41">
        <v>40288726</v>
      </c>
      <c r="F183" s="15"/>
      <c r="G183" s="41">
        <f t="shared" si="4"/>
        <v>12711787754</v>
      </c>
      <c r="H183" s="15"/>
      <c r="I183" s="41">
        <v>12752076480</v>
      </c>
      <c r="J183" s="15"/>
      <c r="K183" s="41">
        <v>40288726</v>
      </c>
      <c r="L183" s="15"/>
      <c r="M183" s="41">
        <f t="shared" si="5"/>
        <v>12711787754</v>
      </c>
      <c r="O183" s="65"/>
      <c r="P183" s="65"/>
      <c r="R183" s="65"/>
      <c r="S183" s="65"/>
    </row>
    <row r="184" spans="1:19" ht="21.75" customHeight="1" x14ac:dyDescent="0.2">
      <c r="A184" s="6" t="s">
        <v>258</v>
      </c>
      <c r="C184" s="41">
        <v>780090490</v>
      </c>
      <c r="D184" s="15"/>
      <c r="E184" s="41">
        <v>0</v>
      </c>
      <c r="F184" s="15"/>
      <c r="G184" s="41">
        <f t="shared" si="4"/>
        <v>780090490</v>
      </c>
      <c r="H184" s="15"/>
      <c r="I184" s="41">
        <v>780090490</v>
      </c>
      <c r="J184" s="15"/>
      <c r="K184" s="41">
        <v>0</v>
      </c>
      <c r="L184" s="15"/>
      <c r="M184" s="41">
        <f t="shared" si="5"/>
        <v>780090490</v>
      </c>
      <c r="O184" s="65"/>
      <c r="P184" s="65"/>
      <c r="R184" s="65"/>
      <c r="S184" s="65"/>
    </row>
    <row r="185" spans="1:19" ht="21.75" customHeight="1" x14ac:dyDescent="0.2">
      <c r="A185" s="6" t="s">
        <v>255</v>
      </c>
      <c r="C185" s="41">
        <v>13006372419</v>
      </c>
      <c r="D185" s="15"/>
      <c r="E185" s="41">
        <v>71741260</v>
      </c>
      <c r="F185" s="15"/>
      <c r="G185" s="41">
        <f t="shared" si="4"/>
        <v>12934631159</v>
      </c>
      <c r="H185" s="15"/>
      <c r="I185" s="41">
        <v>13006372419</v>
      </c>
      <c r="J185" s="15"/>
      <c r="K185" s="41">
        <v>71741260</v>
      </c>
      <c r="L185" s="15"/>
      <c r="M185" s="41">
        <f t="shared" si="5"/>
        <v>12934631159</v>
      </c>
      <c r="O185" s="65"/>
      <c r="P185" s="65"/>
      <c r="R185" s="65"/>
      <c r="S185" s="65"/>
    </row>
    <row r="186" spans="1:19" ht="21.75" customHeight="1" x14ac:dyDescent="0.2">
      <c r="A186" s="6" t="s">
        <v>258</v>
      </c>
      <c r="C186" s="41">
        <v>18224043698</v>
      </c>
      <c r="D186" s="15"/>
      <c r="E186" s="41">
        <v>100521177</v>
      </c>
      <c r="F186" s="15"/>
      <c r="G186" s="41">
        <f t="shared" si="4"/>
        <v>18123522521</v>
      </c>
      <c r="H186" s="15"/>
      <c r="I186" s="41">
        <v>18224043698</v>
      </c>
      <c r="J186" s="15"/>
      <c r="K186" s="41">
        <v>100521177</v>
      </c>
      <c r="L186" s="15"/>
      <c r="M186" s="41">
        <f t="shared" si="5"/>
        <v>18123522521</v>
      </c>
      <c r="O186" s="65"/>
      <c r="P186" s="65"/>
      <c r="R186" s="65"/>
      <c r="S186" s="65"/>
    </row>
    <row r="187" spans="1:19" ht="21.75" customHeight="1" x14ac:dyDescent="0.2">
      <c r="A187" s="6" t="s">
        <v>254</v>
      </c>
      <c r="C187" s="41">
        <v>17679778680</v>
      </c>
      <c r="D187" s="15"/>
      <c r="E187" s="41">
        <v>138984435</v>
      </c>
      <c r="F187" s="15"/>
      <c r="G187" s="41">
        <f t="shared" si="4"/>
        <v>17540794245</v>
      </c>
      <c r="H187" s="15"/>
      <c r="I187" s="41">
        <v>17679778680</v>
      </c>
      <c r="J187" s="15"/>
      <c r="K187" s="41">
        <v>138984435</v>
      </c>
      <c r="L187" s="15"/>
      <c r="M187" s="41">
        <f t="shared" si="5"/>
        <v>17540794245</v>
      </c>
      <c r="O187" s="65"/>
      <c r="P187" s="65"/>
      <c r="R187" s="65"/>
      <c r="S187" s="65"/>
    </row>
    <row r="188" spans="1:19" ht="21.75" customHeight="1" x14ac:dyDescent="0.2">
      <c r="A188" s="6" t="s">
        <v>249</v>
      </c>
      <c r="C188" s="41">
        <v>7759426220</v>
      </c>
      <c r="D188" s="15"/>
      <c r="E188" s="41">
        <v>0</v>
      </c>
      <c r="F188" s="15"/>
      <c r="G188" s="41">
        <f t="shared" si="4"/>
        <v>7759426220</v>
      </c>
      <c r="H188" s="15"/>
      <c r="I188" s="41">
        <v>7759426220</v>
      </c>
      <c r="J188" s="15"/>
      <c r="K188" s="41">
        <v>0</v>
      </c>
      <c r="L188" s="15"/>
      <c r="M188" s="41">
        <f t="shared" si="5"/>
        <v>7759426220</v>
      </c>
      <c r="O188" s="65"/>
      <c r="P188" s="65"/>
      <c r="R188" s="65"/>
      <c r="S188" s="65"/>
    </row>
    <row r="189" spans="1:19" ht="21.75" customHeight="1" x14ac:dyDescent="0.2">
      <c r="A189" s="6" t="s">
        <v>255</v>
      </c>
      <c r="C189" s="41">
        <v>6443720760</v>
      </c>
      <c r="D189" s="15"/>
      <c r="E189" s="41">
        <v>50655436</v>
      </c>
      <c r="F189" s="15"/>
      <c r="G189" s="41">
        <f t="shared" si="4"/>
        <v>6393065324</v>
      </c>
      <c r="H189" s="15"/>
      <c r="I189" s="41">
        <v>6443720760</v>
      </c>
      <c r="J189" s="15"/>
      <c r="K189" s="41">
        <v>50655436</v>
      </c>
      <c r="L189" s="15"/>
      <c r="M189" s="41">
        <f t="shared" si="5"/>
        <v>6393065324</v>
      </c>
      <c r="O189" s="65"/>
      <c r="P189" s="65"/>
      <c r="R189" s="65"/>
      <c r="S189" s="65"/>
    </row>
    <row r="190" spans="1:19" ht="21.75" customHeight="1" x14ac:dyDescent="0.2">
      <c r="A190" s="6" t="s">
        <v>258</v>
      </c>
      <c r="C190" s="41">
        <v>15846994520</v>
      </c>
      <c r="D190" s="15"/>
      <c r="E190" s="41">
        <v>124576536</v>
      </c>
      <c r="F190" s="15"/>
      <c r="G190" s="41">
        <f t="shared" si="4"/>
        <v>15722417984</v>
      </c>
      <c r="H190" s="15"/>
      <c r="I190" s="41">
        <v>15846994520</v>
      </c>
      <c r="J190" s="15"/>
      <c r="K190" s="41">
        <v>124576536</v>
      </c>
      <c r="L190" s="15"/>
      <c r="M190" s="41">
        <f t="shared" si="5"/>
        <v>15722417984</v>
      </c>
      <c r="O190" s="65"/>
      <c r="P190" s="65"/>
      <c r="R190" s="65"/>
      <c r="S190" s="65"/>
    </row>
    <row r="191" spans="1:19" ht="21.75" customHeight="1" x14ac:dyDescent="0.2">
      <c r="A191" s="6" t="s">
        <v>249</v>
      </c>
      <c r="C191" s="41">
        <v>5840163931</v>
      </c>
      <c r="D191" s="15"/>
      <c r="E191" s="41">
        <v>0</v>
      </c>
      <c r="F191" s="15"/>
      <c r="G191" s="41">
        <f t="shared" si="4"/>
        <v>5840163931</v>
      </c>
      <c r="H191" s="15"/>
      <c r="I191" s="41">
        <v>5840163931</v>
      </c>
      <c r="J191" s="15"/>
      <c r="K191" s="41">
        <v>0</v>
      </c>
      <c r="L191" s="15"/>
      <c r="M191" s="41">
        <f t="shared" si="5"/>
        <v>5840163931</v>
      </c>
      <c r="O191" s="65"/>
      <c r="P191" s="65"/>
      <c r="R191" s="65"/>
      <c r="S191" s="65"/>
    </row>
    <row r="192" spans="1:19" ht="21.75" customHeight="1" x14ac:dyDescent="0.2">
      <c r="A192" s="6" t="s">
        <v>249</v>
      </c>
      <c r="C192" s="41">
        <v>6213934420</v>
      </c>
      <c r="D192" s="15"/>
      <c r="E192" s="41">
        <v>0</v>
      </c>
      <c r="F192" s="15"/>
      <c r="G192" s="41">
        <f t="shared" si="4"/>
        <v>6213934420</v>
      </c>
      <c r="H192" s="15"/>
      <c r="I192" s="41">
        <v>6213934420</v>
      </c>
      <c r="J192" s="15"/>
      <c r="K192" s="41">
        <v>0</v>
      </c>
      <c r="L192" s="15"/>
      <c r="M192" s="41">
        <f t="shared" si="5"/>
        <v>6213934420</v>
      </c>
      <c r="O192" s="65"/>
      <c r="P192" s="65"/>
      <c r="R192" s="65"/>
      <c r="S192" s="65"/>
    </row>
    <row r="193" spans="1:19" ht="21.75" customHeight="1" x14ac:dyDescent="0.2">
      <c r="A193" s="6" t="s">
        <v>248</v>
      </c>
      <c r="C193" s="41">
        <v>4532459004</v>
      </c>
      <c r="D193" s="15"/>
      <c r="E193" s="41">
        <v>0</v>
      </c>
      <c r="F193" s="15"/>
      <c r="G193" s="41">
        <f t="shared" si="4"/>
        <v>4532459004</v>
      </c>
      <c r="H193" s="15"/>
      <c r="I193" s="41">
        <v>4532459004</v>
      </c>
      <c r="J193" s="15"/>
      <c r="K193" s="41">
        <v>0</v>
      </c>
      <c r="L193" s="15"/>
      <c r="M193" s="41">
        <f t="shared" si="5"/>
        <v>4532459004</v>
      </c>
      <c r="O193" s="65"/>
      <c r="P193" s="65"/>
      <c r="R193" s="65"/>
      <c r="S193" s="65"/>
    </row>
    <row r="194" spans="1:19" ht="21.75" customHeight="1" x14ac:dyDescent="0.2">
      <c r="A194" s="6" t="s">
        <v>254</v>
      </c>
      <c r="C194" s="41">
        <v>5359675404</v>
      </c>
      <c r="D194" s="15"/>
      <c r="E194" s="41">
        <v>75366375</v>
      </c>
      <c r="F194" s="15"/>
      <c r="G194" s="41">
        <f t="shared" si="4"/>
        <v>5284309029</v>
      </c>
      <c r="H194" s="15"/>
      <c r="I194" s="41">
        <v>5359675404</v>
      </c>
      <c r="J194" s="15"/>
      <c r="K194" s="41">
        <v>75366375</v>
      </c>
      <c r="L194" s="15"/>
      <c r="M194" s="41">
        <f t="shared" si="5"/>
        <v>5284309029</v>
      </c>
      <c r="O194" s="65"/>
      <c r="P194" s="65"/>
      <c r="R194" s="65"/>
      <c r="S194" s="65"/>
    </row>
    <row r="195" spans="1:19" ht="21.75" customHeight="1" x14ac:dyDescent="0.2">
      <c r="A195" s="6" t="s">
        <v>255</v>
      </c>
      <c r="C195" s="41">
        <v>4910251464</v>
      </c>
      <c r="D195" s="15"/>
      <c r="E195" s="41">
        <v>69046691</v>
      </c>
      <c r="F195" s="15"/>
      <c r="G195" s="41">
        <f t="shared" si="4"/>
        <v>4841204773</v>
      </c>
      <c r="H195" s="15"/>
      <c r="I195" s="41">
        <v>4910251464</v>
      </c>
      <c r="J195" s="15"/>
      <c r="K195" s="41">
        <v>69046691</v>
      </c>
      <c r="L195" s="15"/>
      <c r="M195" s="41">
        <f t="shared" si="5"/>
        <v>4841204773</v>
      </c>
      <c r="O195" s="65"/>
      <c r="P195" s="65"/>
      <c r="R195" s="65"/>
      <c r="S195" s="65"/>
    </row>
    <row r="196" spans="1:19" ht="21.75" customHeight="1" x14ac:dyDescent="0.2">
      <c r="A196" s="6" t="s">
        <v>251</v>
      </c>
      <c r="C196" s="41">
        <v>713114754</v>
      </c>
      <c r="D196" s="15"/>
      <c r="E196" s="41">
        <v>14936438</v>
      </c>
      <c r="F196" s="15"/>
      <c r="G196" s="41">
        <f t="shared" si="4"/>
        <v>698178316</v>
      </c>
      <c r="H196" s="15"/>
      <c r="I196" s="41">
        <v>713114754</v>
      </c>
      <c r="J196" s="15"/>
      <c r="K196" s="41">
        <v>14936438</v>
      </c>
      <c r="L196" s="15"/>
      <c r="M196" s="41">
        <f t="shared" si="5"/>
        <v>698178316</v>
      </c>
      <c r="O196" s="65"/>
      <c r="P196" s="65"/>
      <c r="R196" s="65"/>
      <c r="S196" s="65"/>
    </row>
    <row r="197" spans="1:19" ht="21.75" customHeight="1" x14ac:dyDescent="0.2">
      <c r="A197" s="7" t="s">
        <v>254</v>
      </c>
      <c r="C197" s="42">
        <v>523901637</v>
      </c>
      <c r="D197" s="15"/>
      <c r="E197" s="42">
        <v>10973303</v>
      </c>
      <c r="F197" s="15"/>
      <c r="G197" s="41">
        <f t="shared" si="4"/>
        <v>512928334</v>
      </c>
      <c r="H197" s="15"/>
      <c r="I197" s="42">
        <v>523901637</v>
      </c>
      <c r="J197" s="15"/>
      <c r="K197" s="42">
        <v>10973303</v>
      </c>
      <c r="L197" s="15"/>
      <c r="M197" s="41">
        <f t="shared" si="5"/>
        <v>512928334</v>
      </c>
      <c r="O197" s="65"/>
      <c r="P197" s="65"/>
      <c r="R197" s="65"/>
      <c r="S197" s="65"/>
    </row>
    <row r="198" spans="1:19" ht="21.75" customHeight="1" x14ac:dyDescent="0.2">
      <c r="A198" s="9" t="s">
        <v>25</v>
      </c>
      <c r="C198" s="43">
        <f>SUM(C8:C197)</f>
        <v>452085485513</v>
      </c>
      <c r="D198" s="15"/>
      <c r="E198" s="43">
        <f>SUM(E8:E197)</f>
        <v>-316404031</v>
      </c>
      <c r="F198" s="15"/>
      <c r="G198" s="43">
        <f>SUM(G8:G197)</f>
        <v>452401889544</v>
      </c>
      <c r="H198" s="15"/>
      <c r="I198" s="43">
        <f>SUM(I8:I197)</f>
        <v>4286620172333</v>
      </c>
      <c r="J198" s="15"/>
      <c r="K198" s="43">
        <f>SUM(K8:K197)</f>
        <v>1221489691</v>
      </c>
      <c r="L198" s="15"/>
      <c r="M198" s="20">
        <f>SUM(M8:M197)</f>
        <v>4285398682642</v>
      </c>
      <c r="O198" s="65"/>
      <c r="P198" s="65"/>
      <c r="R198" s="65"/>
      <c r="S198" s="65"/>
    </row>
    <row r="200" spans="1:19" x14ac:dyDescent="0.2">
      <c r="C200" s="100"/>
      <c r="D200" s="73"/>
      <c r="E200" s="100"/>
      <c r="F200" s="73"/>
      <c r="G200" s="73"/>
      <c r="H200" s="73"/>
      <c r="I200" s="100"/>
      <c r="J200" s="73"/>
      <c r="K200" s="100"/>
    </row>
    <row r="201" spans="1:19" x14ac:dyDescent="0.2">
      <c r="C201" s="100"/>
      <c r="D201" s="73"/>
      <c r="E201" s="100"/>
      <c r="F201" s="73"/>
      <c r="G201" s="73"/>
      <c r="H201" s="73"/>
      <c r="I201" s="73"/>
      <c r="J201" s="73"/>
      <c r="K201" s="100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6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9"/>
  <sheetViews>
    <sheetView rightToLeft="1" view="pageBreakPreview" zoomScale="111" zoomScaleNormal="100" zoomScaleSheetLayoutView="111" workbookViewId="0">
      <selection activeCell="A8" sqref="A8"/>
    </sheetView>
  </sheetViews>
  <sheetFormatPr defaultRowHeight="12.75" x14ac:dyDescent="0.2"/>
  <cols>
    <col min="1" max="1" width="40.28515625" customWidth="1"/>
    <col min="2" max="2" width="1.28515625" customWidth="1"/>
    <col min="3" max="3" width="17.140625" customWidth="1"/>
    <col min="4" max="4" width="1.28515625" customWidth="1"/>
    <col min="5" max="5" width="22.5703125" customWidth="1"/>
    <col min="6" max="6" width="1.28515625" customWidth="1"/>
    <col min="7" max="7" width="18" customWidth="1"/>
    <col min="8" max="8" width="1.28515625" customWidth="1"/>
    <col min="9" max="9" width="24.85546875" customWidth="1"/>
    <col min="10" max="10" width="1.28515625" customWidth="1"/>
    <col min="11" max="11" width="18.42578125" customWidth="1"/>
    <col min="12" max="12" width="1.28515625" customWidth="1"/>
    <col min="13" max="13" width="18.85546875" customWidth="1"/>
    <col min="14" max="14" width="1.28515625" customWidth="1"/>
    <col min="15" max="15" width="19.28515625" customWidth="1"/>
    <col min="16" max="16" width="1.28515625" customWidth="1"/>
    <col min="17" max="17" width="22.7109375" customWidth="1"/>
    <col min="19" max="19" width="17.85546875" customWidth="1"/>
    <col min="22" max="22" width="16.42578125" bestFit="1" customWidth="1"/>
    <col min="23" max="23" width="17.85546875" bestFit="1" customWidth="1"/>
  </cols>
  <sheetData>
    <row r="1" spans="1:2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3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3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3" ht="14.45" customHeight="1" x14ac:dyDescent="0.2"/>
    <row r="5" spans="1:23" ht="14.45" customHeight="1" x14ac:dyDescent="0.2">
      <c r="A5" s="83" t="s">
        <v>221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23" ht="14.45" customHeight="1" x14ac:dyDescent="0.2">
      <c r="A6" s="79" t="s">
        <v>141</v>
      </c>
      <c r="C6" s="79" t="s">
        <v>157</v>
      </c>
      <c r="D6" s="79"/>
      <c r="E6" s="79"/>
      <c r="F6" s="79"/>
      <c r="G6" s="79"/>
      <c r="H6" s="79"/>
      <c r="I6" s="79"/>
      <c r="K6" s="79" t="s">
        <v>158</v>
      </c>
      <c r="L6" s="79"/>
      <c r="M6" s="79"/>
      <c r="N6" s="79"/>
      <c r="O6" s="79"/>
      <c r="P6" s="79"/>
      <c r="Q6" s="79"/>
    </row>
    <row r="7" spans="1:23" ht="21" customHeight="1" x14ac:dyDescent="0.2">
      <c r="A7" s="79"/>
      <c r="C7" s="12" t="s">
        <v>13</v>
      </c>
      <c r="D7" s="3"/>
      <c r="E7" s="12" t="s">
        <v>222</v>
      </c>
      <c r="F7" s="3"/>
      <c r="G7" s="12" t="s">
        <v>223</v>
      </c>
      <c r="H7" s="3"/>
      <c r="I7" s="12" t="s">
        <v>224</v>
      </c>
      <c r="K7" s="12" t="s">
        <v>13</v>
      </c>
      <c r="L7" s="3"/>
      <c r="M7" s="12" t="s">
        <v>222</v>
      </c>
      <c r="N7" s="3"/>
      <c r="O7" s="12" t="s">
        <v>223</v>
      </c>
      <c r="P7" s="3"/>
      <c r="Q7" s="12" t="s">
        <v>224</v>
      </c>
    </row>
    <row r="8" spans="1:23" ht="21.75" customHeight="1" x14ac:dyDescent="0.2">
      <c r="A8" s="5" t="s">
        <v>52</v>
      </c>
      <c r="C8" s="13">
        <v>103559048</v>
      </c>
      <c r="D8" s="15"/>
      <c r="E8" s="40">
        <v>1540345564675</v>
      </c>
      <c r="F8" s="15"/>
      <c r="G8" s="13">
        <v>1499999995164</v>
      </c>
      <c r="H8" s="15"/>
      <c r="I8" s="40">
        <f>E8-G8</f>
        <v>40345569511</v>
      </c>
      <c r="J8" s="15"/>
      <c r="K8" s="40">
        <v>103559048</v>
      </c>
      <c r="L8" s="15"/>
      <c r="M8" s="40">
        <v>1540345564675</v>
      </c>
      <c r="N8" s="15"/>
      <c r="O8" s="40">
        <v>1499999995164</v>
      </c>
      <c r="P8" s="15"/>
      <c r="Q8" s="40">
        <f>M8-O8</f>
        <v>40345569511</v>
      </c>
      <c r="S8" s="70"/>
      <c r="T8" s="70"/>
      <c r="V8" s="65">
        <f>E8-G8</f>
        <v>40345569511</v>
      </c>
      <c r="W8" s="64">
        <f>I8-V8</f>
        <v>0</v>
      </c>
    </row>
    <row r="9" spans="1:23" ht="21.75" customHeight="1" x14ac:dyDescent="0.2">
      <c r="A9" s="6" t="s">
        <v>55</v>
      </c>
      <c r="C9" s="14">
        <v>90603619</v>
      </c>
      <c r="D9" s="15"/>
      <c r="E9" s="41">
        <v>1511203130314</v>
      </c>
      <c r="F9" s="15"/>
      <c r="G9" s="14">
        <v>1499999992824</v>
      </c>
      <c r="H9" s="15"/>
      <c r="I9" s="41">
        <f>E9-G9</f>
        <v>11203137490</v>
      </c>
      <c r="J9" s="15"/>
      <c r="K9" s="41">
        <v>90603619</v>
      </c>
      <c r="L9" s="15"/>
      <c r="M9" s="41">
        <v>1511203130314</v>
      </c>
      <c r="N9" s="15"/>
      <c r="O9" s="41">
        <v>1499999992824</v>
      </c>
      <c r="P9" s="15"/>
      <c r="Q9" s="41">
        <f>M9-O9</f>
        <v>11203137490</v>
      </c>
      <c r="S9" s="70"/>
      <c r="T9" s="70"/>
      <c r="V9" s="65">
        <f t="shared" ref="V9:V13" si="0">E9-G9</f>
        <v>11203137490</v>
      </c>
      <c r="W9" s="64">
        <f t="shared" ref="W9:W13" si="1">I9-V9</f>
        <v>0</v>
      </c>
    </row>
    <row r="10" spans="1:23" ht="21.75" customHeight="1" x14ac:dyDescent="0.2">
      <c r="A10" s="6" t="s">
        <v>58</v>
      </c>
      <c r="C10" s="14">
        <v>2258295</v>
      </c>
      <c r="D10" s="15"/>
      <c r="E10" s="41">
        <v>33171048832</v>
      </c>
      <c r="F10" s="15"/>
      <c r="G10" s="14">
        <v>30522347400</v>
      </c>
      <c r="H10" s="15"/>
      <c r="I10" s="41">
        <f>E10-G10</f>
        <v>2648701432</v>
      </c>
      <c r="J10" s="15"/>
      <c r="K10" s="41">
        <v>2258295</v>
      </c>
      <c r="L10" s="15"/>
      <c r="M10" s="41">
        <v>33171048832</v>
      </c>
      <c r="N10" s="15"/>
      <c r="O10" s="41">
        <v>30522347400</v>
      </c>
      <c r="P10" s="15"/>
      <c r="Q10" s="41">
        <f>M10-O10</f>
        <v>2648701432</v>
      </c>
      <c r="S10" s="70"/>
      <c r="T10" s="70"/>
      <c r="V10" s="65">
        <f t="shared" si="0"/>
        <v>2648701432</v>
      </c>
      <c r="W10" s="64">
        <f t="shared" si="1"/>
        <v>0</v>
      </c>
    </row>
    <row r="11" spans="1:23" ht="21.75" customHeight="1" x14ac:dyDescent="0.2">
      <c r="A11" s="6" t="s">
        <v>56</v>
      </c>
      <c r="C11" s="14">
        <v>0</v>
      </c>
      <c r="D11" s="15"/>
      <c r="E11" s="41">
        <v>0</v>
      </c>
      <c r="F11" s="15"/>
      <c r="G11" s="14">
        <v>0</v>
      </c>
      <c r="H11" s="15"/>
      <c r="I11" s="41">
        <v>0</v>
      </c>
      <c r="J11" s="15"/>
      <c r="K11" s="41">
        <v>27791673</v>
      </c>
      <c r="L11" s="15"/>
      <c r="M11" s="41">
        <v>512061575025</v>
      </c>
      <c r="N11" s="15"/>
      <c r="O11" s="41">
        <v>499999988943</v>
      </c>
      <c r="P11" s="15"/>
      <c r="Q11" s="41">
        <f>M11-O11</f>
        <v>12061586082</v>
      </c>
      <c r="S11" s="70"/>
      <c r="T11" s="70"/>
      <c r="V11" s="65">
        <f t="shared" si="0"/>
        <v>0</v>
      </c>
      <c r="W11" s="64">
        <f t="shared" si="1"/>
        <v>0</v>
      </c>
    </row>
    <row r="12" spans="1:23" ht="21.75" customHeight="1" x14ac:dyDescent="0.2">
      <c r="A12" s="7" t="s">
        <v>171</v>
      </c>
      <c r="C12" s="18">
        <v>0</v>
      </c>
      <c r="D12" s="15"/>
      <c r="E12" s="42">
        <v>0</v>
      </c>
      <c r="F12" s="15"/>
      <c r="G12" s="18">
        <v>0</v>
      </c>
      <c r="H12" s="15"/>
      <c r="I12" s="42">
        <v>0</v>
      </c>
      <c r="J12" s="15"/>
      <c r="K12" s="42">
        <v>3161189</v>
      </c>
      <c r="L12" s="15"/>
      <c r="M12" s="42">
        <v>2934833749202</v>
      </c>
      <c r="N12" s="15"/>
      <c r="O12" s="42">
        <v>3000077253200</v>
      </c>
      <c r="P12" s="15"/>
      <c r="Q12" s="42">
        <f>M12-O12</f>
        <v>-65243503998</v>
      </c>
      <c r="S12" s="70"/>
      <c r="T12" s="70"/>
      <c r="V12" s="65">
        <f t="shared" si="0"/>
        <v>0</v>
      </c>
      <c r="W12" s="64">
        <f t="shared" si="1"/>
        <v>0</v>
      </c>
    </row>
    <row r="13" spans="1:23" ht="21.75" customHeight="1" thickBot="1" x14ac:dyDescent="0.25">
      <c r="A13" s="9" t="s">
        <v>25</v>
      </c>
      <c r="C13" s="20">
        <f>SUM(C8:C12)</f>
        <v>196420962</v>
      </c>
      <c r="D13" s="15"/>
      <c r="E13" s="43">
        <f>SUM(E8:E12)</f>
        <v>3084719743821</v>
      </c>
      <c r="F13" s="15"/>
      <c r="G13" s="20">
        <f>SUM(G8:G12)</f>
        <v>3030522335388</v>
      </c>
      <c r="H13" s="15"/>
      <c r="I13" s="43">
        <f>SUM(I8:I12)</f>
        <v>54197408433</v>
      </c>
      <c r="J13" s="15"/>
      <c r="K13" s="43">
        <f>SUM(K8:K12)</f>
        <v>227373824</v>
      </c>
      <c r="L13" s="15"/>
      <c r="M13" s="43">
        <f>SUM(M8:M12)</f>
        <v>6531615068048</v>
      </c>
      <c r="N13" s="15"/>
      <c r="O13" s="43">
        <f>SUM(O8:O12)</f>
        <v>6530599577531</v>
      </c>
      <c r="P13" s="15"/>
      <c r="Q13" s="43">
        <f>SUM(Q8:Q12)</f>
        <v>1015490517</v>
      </c>
      <c r="S13" s="70"/>
      <c r="T13" s="70"/>
      <c r="V13" s="65">
        <f t="shared" si="0"/>
        <v>54197408433</v>
      </c>
      <c r="W13" s="64">
        <f t="shared" si="1"/>
        <v>0</v>
      </c>
    </row>
    <row r="14" spans="1:23" ht="13.5" thickTop="1" x14ac:dyDescent="0.2">
      <c r="M14" s="73"/>
      <c r="N14" s="73"/>
      <c r="O14" s="73"/>
      <c r="P14" s="73"/>
      <c r="Q14" s="73"/>
    </row>
    <row r="15" spans="1:23" x14ac:dyDescent="0.2">
      <c r="M15" s="73"/>
      <c r="N15" s="73"/>
      <c r="O15" s="73"/>
      <c r="P15" s="73"/>
      <c r="Q15" s="104"/>
    </row>
    <row r="16" spans="1:23" x14ac:dyDescent="0.2">
      <c r="M16" s="73"/>
      <c r="N16" s="73"/>
      <c r="O16" s="73"/>
      <c r="P16" s="73"/>
      <c r="Q16" s="73"/>
    </row>
    <row r="17" spans="13:17" x14ac:dyDescent="0.2">
      <c r="M17" s="73"/>
      <c r="N17" s="73"/>
      <c r="O17" s="73"/>
      <c r="P17" s="73"/>
      <c r="Q17" s="73"/>
    </row>
    <row r="18" spans="13:17" x14ac:dyDescent="0.2">
      <c r="M18" s="73"/>
      <c r="N18" s="73"/>
      <c r="O18" s="73"/>
      <c r="P18" s="73"/>
      <c r="Q18" s="73"/>
    </row>
    <row r="19" spans="13:17" x14ac:dyDescent="0.2">
      <c r="M19" s="73"/>
      <c r="N19" s="73"/>
      <c r="O19" s="73"/>
      <c r="P19" s="73"/>
      <c r="Q19" s="7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7"/>
  <sheetViews>
    <sheetView rightToLeft="1" view="pageBreakPreview" zoomScale="91" zoomScaleNormal="89" zoomScaleSheetLayoutView="91" workbookViewId="0">
      <selection activeCell="A8" sqref="A8:C8"/>
    </sheetView>
  </sheetViews>
  <sheetFormatPr defaultRowHeight="12.75" x14ac:dyDescent="0.2"/>
  <cols>
    <col min="1" max="1" width="3.85546875" customWidth="1"/>
    <col min="2" max="2" width="2.7109375" customWidth="1"/>
    <col min="3" max="3" width="23.42578125" customWidth="1"/>
    <col min="4" max="4" width="1.28515625" customWidth="1"/>
    <col min="5" max="5" width="15.140625" customWidth="1"/>
    <col min="6" max="6" width="1.28515625" customWidth="1"/>
    <col min="7" max="7" width="21.5703125" customWidth="1"/>
    <col min="8" max="8" width="1.28515625" customWidth="1"/>
    <col min="9" max="9" width="22.85546875" customWidth="1"/>
    <col min="10" max="10" width="1.28515625" customWidth="1"/>
    <col min="11" max="11" width="14.28515625" customWidth="1"/>
    <col min="12" max="12" width="1.28515625" customWidth="1"/>
    <col min="13" max="13" width="21.140625" customWidth="1"/>
    <col min="14" max="14" width="1.28515625" customWidth="1"/>
    <col min="15" max="15" width="14.28515625" customWidth="1"/>
    <col min="16" max="16" width="1.28515625" customWidth="1"/>
    <col min="17" max="17" width="14.28515625" customWidth="1"/>
    <col min="18" max="18" width="1.28515625" customWidth="1"/>
    <col min="19" max="19" width="15.5703125" customWidth="1"/>
    <col min="20" max="20" width="1.28515625" customWidth="1"/>
    <col min="21" max="21" width="18.7109375" customWidth="1"/>
    <col min="22" max="22" width="1.28515625" customWidth="1"/>
    <col min="23" max="23" width="25.7109375" customWidth="1"/>
    <col min="24" max="24" width="1.28515625" customWidth="1"/>
    <col min="25" max="25" width="23.28515625" customWidth="1"/>
    <col min="26" max="26" width="1.28515625" customWidth="1"/>
    <col min="27" max="27" width="20.140625" customWidth="1"/>
  </cols>
  <sheetData>
    <row r="1" spans="1:29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9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</row>
    <row r="3" spans="1:29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</row>
    <row r="4" spans="1:29" ht="21" customHeight="1" x14ac:dyDescent="0.2">
      <c r="A4" s="1" t="s">
        <v>3</v>
      </c>
      <c r="B4" s="83" t="s">
        <v>4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</row>
    <row r="5" spans="1:29" ht="20.25" customHeight="1" x14ac:dyDescent="0.2">
      <c r="A5" s="83" t="s">
        <v>5</v>
      </c>
      <c r="B5" s="83"/>
      <c r="C5" s="83" t="s">
        <v>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9" ht="14.45" customHeight="1" x14ac:dyDescent="0.2">
      <c r="E6" s="79" t="s">
        <v>7</v>
      </c>
      <c r="F6" s="79"/>
      <c r="G6" s="79"/>
      <c r="H6" s="79"/>
      <c r="I6" s="79"/>
      <c r="K6" s="79" t="s">
        <v>8</v>
      </c>
      <c r="L6" s="79"/>
      <c r="M6" s="79"/>
      <c r="N6" s="79"/>
      <c r="O6" s="79"/>
      <c r="P6" s="79"/>
      <c r="Q6" s="79"/>
      <c r="S6" s="79" t="s">
        <v>9</v>
      </c>
      <c r="T6" s="79"/>
      <c r="U6" s="79"/>
      <c r="V6" s="79"/>
      <c r="W6" s="79"/>
      <c r="X6" s="79"/>
      <c r="Y6" s="79"/>
      <c r="Z6" s="79"/>
      <c r="AA6" s="79"/>
    </row>
    <row r="7" spans="1:29" ht="14.45" customHeight="1" x14ac:dyDescent="0.2">
      <c r="E7" s="3"/>
      <c r="F7" s="3"/>
      <c r="G7" s="3"/>
      <c r="H7" s="3"/>
      <c r="I7" s="3"/>
      <c r="K7" s="81" t="s">
        <v>10</v>
      </c>
      <c r="L7" s="81"/>
      <c r="M7" s="81"/>
      <c r="N7" s="3"/>
      <c r="O7" s="81" t="s">
        <v>11</v>
      </c>
      <c r="P7" s="81"/>
      <c r="Q7" s="81"/>
      <c r="S7" s="3"/>
      <c r="T7" s="3"/>
      <c r="U7" s="3"/>
      <c r="V7" s="3"/>
      <c r="W7" s="3"/>
      <c r="X7" s="3"/>
      <c r="Y7" s="3"/>
      <c r="Z7" s="3"/>
      <c r="AA7" s="3"/>
    </row>
    <row r="8" spans="1:29" ht="23.25" customHeight="1" x14ac:dyDescent="0.2">
      <c r="A8" s="79" t="s">
        <v>12</v>
      </c>
      <c r="B8" s="79"/>
      <c r="C8" s="79"/>
      <c r="E8" s="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11" t="s">
        <v>18</v>
      </c>
    </row>
    <row r="9" spans="1:29" ht="21.75" customHeight="1" x14ac:dyDescent="0.2">
      <c r="A9" s="80" t="s">
        <v>19</v>
      </c>
      <c r="B9" s="80"/>
      <c r="C9" s="80"/>
      <c r="E9" s="13">
        <v>50000000</v>
      </c>
      <c r="G9" s="13">
        <v>499656188500</v>
      </c>
      <c r="H9" s="15"/>
      <c r="I9" s="13">
        <v>555077520000</v>
      </c>
      <c r="J9" s="15"/>
      <c r="K9" s="13">
        <v>0</v>
      </c>
      <c r="L9" s="15"/>
      <c r="M9" s="13">
        <v>0</v>
      </c>
      <c r="N9" s="15"/>
      <c r="O9" s="13">
        <v>0</v>
      </c>
      <c r="P9" s="15"/>
      <c r="Q9" s="13">
        <v>0</v>
      </c>
      <c r="R9" s="15"/>
      <c r="S9" s="13">
        <v>50000000</v>
      </c>
      <c r="T9" s="15"/>
      <c r="U9" s="13">
        <v>11411</v>
      </c>
      <c r="V9" s="15"/>
      <c r="W9" s="13">
        <v>499656188500</v>
      </c>
      <c r="X9" s="15"/>
      <c r="Y9" s="13">
        <v>567155227500</v>
      </c>
      <c r="Z9" s="15"/>
      <c r="AA9" s="54">
        <f>Y9/46137412869396</f>
        <v>1.2292740147902983E-2</v>
      </c>
      <c r="AC9" s="57"/>
    </row>
    <row r="10" spans="1:29" ht="21.75" customHeight="1" x14ac:dyDescent="0.2">
      <c r="A10" s="78" t="s">
        <v>20</v>
      </c>
      <c r="B10" s="78"/>
      <c r="C10" s="78"/>
      <c r="E10" s="14">
        <v>166242</v>
      </c>
      <c r="G10" s="14">
        <v>953995581873</v>
      </c>
      <c r="H10" s="15"/>
      <c r="I10" s="14">
        <v>997858885607.09998</v>
      </c>
      <c r="J10" s="15"/>
      <c r="K10" s="14">
        <v>0</v>
      </c>
      <c r="L10" s="15"/>
      <c r="M10" s="14">
        <v>0</v>
      </c>
      <c r="N10" s="15"/>
      <c r="O10" s="14">
        <v>0</v>
      </c>
      <c r="P10" s="15"/>
      <c r="Q10" s="14">
        <v>0</v>
      </c>
      <c r="R10" s="15"/>
      <c r="S10" s="14">
        <v>166242</v>
      </c>
      <c r="T10" s="15"/>
      <c r="U10" s="14">
        <v>6553370</v>
      </c>
      <c r="V10" s="15"/>
      <c r="W10" s="14">
        <v>953995581873</v>
      </c>
      <c r="X10" s="15"/>
      <c r="Y10" s="14">
        <v>1088083528870.58</v>
      </c>
      <c r="Z10" s="15"/>
      <c r="AA10" s="55">
        <f>Y10/46137412869396</f>
        <v>2.3583540151041513E-2</v>
      </c>
      <c r="AC10" s="57"/>
    </row>
    <row r="11" spans="1:29" ht="21.75" customHeight="1" x14ac:dyDescent="0.2">
      <c r="A11" s="78" t="s">
        <v>21</v>
      </c>
      <c r="B11" s="78"/>
      <c r="C11" s="78"/>
      <c r="E11" s="14">
        <v>0</v>
      </c>
      <c r="G11" s="14">
        <v>0</v>
      </c>
      <c r="H11" s="15"/>
      <c r="I11" s="14">
        <v>0</v>
      </c>
      <c r="J11" s="15"/>
      <c r="K11" s="14">
        <v>10000000</v>
      </c>
      <c r="L11" s="15"/>
      <c r="M11" s="14">
        <v>95988994941</v>
      </c>
      <c r="N11" s="15"/>
      <c r="O11" s="14">
        <v>0</v>
      </c>
      <c r="P11" s="15"/>
      <c r="Q11" s="14">
        <v>0</v>
      </c>
      <c r="R11" s="15"/>
      <c r="S11" s="14">
        <v>10000000</v>
      </c>
      <c r="T11" s="15"/>
      <c r="U11" s="14">
        <v>9390</v>
      </c>
      <c r="V11" s="15"/>
      <c r="W11" s="14">
        <v>95988994941</v>
      </c>
      <c r="X11" s="15"/>
      <c r="Y11" s="14">
        <v>93341295000</v>
      </c>
      <c r="Z11" s="15"/>
      <c r="AA11" s="55">
        <f t="shared" ref="AA11:AA14" si="0">Y11/46137412869396</f>
        <v>2.0231150642153889E-3</v>
      </c>
      <c r="AC11" s="57"/>
    </row>
    <row r="12" spans="1:29" ht="21.75" customHeight="1" x14ac:dyDescent="0.2">
      <c r="A12" s="78" t="s">
        <v>22</v>
      </c>
      <c r="B12" s="78"/>
      <c r="C12" s="78"/>
      <c r="E12" s="14">
        <v>0</v>
      </c>
      <c r="G12" s="14">
        <v>0</v>
      </c>
      <c r="H12" s="15"/>
      <c r="I12" s="14">
        <v>0</v>
      </c>
      <c r="J12" s="15"/>
      <c r="K12" s="14">
        <v>30400000</v>
      </c>
      <c r="L12" s="15"/>
      <c r="M12" s="14">
        <v>104551230019</v>
      </c>
      <c r="N12" s="15"/>
      <c r="O12" s="14">
        <v>0</v>
      </c>
      <c r="P12" s="15"/>
      <c r="Q12" s="14">
        <v>0</v>
      </c>
      <c r="R12" s="15"/>
      <c r="S12" s="14">
        <v>30400000</v>
      </c>
      <c r="T12" s="15"/>
      <c r="U12" s="14">
        <v>3450</v>
      </c>
      <c r="V12" s="15"/>
      <c r="W12" s="14">
        <v>104551230019</v>
      </c>
      <c r="X12" s="15"/>
      <c r="Y12" s="14">
        <v>104255964000</v>
      </c>
      <c r="Z12" s="15"/>
      <c r="AA12" s="55">
        <f t="shared" si="0"/>
        <v>2.2596837905741211E-3</v>
      </c>
      <c r="AC12" s="57"/>
    </row>
    <row r="13" spans="1:29" ht="21.75" customHeight="1" x14ac:dyDescent="0.2">
      <c r="A13" s="78" t="s">
        <v>23</v>
      </c>
      <c r="B13" s="78"/>
      <c r="C13" s="78"/>
      <c r="E13" s="14">
        <v>0</v>
      </c>
      <c r="G13" s="14">
        <v>0</v>
      </c>
      <c r="H13" s="15"/>
      <c r="I13" s="14">
        <v>0</v>
      </c>
      <c r="J13" s="15"/>
      <c r="K13" s="14">
        <v>23200000</v>
      </c>
      <c r="L13" s="15"/>
      <c r="M13" s="14">
        <v>117500939025</v>
      </c>
      <c r="N13" s="15"/>
      <c r="O13" s="14">
        <v>0</v>
      </c>
      <c r="P13" s="15"/>
      <c r="Q13" s="14">
        <v>0</v>
      </c>
      <c r="R13" s="15"/>
      <c r="S13" s="14">
        <v>23200000</v>
      </c>
      <c r="T13" s="15"/>
      <c r="U13" s="14">
        <v>5790</v>
      </c>
      <c r="V13" s="15"/>
      <c r="W13" s="14">
        <v>117500939025</v>
      </c>
      <c r="X13" s="15"/>
      <c r="Y13" s="14">
        <v>133528748400</v>
      </c>
      <c r="Z13" s="15"/>
      <c r="AA13" s="55">
        <f t="shared" si="0"/>
        <v>2.8941533583165579E-3</v>
      </c>
      <c r="AC13" s="57"/>
    </row>
    <row r="14" spans="1:29" ht="21.75" customHeight="1" x14ac:dyDescent="0.2">
      <c r="A14" s="76" t="s">
        <v>24</v>
      </c>
      <c r="B14" s="76"/>
      <c r="C14" s="76"/>
      <c r="D14" s="8"/>
      <c r="E14" s="14">
        <v>0</v>
      </c>
      <c r="G14" s="18">
        <v>0</v>
      </c>
      <c r="H14" s="15"/>
      <c r="I14" s="18">
        <v>0</v>
      </c>
      <c r="J14" s="15"/>
      <c r="K14" s="18">
        <v>30000000</v>
      </c>
      <c r="L14" s="15"/>
      <c r="M14" s="18">
        <v>80084248800</v>
      </c>
      <c r="N14" s="15"/>
      <c r="O14" s="18">
        <v>0</v>
      </c>
      <c r="P14" s="15"/>
      <c r="Q14" s="18">
        <v>0</v>
      </c>
      <c r="R14" s="15"/>
      <c r="S14" s="18">
        <v>30000000</v>
      </c>
      <c r="T14" s="15"/>
      <c r="U14" s="18">
        <v>3242</v>
      </c>
      <c r="V14" s="15"/>
      <c r="W14" s="18">
        <v>80084248800</v>
      </c>
      <c r="X14" s="15"/>
      <c r="Y14" s="18">
        <v>96681303000</v>
      </c>
      <c r="Z14" s="15"/>
      <c r="AA14" s="55">
        <f t="shared" si="0"/>
        <v>2.0955076799317224E-3</v>
      </c>
      <c r="AC14" s="57"/>
    </row>
    <row r="15" spans="1:29" ht="21.75" customHeight="1" thickBot="1" x14ac:dyDescent="0.25">
      <c r="A15" s="77" t="s">
        <v>25</v>
      </c>
      <c r="B15" s="77"/>
      <c r="C15" s="77"/>
      <c r="D15" s="21"/>
      <c r="E15" s="20">
        <f>SUM(E9:E14)</f>
        <v>50166242</v>
      </c>
      <c r="G15" s="20">
        <f>SUM(G9:G14)</f>
        <v>1453651770373</v>
      </c>
      <c r="H15" s="15"/>
      <c r="I15" s="20">
        <f>SUM(I9:I14)</f>
        <v>1552936405607.1001</v>
      </c>
      <c r="J15" s="15"/>
      <c r="K15" s="20">
        <f>SUM(K9:K14)</f>
        <v>93600000</v>
      </c>
      <c r="L15" s="15"/>
      <c r="M15" s="20">
        <f>SUM(M9:M14)</f>
        <v>398125412785</v>
      </c>
      <c r="N15" s="15"/>
      <c r="O15" s="20">
        <v>0</v>
      </c>
      <c r="P15" s="15"/>
      <c r="Q15" s="20">
        <v>0</v>
      </c>
      <c r="R15" s="15"/>
      <c r="S15" s="20">
        <f>SUM(S9:S14)</f>
        <v>143766242</v>
      </c>
      <c r="T15" s="15"/>
      <c r="U15" s="22" t="s">
        <v>238</v>
      </c>
      <c r="V15" s="15"/>
      <c r="W15" s="20">
        <f>SUM(W9:W14)</f>
        <v>1851777183158</v>
      </c>
      <c r="X15" s="15"/>
      <c r="Y15" s="20">
        <f>SUM(Y9:Y14)</f>
        <v>2083046066770.5801</v>
      </c>
      <c r="Z15" s="15"/>
      <c r="AA15" s="56">
        <f>SUM(AA9:AA14)</f>
        <v>4.5148740191982291E-2</v>
      </c>
      <c r="AC15" s="57"/>
    </row>
    <row r="16" spans="1:29" ht="13.5" thickTop="1" x14ac:dyDescent="0.2"/>
    <row r="17" spans="25:25" x14ac:dyDescent="0.2">
      <c r="Y17" s="97"/>
    </row>
  </sheetData>
  <mergeCells count="19">
    <mergeCell ref="S6:AA6"/>
    <mergeCell ref="K7:M7"/>
    <mergeCell ref="O7:Q7"/>
    <mergeCell ref="A1:AA1"/>
    <mergeCell ref="A2:AA2"/>
    <mergeCell ref="A3:AA3"/>
    <mergeCell ref="B4:AA4"/>
    <mergeCell ref="A5:B5"/>
    <mergeCell ref="C5:AA5"/>
    <mergeCell ref="A8:C8"/>
    <mergeCell ref="A9:C9"/>
    <mergeCell ref="A10:C10"/>
    <mergeCell ref="E6:I6"/>
    <mergeCell ref="K6:Q6"/>
    <mergeCell ref="A14:C14"/>
    <mergeCell ref="A15:C15"/>
    <mergeCell ref="A11:C11"/>
    <mergeCell ref="A12:C12"/>
    <mergeCell ref="A13:C13"/>
  </mergeCells>
  <pageMargins left="0.39" right="0.39" top="0.39" bottom="0.39" header="0" footer="0"/>
  <pageSetup scale="48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ht="7.35" customHeight="1" x14ac:dyDescent="0.2"/>
    <row r="5" spans="1:25" ht="14.45" customHeight="1" x14ac:dyDescent="0.2">
      <c r="A5" s="83" t="s">
        <v>225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</row>
    <row r="6" spans="1:25" ht="7.35" customHeight="1" x14ac:dyDescent="0.2"/>
    <row r="7" spans="1:25" ht="14.45" customHeight="1" x14ac:dyDescent="0.2">
      <c r="E7" s="79" t="s">
        <v>157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Y7" s="2" t="s">
        <v>158</v>
      </c>
    </row>
    <row r="8" spans="1:25" ht="29.1" customHeight="1" x14ac:dyDescent="0.2">
      <c r="A8" s="2" t="s">
        <v>226</v>
      </c>
      <c r="C8" s="2" t="s">
        <v>227</v>
      </c>
      <c r="E8" s="12" t="s">
        <v>30</v>
      </c>
      <c r="F8" s="3"/>
      <c r="G8" s="12" t="s">
        <v>13</v>
      </c>
      <c r="H8" s="3"/>
      <c r="I8" s="12" t="s">
        <v>29</v>
      </c>
      <c r="J8" s="3"/>
      <c r="K8" s="12" t="s">
        <v>228</v>
      </c>
      <c r="L8" s="3"/>
      <c r="M8" s="12" t="s">
        <v>229</v>
      </c>
      <c r="N8" s="3"/>
      <c r="O8" s="12" t="s">
        <v>230</v>
      </c>
      <c r="P8" s="3"/>
      <c r="Q8" s="12" t="s">
        <v>231</v>
      </c>
      <c r="R8" s="3"/>
      <c r="S8" s="12" t="s">
        <v>232</v>
      </c>
      <c r="T8" s="3"/>
      <c r="U8" s="12" t="s">
        <v>233</v>
      </c>
      <c r="V8" s="3"/>
      <c r="W8" s="12" t="s">
        <v>234</v>
      </c>
      <c r="Y8" s="12" t="s">
        <v>234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44"/>
  <sheetViews>
    <sheetView rightToLeft="1" view="pageBreakPreview" zoomScale="91" zoomScaleNormal="100" zoomScaleSheetLayoutView="91" workbookViewId="0">
      <selection activeCell="A8" sqref="A8"/>
    </sheetView>
  </sheetViews>
  <sheetFormatPr defaultRowHeight="12.75" x14ac:dyDescent="0.2"/>
  <cols>
    <col min="1" max="1" width="38" customWidth="1"/>
    <col min="2" max="2" width="1.28515625" customWidth="1"/>
    <col min="3" max="3" width="18.7109375" customWidth="1"/>
    <col min="4" max="4" width="1.28515625" customWidth="1"/>
    <col min="5" max="5" width="24.7109375" customWidth="1"/>
    <col min="6" max="6" width="1.28515625" customWidth="1"/>
    <col min="7" max="7" width="24" customWidth="1"/>
    <col min="8" max="8" width="1.28515625" customWidth="1"/>
    <col min="9" max="9" width="27.7109375" customWidth="1"/>
    <col min="10" max="10" width="1.28515625" customWidth="1"/>
    <col min="11" max="11" width="21.28515625" customWidth="1"/>
    <col min="12" max="12" width="1.28515625" customWidth="1"/>
    <col min="13" max="13" width="26.42578125" customWidth="1"/>
    <col min="14" max="14" width="1.28515625" customWidth="1"/>
    <col min="15" max="15" width="23.5703125" customWidth="1"/>
    <col min="16" max="16" width="1.28515625" customWidth="1"/>
    <col min="17" max="17" width="26.5703125" customWidth="1"/>
    <col min="19" max="19" width="19.7109375" customWidth="1"/>
    <col min="22" max="22" width="20.7109375" customWidth="1"/>
  </cols>
  <sheetData>
    <row r="1" spans="1:24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24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24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24" ht="14.45" customHeight="1" x14ac:dyDescent="0.2"/>
    <row r="5" spans="1:24" ht="14.45" customHeight="1" x14ac:dyDescent="0.2">
      <c r="A5" s="83" t="s">
        <v>235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</row>
    <row r="6" spans="1:24" ht="14.45" customHeight="1" x14ac:dyDescent="0.2">
      <c r="A6" s="79" t="s">
        <v>141</v>
      </c>
      <c r="C6" s="79" t="s">
        <v>157</v>
      </c>
      <c r="D6" s="79"/>
      <c r="E6" s="79"/>
      <c r="F6" s="79"/>
      <c r="G6" s="79"/>
      <c r="H6" s="79"/>
      <c r="I6" s="79"/>
      <c r="K6" s="79" t="s">
        <v>158</v>
      </c>
      <c r="L6" s="79"/>
      <c r="M6" s="79"/>
      <c r="N6" s="79"/>
      <c r="O6" s="79"/>
      <c r="P6" s="79"/>
      <c r="Q6" s="79"/>
    </row>
    <row r="7" spans="1:24" ht="19.5" customHeight="1" x14ac:dyDescent="0.2">
      <c r="A7" s="79"/>
      <c r="C7" s="12" t="s">
        <v>13</v>
      </c>
      <c r="D7" s="3"/>
      <c r="E7" s="12" t="s">
        <v>15</v>
      </c>
      <c r="F7" s="3"/>
      <c r="G7" s="12" t="s">
        <v>223</v>
      </c>
      <c r="H7" s="3"/>
      <c r="I7" s="12" t="s">
        <v>236</v>
      </c>
      <c r="K7" s="12" t="s">
        <v>13</v>
      </c>
      <c r="L7" s="3"/>
      <c r="M7" s="12" t="s">
        <v>15</v>
      </c>
      <c r="N7" s="3"/>
      <c r="O7" s="12" t="s">
        <v>223</v>
      </c>
      <c r="P7" s="3"/>
      <c r="Q7" s="12" t="s">
        <v>236</v>
      </c>
    </row>
    <row r="8" spans="1:24" ht="21.75" customHeight="1" x14ac:dyDescent="0.2">
      <c r="A8" s="5" t="s">
        <v>19</v>
      </c>
      <c r="C8" s="13">
        <v>50000000</v>
      </c>
      <c r="D8" s="15"/>
      <c r="E8" s="40">
        <v>567155227500</v>
      </c>
      <c r="F8" s="15"/>
      <c r="G8" s="13">
        <v>555077520000</v>
      </c>
      <c r="H8" s="15"/>
      <c r="I8" s="40">
        <f>E8-G8</f>
        <v>12077707500</v>
      </c>
      <c r="J8" s="15"/>
      <c r="K8" s="13">
        <v>50000000</v>
      </c>
      <c r="L8" s="15"/>
      <c r="M8" s="40">
        <v>567155227500</v>
      </c>
      <c r="N8" s="15"/>
      <c r="O8" s="40">
        <v>499656188500</v>
      </c>
      <c r="P8" s="15"/>
      <c r="Q8" s="40">
        <f>M8-O8</f>
        <v>67499039000</v>
      </c>
      <c r="S8" s="105"/>
      <c r="T8" s="105"/>
      <c r="U8" s="97"/>
      <c r="V8" s="105"/>
      <c r="W8" s="105"/>
      <c r="X8" s="73"/>
    </row>
    <row r="9" spans="1:24" ht="21.75" customHeight="1" x14ac:dyDescent="0.2">
      <c r="A9" s="6" t="s">
        <v>21</v>
      </c>
      <c r="C9" s="14">
        <v>10000000</v>
      </c>
      <c r="D9" s="15"/>
      <c r="E9" s="41">
        <v>93341295000</v>
      </c>
      <c r="F9" s="15"/>
      <c r="G9" s="14">
        <v>95988994941</v>
      </c>
      <c r="H9" s="15"/>
      <c r="I9" s="41">
        <f>E9-G9</f>
        <v>-2647699941</v>
      </c>
      <c r="J9" s="15"/>
      <c r="K9" s="14">
        <v>10000000</v>
      </c>
      <c r="L9" s="15"/>
      <c r="M9" s="41">
        <v>93341295000</v>
      </c>
      <c r="N9" s="15"/>
      <c r="O9" s="41">
        <v>95988994941</v>
      </c>
      <c r="P9" s="15"/>
      <c r="Q9" s="41">
        <f>M9-O9</f>
        <v>-2647699941</v>
      </c>
      <c r="S9" s="105"/>
      <c r="T9" s="105"/>
      <c r="U9" s="97"/>
      <c r="V9" s="105"/>
      <c r="W9" s="105"/>
      <c r="X9" s="73"/>
    </row>
    <row r="10" spans="1:24" ht="21.75" customHeight="1" x14ac:dyDescent="0.2">
      <c r="A10" s="6" t="s">
        <v>51</v>
      </c>
      <c r="C10" s="14">
        <v>38305370</v>
      </c>
      <c r="D10" s="15"/>
      <c r="E10" s="41">
        <v>578296170890</v>
      </c>
      <c r="F10" s="15"/>
      <c r="G10" s="14">
        <v>564889291390</v>
      </c>
      <c r="H10" s="15"/>
      <c r="I10" s="41">
        <f t="shared" ref="I10:I41" si="0">E10-G10</f>
        <v>13406879500</v>
      </c>
      <c r="J10" s="15"/>
      <c r="K10" s="14">
        <v>38305370</v>
      </c>
      <c r="L10" s="15"/>
      <c r="M10" s="41">
        <v>578296170890</v>
      </c>
      <c r="N10" s="15"/>
      <c r="O10" s="41">
        <v>499999994610</v>
      </c>
      <c r="P10" s="15"/>
      <c r="Q10" s="41">
        <f t="shared" ref="Q10:Q41" si="1">M10-O10</f>
        <v>78296176280</v>
      </c>
      <c r="S10" s="105"/>
      <c r="T10" s="105"/>
      <c r="U10" s="97"/>
      <c r="V10" s="105"/>
      <c r="W10" s="105"/>
      <c r="X10" s="73"/>
    </row>
    <row r="11" spans="1:24" ht="21.75" customHeight="1" x14ac:dyDescent="0.2">
      <c r="A11" s="6" t="s">
        <v>54</v>
      </c>
      <c r="C11" s="14">
        <v>138434563</v>
      </c>
      <c r="D11" s="15"/>
      <c r="E11" s="41">
        <v>1604318150607</v>
      </c>
      <c r="F11" s="15"/>
      <c r="G11" s="14">
        <v>1564587431026</v>
      </c>
      <c r="H11" s="15"/>
      <c r="I11" s="41">
        <f t="shared" si="0"/>
        <v>39730719581</v>
      </c>
      <c r="J11" s="15"/>
      <c r="K11" s="14">
        <v>138434563</v>
      </c>
      <c r="L11" s="15"/>
      <c r="M11" s="41">
        <v>1604318150607</v>
      </c>
      <c r="N11" s="15"/>
      <c r="O11" s="41">
        <v>1499999979434</v>
      </c>
      <c r="P11" s="15"/>
      <c r="Q11" s="41">
        <f t="shared" si="1"/>
        <v>104318171173</v>
      </c>
      <c r="S11" s="105"/>
      <c r="T11" s="105"/>
      <c r="U11" s="97"/>
      <c r="V11" s="105"/>
      <c r="W11" s="105"/>
      <c r="X11" s="73"/>
    </row>
    <row r="12" spans="1:24" ht="21.75" customHeight="1" x14ac:dyDescent="0.2">
      <c r="A12" s="6" t="s">
        <v>59</v>
      </c>
      <c r="C12" s="14">
        <v>6998000</v>
      </c>
      <c r="D12" s="15"/>
      <c r="E12" s="41">
        <v>111485553506</v>
      </c>
      <c r="F12" s="15"/>
      <c r="G12" s="14">
        <v>96387823376</v>
      </c>
      <c r="H12" s="15"/>
      <c r="I12" s="41">
        <f t="shared" si="0"/>
        <v>15097730130</v>
      </c>
      <c r="J12" s="15"/>
      <c r="K12" s="14">
        <v>6998000</v>
      </c>
      <c r="L12" s="15"/>
      <c r="M12" s="41">
        <v>111485553506</v>
      </c>
      <c r="N12" s="15"/>
      <c r="O12" s="41">
        <v>95073016891</v>
      </c>
      <c r="P12" s="15"/>
      <c r="Q12" s="41">
        <f t="shared" si="1"/>
        <v>16412536615</v>
      </c>
      <c r="S12" s="105"/>
      <c r="T12" s="105"/>
      <c r="U12" s="97"/>
      <c r="V12" s="105"/>
      <c r="W12" s="105"/>
      <c r="X12" s="73"/>
    </row>
    <row r="13" spans="1:24" ht="21.75" customHeight="1" x14ac:dyDescent="0.2">
      <c r="A13" s="6" t="s">
        <v>56</v>
      </c>
      <c r="C13" s="14">
        <v>80280317</v>
      </c>
      <c r="D13" s="15"/>
      <c r="E13" s="41">
        <v>1665896858067</v>
      </c>
      <c r="F13" s="15"/>
      <c r="G13" s="14">
        <v>1627362305907</v>
      </c>
      <c r="H13" s="15"/>
      <c r="I13" s="41">
        <f t="shared" si="0"/>
        <v>38534552160</v>
      </c>
      <c r="J13" s="15"/>
      <c r="K13" s="14">
        <v>80280317</v>
      </c>
      <c r="L13" s="15"/>
      <c r="M13" s="41">
        <v>1665896858067</v>
      </c>
      <c r="N13" s="15"/>
      <c r="O13" s="41">
        <v>1499957442828</v>
      </c>
      <c r="P13" s="15"/>
      <c r="Q13" s="41">
        <f t="shared" si="1"/>
        <v>165939415239</v>
      </c>
      <c r="S13" s="105"/>
      <c r="T13" s="105"/>
      <c r="U13" s="97"/>
      <c r="V13" s="105"/>
      <c r="W13" s="105"/>
      <c r="X13" s="73"/>
    </row>
    <row r="14" spans="1:24" ht="21.75" customHeight="1" x14ac:dyDescent="0.2">
      <c r="A14" s="6" t="s">
        <v>60</v>
      </c>
      <c r="C14" s="14">
        <v>10000000</v>
      </c>
      <c r="D14" s="15"/>
      <c r="E14" s="41">
        <v>99880000000</v>
      </c>
      <c r="F14" s="15"/>
      <c r="G14" s="14">
        <v>100119999740</v>
      </c>
      <c r="H14" s="15"/>
      <c r="I14" s="41">
        <f t="shared" si="0"/>
        <v>-239999740</v>
      </c>
      <c r="J14" s="15"/>
      <c r="K14" s="14">
        <v>10000000</v>
      </c>
      <c r="L14" s="15"/>
      <c r="M14" s="41">
        <v>99880000000</v>
      </c>
      <c r="N14" s="15"/>
      <c r="O14" s="41">
        <v>100119999740</v>
      </c>
      <c r="P14" s="15"/>
      <c r="Q14" s="41">
        <f t="shared" si="1"/>
        <v>-239999740</v>
      </c>
      <c r="S14" s="105"/>
      <c r="T14" s="105"/>
      <c r="U14" s="97"/>
      <c r="V14" s="105"/>
      <c r="W14" s="105"/>
      <c r="X14" s="73"/>
    </row>
    <row r="15" spans="1:24" ht="21.75" customHeight="1" x14ac:dyDescent="0.2">
      <c r="A15" s="6" t="s">
        <v>61</v>
      </c>
      <c r="C15" s="14">
        <v>6178414</v>
      </c>
      <c r="D15" s="15"/>
      <c r="E15" s="41">
        <v>230366309388</v>
      </c>
      <c r="F15" s="15"/>
      <c r="G15" s="14">
        <v>214206668443</v>
      </c>
      <c r="H15" s="15"/>
      <c r="I15" s="41">
        <f t="shared" si="0"/>
        <v>16159640945</v>
      </c>
      <c r="J15" s="15"/>
      <c r="K15" s="14">
        <v>6178414</v>
      </c>
      <c r="L15" s="15"/>
      <c r="M15" s="41">
        <v>230366309388</v>
      </c>
      <c r="N15" s="15"/>
      <c r="O15" s="41">
        <v>214206668443</v>
      </c>
      <c r="P15" s="15"/>
      <c r="Q15" s="41">
        <f t="shared" si="1"/>
        <v>16159640945</v>
      </c>
      <c r="S15" s="105"/>
      <c r="T15" s="105"/>
      <c r="U15" s="97"/>
      <c r="V15" s="105"/>
      <c r="W15" s="105"/>
      <c r="X15" s="73"/>
    </row>
    <row r="16" spans="1:24" ht="21.75" customHeight="1" x14ac:dyDescent="0.2">
      <c r="A16" s="6" t="s">
        <v>50</v>
      </c>
      <c r="C16" s="14">
        <v>49333991</v>
      </c>
      <c r="D16" s="15"/>
      <c r="E16" s="41">
        <v>573359643402</v>
      </c>
      <c r="F16" s="15"/>
      <c r="G16" s="14">
        <v>558707448075</v>
      </c>
      <c r="H16" s="15"/>
      <c r="I16" s="41">
        <f t="shared" si="0"/>
        <v>14652195327</v>
      </c>
      <c r="J16" s="15"/>
      <c r="K16" s="14">
        <v>49333991</v>
      </c>
      <c r="L16" s="15"/>
      <c r="M16" s="41">
        <v>573359643402</v>
      </c>
      <c r="N16" s="15"/>
      <c r="O16" s="41">
        <v>499999998785</v>
      </c>
      <c r="P16" s="15"/>
      <c r="Q16" s="41">
        <f t="shared" si="1"/>
        <v>73359644617</v>
      </c>
      <c r="S16" s="105"/>
      <c r="T16" s="105"/>
      <c r="U16" s="97"/>
      <c r="V16" s="105"/>
      <c r="W16" s="105"/>
      <c r="X16" s="73"/>
    </row>
    <row r="17" spans="1:24" ht="21.75" customHeight="1" x14ac:dyDescent="0.2">
      <c r="A17" s="6" t="s">
        <v>163</v>
      </c>
      <c r="C17" s="14">
        <v>166242</v>
      </c>
      <c r="D17" s="15"/>
      <c r="E17" s="41">
        <v>1088083528870</v>
      </c>
      <c r="F17" s="15"/>
      <c r="G17" s="14">
        <v>997858885607</v>
      </c>
      <c r="H17" s="15"/>
      <c r="I17" s="41">
        <f t="shared" si="0"/>
        <v>90224643263</v>
      </c>
      <c r="J17" s="15"/>
      <c r="K17" s="14">
        <v>166242</v>
      </c>
      <c r="L17" s="15"/>
      <c r="M17" s="41">
        <v>1088083528870</v>
      </c>
      <c r="N17" s="15"/>
      <c r="O17" s="41">
        <v>953995581873</v>
      </c>
      <c r="P17" s="15"/>
      <c r="Q17" s="41">
        <f t="shared" si="1"/>
        <v>134087946997</v>
      </c>
      <c r="S17" s="105"/>
      <c r="T17" s="105"/>
      <c r="U17" s="97"/>
      <c r="V17" s="105"/>
      <c r="W17" s="105"/>
      <c r="X17" s="73"/>
    </row>
    <row r="18" spans="1:24" ht="21.75" customHeight="1" x14ac:dyDescent="0.2">
      <c r="A18" s="6" t="s">
        <v>24</v>
      </c>
      <c r="C18" s="14">
        <v>30000000</v>
      </c>
      <c r="D18" s="15"/>
      <c r="E18" s="41">
        <v>96681303000</v>
      </c>
      <c r="F18" s="15"/>
      <c r="G18" s="14">
        <v>80084248800</v>
      </c>
      <c r="H18" s="15"/>
      <c r="I18" s="41">
        <f t="shared" si="0"/>
        <v>16597054200</v>
      </c>
      <c r="J18" s="15"/>
      <c r="K18" s="14">
        <v>30000000</v>
      </c>
      <c r="L18" s="15"/>
      <c r="M18" s="41">
        <v>96681303000</v>
      </c>
      <c r="N18" s="15"/>
      <c r="O18" s="41">
        <v>80084248800</v>
      </c>
      <c r="P18" s="15"/>
      <c r="Q18" s="41">
        <f t="shared" si="1"/>
        <v>16597054200</v>
      </c>
      <c r="S18" s="105"/>
      <c r="T18" s="105"/>
      <c r="U18" s="97"/>
      <c r="V18" s="105"/>
      <c r="W18" s="105"/>
      <c r="X18" s="73"/>
    </row>
    <row r="19" spans="1:24" ht="21.75" customHeight="1" x14ac:dyDescent="0.2">
      <c r="A19" s="6" t="s">
        <v>22</v>
      </c>
      <c r="C19" s="14">
        <v>30400000</v>
      </c>
      <c r="D19" s="15"/>
      <c r="E19" s="41">
        <v>104255964000</v>
      </c>
      <c r="F19" s="15"/>
      <c r="G19" s="14">
        <v>104551230019</v>
      </c>
      <c r="H19" s="15"/>
      <c r="I19" s="41">
        <f t="shared" si="0"/>
        <v>-295266019</v>
      </c>
      <c r="J19" s="15"/>
      <c r="K19" s="14">
        <v>30400000</v>
      </c>
      <c r="L19" s="15"/>
      <c r="M19" s="41">
        <v>104255964000</v>
      </c>
      <c r="N19" s="15"/>
      <c r="O19" s="41">
        <v>104551230019</v>
      </c>
      <c r="P19" s="15"/>
      <c r="Q19" s="41">
        <f t="shared" si="1"/>
        <v>-295266019</v>
      </c>
      <c r="S19" s="105"/>
      <c r="T19" s="105"/>
      <c r="U19" s="97"/>
      <c r="V19" s="105"/>
      <c r="W19" s="105"/>
      <c r="X19" s="73"/>
    </row>
    <row r="20" spans="1:24" ht="21.75" customHeight="1" x14ac:dyDescent="0.2">
      <c r="A20" s="6" t="s">
        <v>57</v>
      </c>
      <c r="C20" s="14">
        <v>4000000</v>
      </c>
      <c r="D20" s="15"/>
      <c r="E20" s="41">
        <v>38554162500</v>
      </c>
      <c r="F20" s="15"/>
      <c r="G20" s="14">
        <v>35126238000</v>
      </c>
      <c r="H20" s="15"/>
      <c r="I20" s="41">
        <f t="shared" si="0"/>
        <v>3427924500</v>
      </c>
      <c r="J20" s="15"/>
      <c r="K20" s="14">
        <v>4000000</v>
      </c>
      <c r="L20" s="15"/>
      <c r="M20" s="41">
        <v>38554162500</v>
      </c>
      <c r="N20" s="15"/>
      <c r="O20" s="41">
        <v>39952500000</v>
      </c>
      <c r="P20" s="15"/>
      <c r="Q20" s="41">
        <f t="shared" si="1"/>
        <v>-1398337500</v>
      </c>
      <c r="S20" s="105"/>
      <c r="T20" s="105"/>
      <c r="U20" s="97"/>
      <c r="V20" s="105"/>
      <c r="W20" s="105"/>
      <c r="X20" s="73"/>
    </row>
    <row r="21" spans="1:24" ht="21.75" customHeight="1" x14ac:dyDescent="0.2">
      <c r="A21" s="6" t="s">
        <v>23</v>
      </c>
      <c r="C21" s="14">
        <v>23200000</v>
      </c>
      <c r="D21" s="15"/>
      <c r="E21" s="41">
        <v>133528748400</v>
      </c>
      <c r="F21" s="15"/>
      <c r="G21" s="14">
        <v>117500939025</v>
      </c>
      <c r="H21" s="15"/>
      <c r="I21" s="41">
        <f t="shared" si="0"/>
        <v>16027809375</v>
      </c>
      <c r="J21" s="15"/>
      <c r="K21" s="14">
        <v>23200000</v>
      </c>
      <c r="L21" s="15"/>
      <c r="M21" s="41">
        <v>133528748400</v>
      </c>
      <c r="N21" s="15"/>
      <c r="O21" s="41">
        <v>117500939025</v>
      </c>
      <c r="P21" s="15"/>
      <c r="Q21" s="41">
        <f t="shared" si="1"/>
        <v>16027809375</v>
      </c>
      <c r="S21" s="105"/>
      <c r="T21" s="105"/>
      <c r="U21" s="97"/>
      <c r="V21" s="105"/>
      <c r="W21" s="105"/>
      <c r="X21" s="73"/>
    </row>
    <row r="22" spans="1:24" ht="21.75" customHeight="1" x14ac:dyDescent="0.2">
      <c r="A22" s="6" t="s">
        <v>53</v>
      </c>
      <c r="C22" s="14">
        <v>12800000</v>
      </c>
      <c r="D22" s="15"/>
      <c r="E22" s="41">
        <v>312369309120</v>
      </c>
      <c r="F22" s="15"/>
      <c r="G22" s="14">
        <v>299833603840</v>
      </c>
      <c r="H22" s="15"/>
      <c r="I22" s="41">
        <f t="shared" si="0"/>
        <v>12535705280</v>
      </c>
      <c r="J22" s="15"/>
      <c r="K22" s="14">
        <v>12800000</v>
      </c>
      <c r="L22" s="15"/>
      <c r="M22" s="41">
        <v>312369309120</v>
      </c>
      <c r="N22" s="15"/>
      <c r="O22" s="41">
        <v>300214269367</v>
      </c>
      <c r="P22" s="15"/>
      <c r="Q22" s="41">
        <f t="shared" si="1"/>
        <v>12155039753</v>
      </c>
      <c r="S22" s="105"/>
      <c r="T22" s="105"/>
      <c r="U22" s="97"/>
      <c r="V22" s="105"/>
      <c r="W22" s="105"/>
      <c r="X22" s="73"/>
    </row>
    <row r="23" spans="1:24" ht="21.75" customHeight="1" x14ac:dyDescent="0.2">
      <c r="A23" s="6" t="s">
        <v>58</v>
      </c>
      <c r="C23" s="14">
        <v>5141705</v>
      </c>
      <c r="D23" s="15"/>
      <c r="E23" s="41">
        <v>81168145756</v>
      </c>
      <c r="F23" s="15"/>
      <c r="G23" s="14">
        <v>68519900100</v>
      </c>
      <c r="H23" s="15"/>
      <c r="I23" s="41">
        <f t="shared" si="0"/>
        <v>12648245656</v>
      </c>
      <c r="J23" s="15"/>
      <c r="K23" s="14">
        <v>5141705</v>
      </c>
      <c r="L23" s="15"/>
      <c r="M23" s="41">
        <v>81168145756</v>
      </c>
      <c r="N23" s="15"/>
      <c r="O23" s="41">
        <v>69493536600</v>
      </c>
      <c r="P23" s="15"/>
      <c r="Q23" s="41">
        <f t="shared" si="1"/>
        <v>11674609156</v>
      </c>
      <c r="S23" s="105"/>
      <c r="T23" s="105"/>
      <c r="U23" s="97"/>
      <c r="V23" s="105"/>
      <c r="W23" s="105"/>
      <c r="X23" s="73"/>
    </row>
    <row r="24" spans="1:24" ht="21.75" customHeight="1" x14ac:dyDescent="0.2">
      <c r="A24" s="6" t="s">
        <v>93</v>
      </c>
      <c r="C24" s="14">
        <v>9000</v>
      </c>
      <c r="D24" s="15"/>
      <c r="E24" s="41">
        <v>6806006187</v>
      </c>
      <c r="F24" s="15"/>
      <c r="G24" s="14">
        <v>6793408471</v>
      </c>
      <c r="H24" s="15"/>
      <c r="I24" s="41">
        <f t="shared" si="0"/>
        <v>12597716</v>
      </c>
      <c r="J24" s="15"/>
      <c r="K24" s="14">
        <v>9000</v>
      </c>
      <c r="L24" s="15"/>
      <c r="M24" s="41">
        <v>6806006187</v>
      </c>
      <c r="N24" s="15"/>
      <c r="O24" s="41">
        <v>5392877280</v>
      </c>
      <c r="P24" s="15"/>
      <c r="Q24" s="41">
        <f t="shared" si="1"/>
        <v>1413128907</v>
      </c>
      <c r="S24" s="105"/>
      <c r="T24" s="105"/>
      <c r="U24" s="97"/>
      <c r="V24" s="105"/>
      <c r="W24" s="105"/>
      <c r="X24" s="73"/>
    </row>
    <row r="25" spans="1:24" ht="21.75" customHeight="1" x14ac:dyDescent="0.2">
      <c r="A25" s="6" t="s">
        <v>85</v>
      </c>
      <c r="C25" s="14">
        <v>792525</v>
      </c>
      <c r="D25" s="15"/>
      <c r="E25" s="41">
        <v>530895507745</v>
      </c>
      <c r="F25" s="15"/>
      <c r="G25" s="14">
        <v>525253752498</v>
      </c>
      <c r="H25" s="15"/>
      <c r="I25" s="41">
        <f t="shared" si="0"/>
        <v>5641755247</v>
      </c>
      <c r="J25" s="15"/>
      <c r="K25" s="14">
        <v>792525</v>
      </c>
      <c r="L25" s="15"/>
      <c r="M25" s="41">
        <v>530895507745</v>
      </c>
      <c r="N25" s="15"/>
      <c r="O25" s="41">
        <v>445790208896</v>
      </c>
      <c r="P25" s="15"/>
      <c r="Q25" s="41">
        <f t="shared" si="1"/>
        <v>85105298849</v>
      </c>
      <c r="S25" s="105"/>
      <c r="T25" s="105"/>
      <c r="U25" s="97"/>
      <c r="V25" s="105"/>
      <c r="W25" s="105"/>
      <c r="X25" s="73"/>
    </row>
    <row r="26" spans="1:24" ht="21.75" customHeight="1" x14ac:dyDescent="0.2">
      <c r="A26" s="6" t="s">
        <v>88</v>
      </c>
      <c r="C26" s="14">
        <v>20754</v>
      </c>
      <c r="D26" s="15"/>
      <c r="E26" s="41">
        <v>12199065118</v>
      </c>
      <c r="F26" s="15"/>
      <c r="G26" s="14">
        <v>12055058464</v>
      </c>
      <c r="H26" s="15"/>
      <c r="I26" s="41">
        <f t="shared" si="0"/>
        <v>144006654</v>
      </c>
      <c r="J26" s="15"/>
      <c r="K26" s="14">
        <v>20754</v>
      </c>
      <c r="L26" s="15"/>
      <c r="M26" s="41">
        <v>12199065118</v>
      </c>
      <c r="N26" s="15"/>
      <c r="O26" s="41">
        <v>11290438928</v>
      </c>
      <c r="P26" s="15"/>
      <c r="Q26" s="41">
        <f t="shared" si="1"/>
        <v>908626190</v>
      </c>
      <c r="S26" s="105"/>
      <c r="T26" s="105"/>
      <c r="U26" s="97"/>
      <c r="V26" s="105"/>
      <c r="W26" s="105"/>
      <c r="X26" s="73"/>
    </row>
    <row r="27" spans="1:24" ht="21.75" customHeight="1" x14ac:dyDescent="0.2">
      <c r="A27" s="6" t="s">
        <v>102</v>
      </c>
      <c r="C27" s="14">
        <v>100000</v>
      </c>
      <c r="D27" s="15"/>
      <c r="E27" s="41">
        <v>99981875000</v>
      </c>
      <c r="F27" s="15"/>
      <c r="G27" s="14">
        <v>99981875000</v>
      </c>
      <c r="H27" s="15"/>
      <c r="I27" s="41">
        <f t="shared" si="0"/>
        <v>0</v>
      </c>
      <c r="J27" s="15"/>
      <c r="K27" s="14">
        <v>100000</v>
      </c>
      <c r="L27" s="15"/>
      <c r="M27" s="41">
        <v>99981875000</v>
      </c>
      <c r="N27" s="15"/>
      <c r="O27" s="41">
        <v>100015625000</v>
      </c>
      <c r="P27" s="15"/>
      <c r="Q27" s="41">
        <f t="shared" si="1"/>
        <v>-33750000</v>
      </c>
      <c r="S27" s="105"/>
      <c r="T27" s="105"/>
      <c r="U27" s="97"/>
      <c r="V27" s="105"/>
      <c r="W27" s="105"/>
      <c r="X27" s="73"/>
    </row>
    <row r="28" spans="1:24" ht="21.75" customHeight="1" x14ac:dyDescent="0.2">
      <c r="A28" s="6" t="s">
        <v>90</v>
      </c>
      <c r="C28" s="14">
        <v>9086</v>
      </c>
      <c r="D28" s="15"/>
      <c r="E28" s="41">
        <v>5449794305</v>
      </c>
      <c r="F28" s="15"/>
      <c r="G28" s="14">
        <v>5441436700</v>
      </c>
      <c r="H28" s="15"/>
      <c r="I28" s="41">
        <f t="shared" si="0"/>
        <v>8357605</v>
      </c>
      <c r="J28" s="15"/>
      <c r="K28" s="14">
        <v>9086</v>
      </c>
      <c r="L28" s="15"/>
      <c r="M28" s="41">
        <v>5449794305</v>
      </c>
      <c r="N28" s="15"/>
      <c r="O28" s="41">
        <v>5082255524</v>
      </c>
      <c r="P28" s="15"/>
      <c r="Q28" s="41">
        <f t="shared" si="1"/>
        <v>367538781</v>
      </c>
      <c r="S28" s="105"/>
      <c r="T28" s="105"/>
      <c r="U28" s="97"/>
      <c r="V28" s="105"/>
      <c r="W28" s="105"/>
      <c r="X28" s="73"/>
    </row>
    <row r="29" spans="1:24" ht="21.75" customHeight="1" x14ac:dyDescent="0.2">
      <c r="A29" s="6" t="s">
        <v>99</v>
      </c>
      <c r="C29" s="14">
        <v>2055000</v>
      </c>
      <c r="D29" s="15"/>
      <c r="E29" s="41">
        <v>2054627531250</v>
      </c>
      <c r="F29" s="15"/>
      <c r="G29" s="14">
        <v>2054627531250</v>
      </c>
      <c r="H29" s="15"/>
      <c r="I29" s="41">
        <f t="shared" si="0"/>
        <v>0</v>
      </c>
      <c r="J29" s="15"/>
      <c r="K29" s="14">
        <v>2055000</v>
      </c>
      <c r="L29" s="15"/>
      <c r="M29" s="41">
        <v>2054627531250</v>
      </c>
      <c r="N29" s="15"/>
      <c r="O29" s="41">
        <v>1980867193180</v>
      </c>
      <c r="P29" s="15"/>
      <c r="Q29" s="41">
        <f t="shared" si="1"/>
        <v>73760338070</v>
      </c>
      <c r="S29" s="105"/>
      <c r="T29" s="105"/>
      <c r="U29" s="97"/>
      <c r="V29" s="105"/>
      <c r="W29" s="105"/>
      <c r="X29" s="73"/>
    </row>
    <row r="30" spans="1:24" ht="21.75" customHeight="1" x14ac:dyDescent="0.2">
      <c r="A30" s="6" t="s">
        <v>105</v>
      </c>
      <c r="C30" s="14">
        <v>750000</v>
      </c>
      <c r="D30" s="15"/>
      <c r="E30" s="41">
        <v>749864062500</v>
      </c>
      <c r="F30" s="15"/>
      <c r="G30" s="14">
        <v>749864062500</v>
      </c>
      <c r="H30" s="15"/>
      <c r="I30" s="41">
        <f t="shared" si="0"/>
        <v>0</v>
      </c>
      <c r="J30" s="15"/>
      <c r="K30" s="14">
        <v>750000</v>
      </c>
      <c r="L30" s="15"/>
      <c r="M30" s="41">
        <v>749864062500</v>
      </c>
      <c r="N30" s="15"/>
      <c r="O30" s="41">
        <v>750000000000</v>
      </c>
      <c r="P30" s="15"/>
      <c r="Q30" s="41">
        <f t="shared" si="1"/>
        <v>-135937500</v>
      </c>
      <c r="S30" s="105"/>
      <c r="T30" s="105"/>
      <c r="U30" s="97"/>
      <c r="V30" s="105"/>
      <c r="W30" s="105"/>
      <c r="X30" s="73"/>
    </row>
    <row r="31" spans="1:24" ht="21.75" customHeight="1" x14ac:dyDescent="0.2">
      <c r="A31" s="6" t="s">
        <v>78</v>
      </c>
      <c r="C31" s="14">
        <v>963748</v>
      </c>
      <c r="D31" s="15"/>
      <c r="E31" s="41">
        <v>567535050144</v>
      </c>
      <c r="F31" s="15"/>
      <c r="G31" s="14">
        <v>562823176606</v>
      </c>
      <c r="H31" s="15"/>
      <c r="I31" s="41">
        <f t="shared" si="0"/>
        <v>4711873538</v>
      </c>
      <c r="J31" s="15"/>
      <c r="K31" s="14">
        <v>963748</v>
      </c>
      <c r="L31" s="15"/>
      <c r="M31" s="41">
        <v>567535050144</v>
      </c>
      <c r="N31" s="15"/>
      <c r="O31" s="41">
        <v>496611955267</v>
      </c>
      <c r="P31" s="15"/>
      <c r="Q31" s="41">
        <f t="shared" si="1"/>
        <v>70923094877</v>
      </c>
      <c r="S31" s="105"/>
      <c r="T31" s="105"/>
      <c r="U31" s="97"/>
      <c r="V31" s="105"/>
      <c r="W31" s="105"/>
      <c r="X31" s="73"/>
    </row>
    <row r="32" spans="1:24" ht="21.75" customHeight="1" x14ac:dyDescent="0.2">
      <c r="A32" s="6" t="s">
        <v>80</v>
      </c>
      <c r="C32" s="14">
        <v>699056</v>
      </c>
      <c r="D32" s="15"/>
      <c r="E32" s="41">
        <v>400759069090</v>
      </c>
      <c r="F32" s="15"/>
      <c r="G32" s="14">
        <v>398389698777</v>
      </c>
      <c r="H32" s="15"/>
      <c r="I32" s="41">
        <f t="shared" si="0"/>
        <v>2369370313</v>
      </c>
      <c r="J32" s="15"/>
      <c r="K32" s="14">
        <v>699056</v>
      </c>
      <c r="L32" s="15"/>
      <c r="M32" s="41">
        <v>400759069090</v>
      </c>
      <c r="N32" s="15"/>
      <c r="O32" s="41">
        <v>360100290962</v>
      </c>
      <c r="P32" s="15"/>
      <c r="Q32" s="41">
        <f t="shared" si="1"/>
        <v>40658778128</v>
      </c>
      <c r="S32" s="105"/>
      <c r="T32" s="105"/>
      <c r="U32" s="97"/>
      <c r="V32" s="105"/>
      <c r="W32" s="105"/>
      <c r="X32" s="73"/>
    </row>
    <row r="33" spans="1:24" ht="21.75" customHeight="1" x14ac:dyDescent="0.2">
      <c r="A33" s="6" t="s">
        <v>75</v>
      </c>
      <c r="C33" s="14">
        <v>962861</v>
      </c>
      <c r="D33" s="15"/>
      <c r="E33" s="41">
        <v>589549201236</v>
      </c>
      <c r="F33" s="15"/>
      <c r="G33" s="14">
        <v>585505918014</v>
      </c>
      <c r="H33" s="15"/>
      <c r="I33" s="41">
        <f t="shared" si="0"/>
        <v>4043283222</v>
      </c>
      <c r="J33" s="15"/>
      <c r="K33" s="14">
        <v>962861</v>
      </c>
      <c r="L33" s="15"/>
      <c r="M33" s="41">
        <v>589549201236</v>
      </c>
      <c r="N33" s="15"/>
      <c r="O33" s="41">
        <v>469604846766</v>
      </c>
      <c r="P33" s="15"/>
      <c r="Q33" s="41">
        <f t="shared" si="1"/>
        <v>119944354470</v>
      </c>
      <c r="S33" s="105"/>
      <c r="T33" s="105"/>
      <c r="U33" s="97"/>
      <c r="V33" s="105"/>
      <c r="W33" s="105"/>
      <c r="X33" s="73"/>
    </row>
    <row r="34" spans="1:24" ht="21.75" customHeight="1" x14ac:dyDescent="0.2">
      <c r="A34" s="6" t="s">
        <v>71</v>
      </c>
      <c r="C34" s="14">
        <v>3100000</v>
      </c>
      <c r="D34" s="15"/>
      <c r="E34" s="41">
        <v>3041153191059</v>
      </c>
      <c r="F34" s="15"/>
      <c r="G34" s="14">
        <v>3041153191059</v>
      </c>
      <c r="H34" s="15"/>
      <c r="I34" s="41">
        <f t="shared" si="0"/>
        <v>0</v>
      </c>
      <c r="J34" s="15"/>
      <c r="K34" s="14">
        <v>3100000</v>
      </c>
      <c r="L34" s="15"/>
      <c r="M34" s="41">
        <v>3041153191059</v>
      </c>
      <c r="N34" s="15"/>
      <c r="O34" s="41">
        <v>2999329907420</v>
      </c>
      <c r="P34" s="15"/>
      <c r="Q34" s="41">
        <f t="shared" si="1"/>
        <v>41823283639</v>
      </c>
      <c r="S34" s="105"/>
      <c r="T34" s="105"/>
      <c r="U34" s="97"/>
      <c r="V34" s="105"/>
      <c r="W34" s="105"/>
      <c r="X34" s="73"/>
    </row>
    <row r="35" spans="1:24" ht="21.75" customHeight="1" x14ac:dyDescent="0.2">
      <c r="A35" s="6" t="s">
        <v>82</v>
      </c>
      <c r="C35" s="14">
        <v>892205</v>
      </c>
      <c r="D35" s="15"/>
      <c r="E35" s="41">
        <v>503388947763</v>
      </c>
      <c r="F35" s="15"/>
      <c r="G35" s="14">
        <v>500953669587</v>
      </c>
      <c r="H35" s="15"/>
      <c r="I35" s="41">
        <f t="shared" si="0"/>
        <v>2435278176</v>
      </c>
      <c r="J35" s="15"/>
      <c r="K35" s="14">
        <v>892205</v>
      </c>
      <c r="L35" s="15"/>
      <c r="M35" s="41">
        <v>503388947763</v>
      </c>
      <c r="N35" s="15"/>
      <c r="O35" s="41">
        <v>467606597487</v>
      </c>
      <c r="P35" s="15"/>
      <c r="Q35" s="41">
        <f t="shared" si="1"/>
        <v>35782350276</v>
      </c>
      <c r="S35" s="105"/>
      <c r="T35" s="105"/>
      <c r="U35" s="97"/>
      <c r="V35" s="105"/>
      <c r="W35" s="105"/>
      <c r="X35" s="73"/>
    </row>
    <row r="36" spans="1:24" ht="21.75" customHeight="1" x14ac:dyDescent="0.2">
      <c r="A36" s="6" t="s">
        <v>108</v>
      </c>
      <c r="C36" s="14">
        <v>3200000</v>
      </c>
      <c r="D36" s="15"/>
      <c r="E36" s="41">
        <v>2868599972000</v>
      </c>
      <c r="F36" s="15"/>
      <c r="G36" s="14">
        <v>2945290069400</v>
      </c>
      <c r="H36" s="15"/>
      <c r="I36" s="41">
        <f t="shared" si="0"/>
        <v>-76690097400</v>
      </c>
      <c r="J36" s="15"/>
      <c r="K36" s="14">
        <v>3200000</v>
      </c>
      <c r="L36" s="15"/>
      <c r="M36" s="41">
        <v>2868599972000</v>
      </c>
      <c r="N36" s="15"/>
      <c r="O36" s="41">
        <v>2910670184750</v>
      </c>
      <c r="P36" s="15"/>
      <c r="Q36" s="41">
        <f t="shared" si="1"/>
        <v>-42070212750</v>
      </c>
      <c r="S36" s="105"/>
      <c r="T36" s="105"/>
      <c r="U36" s="97"/>
      <c r="V36" s="105"/>
      <c r="W36" s="105"/>
      <c r="X36" s="73"/>
    </row>
    <row r="37" spans="1:24" ht="21.75" customHeight="1" x14ac:dyDescent="0.2">
      <c r="A37" s="6" t="s">
        <v>96</v>
      </c>
      <c r="C37" s="14">
        <v>1500000</v>
      </c>
      <c r="D37" s="15"/>
      <c r="E37" s="41">
        <v>1499728125000</v>
      </c>
      <c r="F37" s="15"/>
      <c r="G37" s="14">
        <v>1499728125000</v>
      </c>
      <c r="H37" s="15"/>
      <c r="I37" s="41">
        <f t="shared" si="0"/>
        <v>0</v>
      </c>
      <c r="J37" s="15"/>
      <c r="K37" s="14">
        <v>1500000</v>
      </c>
      <c r="L37" s="15"/>
      <c r="M37" s="41">
        <v>1499728125000</v>
      </c>
      <c r="N37" s="15"/>
      <c r="O37" s="41">
        <v>1500000000000</v>
      </c>
      <c r="P37" s="15"/>
      <c r="Q37" s="41">
        <f t="shared" si="1"/>
        <v>-271875000</v>
      </c>
      <c r="S37" s="105"/>
      <c r="T37" s="105"/>
      <c r="U37" s="97"/>
      <c r="V37" s="105"/>
      <c r="W37" s="105"/>
      <c r="X37" s="73"/>
    </row>
    <row r="38" spans="1:24" ht="21.75" customHeight="1" x14ac:dyDescent="0.2">
      <c r="A38" s="6" t="s">
        <v>111</v>
      </c>
      <c r="C38" s="14">
        <v>5000000</v>
      </c>
      <c r="D38" s="15"/>
      <c r="E38" s="41">
        <v>4881115137500</v>
      </c>
      <c r="F38" s="15"/>
      <c r="G38" s="14">
        <v>4656155918750</v>
      </c>
      <c r="H38" s="15"/>
      <c r="I38" s="41">
        <f t="shared" si="0"/>
        <v>224959218750</v>
      </c>
      <c r="J38" s="15"/>
      <c r="K38" s="14">
        <v>5000000</v>
      </c>
      <c r="L38" s="15"/>
      <c r="M38" s="41">
        <v>4881115137500</v>
      </c>
      <c r="N38" s="15"/>
      <c r="O38" s="41">
        <v>4882000000000</v>
      </c>
      <c r="P38" s="15"/>
      <c r="Q38" s="41">
        <f t="shared" si="1"/>
        <v>-884862500</v>
      </c>
      <c r="S38" s="105"/>
      <c r="T38" s="105"/>
      <c r="U38" s="97"/>
      <c r="V38" s="105"/>
      <c r="W38" s="105"/>
      <c r="X38" s="73"/>
    </row>
    <row r="39" spans="1:24" ht="21.75" customHeight="1" x14ac:dyDescent="0.2">
      <c r="A39" s="6" t="s">
        <v>114</v>
      </c>
      <c r="C39" s="14">
        <v>150000</v>
      </c>
      <c r="D39" s="15"/>
      <c r="E39" s="41">
        <v>140464536187</v>
      </c>
      <c r="F39" s="15"/>
      <c r="G39" s="14">
        <v>140464536187</v>
      </c>
      <c r="H39" s="15"/>
      <c r="I39" s="41">
        <f t="shared" si="0"/>
        <v>0</v>
      </c>
      <c r="J39" s="15"/>
      <c r="K39" s="14">
        <v>150000</v>
      </c>
      <c r="L39" s="15"/>
      <c r="M39" s="41">
        <v>140464536187</v>
      </c>
      <c r="N39" s="15"/>
      <c r="O39" s="41">
        <v>146100000000</v>
      </c>
      <c r="P39" s="15"/>
      <c r="Q39" s="41">
        <f t="shared" si="1"/>
        <v>-5635463813</v>
      </c>
      <c r="S39" s="105"/>
      <c r="T39" s="105"/>
      <c r="U39" s="97"/>
      <c r="V39" s="105"/>
      <c r="W39" s="105"/>
      <c r="X39" s="73"/>
    </row>
    <row r="40" spans="1:24" ht="21.75" customHeight="1" x14ac:dyDescent="0.2">
      <c r="A40" s="6" t="s">
        <v>116</v>
      </c>
      <c r="C40" s="14">
        <v>3091657</v>
      </c>
      <c r="D40" s="15"/>
      <c r="E40" s="41">
        <v>2798617073359</v>
      </c>
      <c r="F40" s="15"/>
      <c r="G40" s="14">
        <v>2925635019100</v>
      </c>
      <c r="H40" s="15"/>
      <c r="I40" s="41">
        <f t="shared" si="0"/>
        <v>-127017945741</v>
      </c>
      <c r="J40" s="15"/>
      <c r="K40" s="14">
        <v>3091657</v>
      </c>
      <c r="L40" s="15"/>
      <c r="M40" s="41">
        <v>2798617073359</v>
      </c>
      <c r="N40" s="15"/>
      <c r="O40" s="41">
        <v>2925635019100</v>
      </c>
      <c r="P40" s="15"/>
      <c r="Q40" s="41">
        <f t="shared" si="1"/>
        <v>-127017945741</v>
      </c>
      <c r="S40" s="105"/>
      <c r="T40" s="105"/>
      <c r="U40" s="97"/>
      <c r="V40" s="105"/>
      <c r="W40" s="105"/>
      <c r="X40" s="73"/>
    </row>
    <row r="41" spans="1:24" ht="21.75" customHeight="1" x14ac:dyDescent="0.2">
      <c r="A41" s="7" t="s">
        <v>237</v>
      </c>
      <c r="C41" s="18">
        <v>50000000</v>
      </c>
      <c r="D41" s="15"/>
      <c r="E41" s="42">
        <v>49987125000</v>
      </c>
      <c r="F41" s="15"/>
      <c r="G41" s="18">
        <v>49987125000</v>
      </c>
      <c r="H41" s="15"/>
      <c r="I41" s="41">
        <f t="shared" si="0"/>
        <v>0</v>
      </c>
      <c r="J41" s="15"/>
      <c r="K41" s="18">
        <v>50000000</v>
      </c>
      <c r="L41" s="15"/>
      <c r="M41" s="42">
        <v>49987125000</v>
      </c>
      <c r="N41" s="15"/>
      <c r="O41" s="42">
        <v>49987125000</v>
      </c>
      <c r="P41" s="15"/>
      <c r="Q41" s="41">
        <f t="shared" si="1"/>
        <v>0</v>
      </c>
      <c r="S41" s="105"/>
      <c r="T41" s="105"/>
      <c r="U41" s="97"/>
      <c r="V41" s="105"/>
      <c r="W41" s="105"/>
      <c r="X41" s="73"/>
    </row>
    <row r="42" spans="1:24" ht="21.75" customHeight="1" thickBot="1" x14ac:dyDescent="0.25">
      <c r="A42" s="9" t="s">
        <v>25</v>
      </c>
      <c r="C42" s="20">
        <f>SUM(C8:C41)</f>
        <v>568534494</v>
      </c>
      <c r="D42" s="15"/>
      <c r="E42" s="43">
        <f>SUM(E8:E41)</f>
        <v>28179461640449</v>
      </c>
      <c r="F42" s="15"/>
      <c r="G42" s="20">
        <f>SUM(G8:G41)</f>
        <v>27840906100652</v>
      </c>
      <c r="H42" s="15"/>
      <c r="I42" s="43">
        <f>SUM(I8:I41)</f>
        <v>338555539797</v>
      </c>
      <c r="J42" s="15"/>
      <c r="K42" s="20">
        <f>SUM(K8:K41)</f>
        <v>568534494</v>
      </c>
      <c r="L42" s="15"/>
      <c r="M42" s="43">
        <f>SUM(M8:M41)</f>
        <v>28179461640449</v>
      </c>
      <c r="N42" s="15"/>
      <c r="O42" s="43">
        <f>SUM(O8:O41)</f>
        <v>27176879115416</v>
      </c>
      <c r="P42" s="15"/>
      <c r="Q42" s="43">
        <f>SUM(Q8:Q41)</f>
        <v>1002582525033</v>
      </c>
      <c r="S42" s="105"/>
      <c r="T42" s="105"/>
      <c r="U42" s="97"/>
      <c r="V42" s="105"/>
      <c r="W42" s="105"/>
      <c r="X42" s="73"/>
    </row>
    <row r="43" spans="1:24" ht="13.5" thickTop="1" x14ac:dyDescent="0.2">
      <c r="S43" s="73"/>
      <c r="T43" s="73"/>
      <c r="U43" s="73"/>
      <c r="V43" s="73"/>
      <c r="W43" s="73"/>
      <c r="X43" s="73"/>
    </row>
    <row r="44" spans="1:24" x14ac:dyDescent="0.2">
      <c r="Q44" s="10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8"/>
  <sheetViews>
    <sheetView rightToLeft="1" view="pageBreakPreview" zoomScale="91" zoomScaleNormal="100" zoomScaleSheetLayoutView="91" workbookViewId="0">
      <selection activeCell="A10" sqref="A10:AW10"/>
    </sheetView>
  </sheetViews>
  <sheetFormatPr defaultRowHeight="12.75" x14ac:dyDescent="0.2"/>
  <cols>
    <col min="1" max="1" width="3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</row>
    <row r="2" spans="1:49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</row>
    <row r="3" spans="1:49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</row>
    <row r="4" spans="1:49" ht="14.45" customHeight="1" x14ac:dyDescent="0.2"/>
    <row r="5" spans="1:49" ht="14.45" customHeight="1" x14ac:dyDescent="0.2">
      <c r="A5" s="83" t="s">
        <v>26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</row>
    <row r="6" spans="1:49" ht="14.45" customHeight="1" x14ac:dyDescent="0.2">
      <c r="I6" s="79" t="s">
        <v>7</v>
      </c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C6" s="79" t="s">
        <v>9</v>
      </c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79" t="s">
        <v>27</v>
      </c>
      <c r="B8" s="79"/>
      <c r="C8" s="79"/>
      <c r="D8" s="79"/>
      <c r="E8" s="79"/>
      <c r="F8" s="79"/>
      <c r="G8" s="79"/>
      <c r="I8" s="79" t="s">
        <v>28</v>
      </c>
      <c r="J8" s="79"/>
      <c r="K8" s="79"/>
      <c r="M8" s="79" t="s">
        <v>29</v>
      </c>
      <c r="N8" s="79"/>
      <c r="O8" s="79"/>
      <c r="Q8" s="79" t="s">
        <v>30</v>
      </c>
      <c r="R8" s="79"/>
      <c r="S8" s="79"/>
      <c r="T8" s="79"/>
      <c r="U8" s="79"/>
      <c r="W8" s="79" t="s">
        <v>31</v>
      </c>
      <c r="X8" s="79"/>
      <c r="Y8" s="79"/>
      <c r="Z8" s="79"/>
      <c r="AA8" s="79"/>
      <c r="AC8" s="79" t="s">
        <v>28</v>
      </c>
      <c r="AD8" s="79"/>
      <c r="AE8" s="79"/>
      <c r="AF8" s="79"/>
      <c r="AG8" s="79"/>
      <c r="AI8" s="79" t="s">
        <v>29</v>
      </c>
      <c r="AJ8" s="79"/>
      <c r="AK8" s="79"/>
      <c r="AM8" s="79" t="s">
        <v>30</v>
      </c>
      <c r="AN8" s="79"/>
      <c r="AO8" s="79"/>
      <c r="AQ8" s="79" t="s">
        <v>31</v>
      </c>
      <c r="AR8" s="79"/>
      <c r="AS8" s="79"/>
    </row>
    <row r="9" spans="1:49" ht="21.75" customHeight="1" x14ac:dyDescent="0.2">
      <c r="A9" s="84" t="s">
        <v>32</v>
      </c>
      <c r="B9" s="84"/>
      <c r="C9" s="84"/>
      <c r="D9" s="84"/>
      <c r="E9" s="84"/>
      <c r="F9" s="84"/>
      <c r="G9" s="84"/>
      <c r="H9" s="15"/>
      <c r="I9" s="85">
        <v>50000000</v>
      </c>
      <c r="J9" s="85"/>
      <c r="K9" s="85"/>
      <c r="L9" s="15"/>
      <c r="M9" s="85">
        <v>12900</v>
      </c>
      <c r="N9" s="85"/>
      <c r="O9" s="85"/>
      <c r="P9" s="15"/>
      <c r="Q9" s="84" t="s">
        <v>33</v>
      </c>
      <c r="R9" s="84"/>
      <c r="S9" s="84"/>
      <c r="T9" s="84"/>
      <c r="U9" s="84"/>
      <c r="V9" s="15"/>
      <c r="W9" s="86">
        <v>0.29926374039477799</v>
      </c>
      <c r="X9" s="86"/>
      <c r="Y9" s="86"/>
      <c r="Z9" s="86"/>
      <c r="AA9" s="86"/>
      <c r="AB9" s="15"/>
      <c r="AC9" s="85">
        <v>50000000</v>
      </c>
      <c r="AD9" s="85"/>
      <c r="AE9" s="85"/>
      <c r="AF9" s="85"/>
      <c r="AG9" s="85"/>
      <c r="AH9" s="15"/>
      <c r="AI9" s="85">
        <v>12900</v>
      </c>
      <c r="AJ9" s="85"/>
      <c r="AK9" s="85"/>
      <c r="AL9" s="15"/>
      <c r="AM9" s="84" t="s">
        <v>33</v>
      </c>
      <c r="AN9" s="84"/>
      <c r="AO9" s="84"/>
      <c r="AP9" s="15"/>
      <c r="AQ9" s="86">
        <v>0.29926374039477799</v>
      </c>
      <c r="AR9" s="86"/>
      <c r="AS9" s="86"/>
    </row>
    <row r="10" spans="1:49" ht="24" customHeight="1" x14ac:dyDescent="0.2">
      <c r="A10" s="83" t="s">
        <v>34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</row>
    <row r="11" spans="1:49" ht="14.45" customHeight="1" x14ac:dyDescent="0.2">
      <c r="C11" s="79" t="s">
        <v>7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Y11" s="79" t="s">
        <v>9</v>
      </c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</row>
    <row r="12" spans="1:49" ht="14.45" customHeight="1" x14ac:dyDescent="0.2">
      <c r="A12" s="2" t="s">
        <v>27</v>
      </c>
      <c r="C12" s="4" t="s">
        <v>35</v>
      </c>
      <c r="D12" s="3"/>
      <c r="E12" s="4" t="s">
        <v>36</v>
      </c>
      <c r="F12" s="3"/>
      <c r="G12" s="81" t="s">
        <v>37</v>
      </c>
      <c r="H12" s="81"/>
      <c r="I12" s="81"/>
      <c r="J12" s="3"/>
      <c r="K12" s="81" t="s">
        <v>38</v>
      </c>
      <c r="L12" s="81"/>
      <c r="M12" s="81"/>
      <c r="N12" s="3"/>
      <c r="O12" s="81" t="s">
        <v>29</v>
      </c>
      <c r="P12" s="81"/>
      <c r="Q12" s="81"/>
      <c r="R12" s="3"/>
      <c r="S12" s="81" t="s">
        <v>30</v>
      </c>
      <c r="T12" s="81"/>
      <c r="U12" s="81"/>
      <c r="V12" s="81"/>
      <c r="W12" s="81"/>
      <c r="Y12" s="81" t="s">
        <v>35</v>
      </c>
      <c r="Z12" s="81"/>
      <c r="AA12" s="81"/>
      <c r="AB12" s="81"/>
      <c r="AC12" s="81"/>
      <c r="AD12" s="3"/>
      <c r="AE12" s="81" t="s">
        <v>36</v>
      </c>
      <c r="AF12" s="81"/>
      <c r="AG12" s="81"/>
      <c r="AH12" s="81"/>
      <c r="AI12" s="81"/>
      <c r="AJ12" s="3"/>
      <c r="AK12" s="81" t="s">
        <v>37</v>
      </c>
      <c r="AL12" s="81"/>
      <c r="AM12" s="81"/>
      <c r="AN12" s="3"/>
      <c r="AO12" s="81" t="s">
        <v>38</v>
      </c>
      <c r="AP12" s="81"/>
      <c r="AQ12" s="81"/>
      <c r="AR12" s="3"/>
      <c r="AS12" s="81" t="s">
        <v>29</v>
      </c>
      <c r="AT12" s="81"/>
      <c r="AU12" s="3"/>
      <c r="AV12" s="4" t="s">
        <v>30</v>
      </c>
    </row>
    <row r="13" spans="1:49" ht="21.75" customHeight="1" x14ac:dyDescent="0.2">
      <c r="A13" s="34" t="s">
        <v>39</v>
      </c>
      <c r="B13" s="15"/>
      <c r="C13" s="34" t="s">
        <v>40</v>
      </c>
      <c r="D13" s="15"/>
      <c r="E13" s="34" t="s">
        <v>41</v>
      </c>
      <c r="F13" s="15"/>
      <c r="G13" s="84" t="s">
        <v>42</v>
      </c>
      <c r="H13" s="84"/>
      <c r="I13" s="84"/>
      <c r="J13" s="15"/>
      <c r="K13" s="85">
        <v>50000000</v>
      </c>
      <c r="L13" s="85"/>
      <c r="M13" s="85"/>
      <c r="N13" s="15"/>
      <c r="O13" s="85">
        <v>13150</v>
      </c>
      <c r="P13" s="85"/>
      <c r="Q13" s="85"/>
      <c r="R13" s="15"/>
      <c r="S13" s="84" t="s">
        <v>43</v>
      </c>
      <c r="T13" s="84"/>
      <c r="U13" s="84"/>
      <c r="V13" s="84"/>
      <c r="W13" s="84"/>
      <c r="X13" s="15"/>
      <c r="Y13" s="84" t="s">
        <v>40</v>
      </c>
      <c r="Z13" s="84"/>
      <c r="AA13" s="84"/>
      <c r="AB13" s="84"/>
      <c r="AC13" s="84"/>
      <c r="AD13" s="15"/>
      <c r="AE13" s="84" t="s">
        <v>41</v>
      </c>
      <c r="AF13" s="84"/>
      <c r="AG13" s="84"/>
      <c r="AH13" s="84"/>
      <c r="AI13" s="84"/>
      <c r="AJ13" s="15"/>
      <c r="AK13" s="84" t="s">
        <v>42</v>
      </c>
      <c r="AL13" s="84"/>
      <c r="AM13" s="84"/>
      <c r="AN13" s="15"/>
      <c r="AO13" s="85">
        <v>50000000</v>
      </c>
      <c r="AP13" s="85"/>
      <c r="AQ13" s="85"/>
      <c r="AR13" s="15"/>
      <c r="AS13" s="85">
        <v>13150</v>
      </c>
      <c r="AT13" s="85"/>
      <c r="AU13" s="15"/>
      <c r="AV13" s="34" t="s">
        <v>43</v>
      </c>
    </row>
    <row r="14" spans="1:49" ht="15" customHeight="1" x14ac:dyDescent="0.2">
      <c r="A14" s="50"/>
      <c r="B14" s="15"/>
      <c r="C14" s="50"/>
      <c r="D14" s="15"/>
      <c r="E14" s="50"/>
      <c r="F14" s="15"/>
      <c r="G14" s="50"/>
      <c r="H14" s="50"/>
      <c r="I14" s="50"/>
      <c r="J14" s="15"/>
      <c r="K14" s="51"/>
      <c r="L14" s="51"/>
      <c r="M14" s="51"/>
      <c r="N14" s="15"/>
      <c r="O14" s="51"/>
      <c r="P14" s="51"/>
      <c r="Q14" s="51"/>
      <c r="R14" s="15"/>
      <c r="S14" s="50"/>
      <c r="T14" s="50"/>
      <c r="U14" s="50"/>
      <c r="V14" s="50"/>
      <c r="W14" s="50"/>
      <c r="X14" s="15"/>
      <c r="Y14" s="50"/>
      <c r="Z14" s="50"/>
      <c r="AA14" s="50"/>
      <c r="AB14" s="50"/>
      <c r="AC14" s="50"/>
      <c r="AD14" s="15"/>
      <c r="AE14" s="50"/>
      <c r="AF14" s="50"/>
      <c r="AG14" s="50"/>
      <c r="AH14" s="50"/>
      <c r="AI14" s="50"/>
      <c r="AJ14" s="15"/>
      <c r="AK14" s="50"/>
      <c r="AL14" s="50"/>
      <c r="AM14" s="50"/>
      <c r="AN14" s="15"/>
      <c r="AO14" s="51"/>
      <c r="AP14" s="51"/>
      <c r="AQ14" s="51"/>
      <c r="AR14" s="15"/>
      <c r="AS14" s="51"/>
      <c r="AT14" s="51"/>
      <c r="AU14" s="15"/>
      <c r="AV14" s="50"/>
    </row>
    <row r="15" spans="1:49" ht="21.75" customHeight="1" x14ac:dyDescent="0.2">
      <c r="O15" s="98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</row>
    <row r="16" spans="1:49" ht="21.75" customHeight="1" x14ac:dyDescent="0.2"/>
    <row r="17" ht="21.75" customHeight="1" x14ac:dyDescent="0.2"/>
    <row r="18" ht="21.75" customHeight="1" x14ac:dyDescent="0.2"/>
  </sheetData>
  <mergeCells count="46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10:AW10"/>
    <mergeCell ref="C11:W11"/>
    <mergeCell ref="Y11:AV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O15:AI15"/>
    <mergeCell ref="AE13:AI13"/>
    <mergeCell ref="AK13:AM13"/>
    <mergeCell ref="AO13:AQ13"/>
    <mergeCell ref="AS13:AT13"/>
  </mergeCells>
  <pageMargins left="0.39" right="0.39" top="0.39" bottom="0.39" header="0" footer="0"/>
  <pageSetup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3"/>
  <sheetViews>
    <sheetView rightToLeft="1" view="pageBreakPreview" zoomScale="78" zoomScaleNormal="100" zoomScaleSheetLayoutView="78" workbookViewId="0">
      <selection activeCell="A9" sqref="A9:B9"/>
    </sheetView>
  </sheetViews>
  <sheetFormatPr defaultRowHeight="12.75" x14ac:dyDescent="0.2"/>
  <cols>
    <col min="1" max="1" width="5.140625" customWidth="1"/>
    <col min="2" max="2" width="29.42578125" customWidth="1"/>
    <col min="3" max="3" width="1.28515625" customWidth="1"/>
    <col min="4" max="4" width="15.140625" customWidth="1"/>
    <col min="5" max="5" width="1.28515625" customWidth="1"/>
    <col min="6" max="6" width="23.85546875" customWidth="1"/>
    <col min="7" max="7" width="1.28515625" customWidth="1"/>
    <col min="8" max="8" width="19.42578125" customWidth="1"/>
    <col min="9" max="9" width="1.28515625" customWidth="1"/>
    <col min="10" max="10" width="21.5703125" customWidth="1"/>
    <col min="11" max="11" width="1.28515625" customWidth="1"/>
    <col min="12" max="12" width="24.28515625" customWidth="1"/>
    <col min="13" max="13" width="1.28515625" customWidth="1"/>
    <col min="14" max="14" width="20.5703125" customWidth="1"/>
    <col min="15" max="15" width="1.28515625" customWidth="1"/>
    <col min="16" max="16" width="17.7109375" customWidth="1"/>
    <col min="17" max="17" width="1.28515625" customWidth="1"/>
    <col min="18" max="18" width="21.42578125" customWidth="1"/>
    <col min="19" max="19" width="1.28515625" customWidth="1"/>
    <col min="20" max="20" width="22.7109375" customWidth="1"/>
    <col min="21" max="21" width="1.28515625" customWidth="1"/>
    <col min="22" max="22" width="21" customWidth="1"/>
    <col min="23" max="23" width="1.28515625" customWidth="1"/>
    <col min="24" max="24" width="25.28515625" customWidth="1"/>
    <col min="25" max="25" width="1.28515625" customWidth="1"/>
    <col min="26" max="26" width="18" customWidth="1"/>
  </cols>
  <sheetData>
    <row r="1" spans="1:28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8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spans="1:28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8" ht="14.45" customHeight="1" x14ac:dyDescent="0.2"/>
    <row r="5" spans="1:28" ht="14.45" customHeight="1" x14ac:dyDescent="0.2">
      <c r="A5" s="1" t="s">
        <v>44</v>
      </c>
      <c r="B5" s="83" t="s">
        <v>45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8" ht="14.45" customHeight="1" x14ac:dyDescent="0.2">
      <c r="D6" s="79" t="s">
        <v>7</v>
      </c>
      <c r="E6" s="79"/>
      <c r="F6" s="79"/>
      <c r="G6" s="79"/>
      <c r="H6" s="79"/>
      <c r="J6" s="79" t="s">
        <v>8</v>
      </c>
      <c r="K6" s="79"/>
      <c r="L6" s="79"/>
      <c r="M6" s="79"/>
      <c r="N6" s="79"/>
      <c r="O6" s="79"/>
      <c r="P6" s="79"/>
      <c r="R6" s="79" t="s">
        <v>9</v>
      </c>
      <c r="S6" s="79"/>
      <c r="T6" s="79"/>
      <c r="U6" s="79"/>
      <c r="V6" s="79"/>
      <c r="W6" s="79"/>
      <c r="X6" s="79"/>
      <c r="Y6" s="79"/>
      <c r="Z6" s="79"/>
    </row>
    <row r="7" spans="1:28" ht="14.45" customHeight="1" x14ac:dyDescent="0.2">
      <c r="D7" s="3"/>
      <c r="E7" s="3"/>
      <c r="F7" s="3"/>
      <c r="G7" s="3"/>
      <c r="H7" s="3"/>
      <c r="J7" s="81" t="s">
        <v>46</v>
      </c>
      <c r="K7" s="81"/>
      <c r="L7" s="81"/>
      <c r="M7" s="3"/>
      <c r="N7" s="81" t="s">
        <v>47</v>
      </c>
      <c r="O7" s="81"/>
      <c r="P7" s="81"/>
      <c r="R7" s="3"/>
      <c r="S7" s="3"/>
      <c r="T7" s="3"/>
      <c r="U7" s="3"/>
      <c r="V7" s="3"/>
      <c r="W7" s="3"/>
      <c r="X7" s="3"/>
      <c r="Y7" s="3"/>
      <c r="Z7" s="3"/>
    </row>
    <row r="8" spans="1:28" ht="14.45" customHeight="1" x14ac:dyDescent="0.2">
      <c r="A8" s="79" t="s">
        <v>48</v>
      </c>
      <c r="B8" s="79"/>
      <c r="D8" s="2"/>
      <c r="F8" s="2" t="s">
        <v>14</v>
      </c>
      <c r="H8" s="2" t="s">
        <v>15</v>
      </c>
      <c r="J8" s="4" t="s">
        <v>13</v>
      </c>
      <c r="K8" s="3"/>
      <c r="L8" s="4" t="s">
        <v>14</v>
      </c>
      <c r="N8" s="4" t="s">
        <v>13</v>
      </c>
      <c r="O8" s="3"/>
      <c r="P8" s="4" t="s">
        <v>16</v>
      </c>
      <c r="R8" s="2" t="s">
        <v>13</v>
      </c>
      <c r="T8" s="2" t="s">
        <v>49</v>
      </c>
      <c r="V8" s="2" t="s">
        <v>14</v>
      </c>
      <c r="X8" s="2" t="s">
        <v>15</v>
      </c>
      <c r="Z8" s="2" t="s">
        <v>18</v>
      </c>
    </row>
    <row r="9" spans="1:28" ht="21.75" customHeight="1" x14ac:dyDescent="0.2">
      <c r="A9" s="90" t="s">
        <v>50</v>
      </c>
      <c r="B9" s="90"/>
      <c r="D9" s="13">
        <v>49333991</v>
      </c>
      <c r="E9" s="15"/>
      <c r="F9" s="13">
        <v>499999998785</v>
      </c>
      <c r="G9" s="15"/>
      <c r="H9" s="13">
        <v>558707448075</v>
      </c>
      <c r="I9" s="15"/>
      <c r="J9" s="13">
        <v>0</v>
      </c>
      <c r="K9" s="15"/>
      <c r="L9" s="13">
        <v>0</v>
      </c>
      <c r="M9" s="15"/>
      <c r="N9" s="13">
        <v>0</v>
      </c>
      <c r="O9" s="15"/>
      <c r="P9" s="13">
        <v>0</v>
      </c>
      <c r="Q9" s="15"/>
      <c r="R9" s="13">
        <v>49333991</v>
      </c>
      <c r="S9" s="15"/>
      <c r="T9" s="13">
        <v>11622</v>
      </c>
      <c r="U9" s="15"/>
      <c r="V9" s="13">
        <v>499999998785</v>
      </c>
      <c r="W9" s="15"/>
      <c r="X9" s="13">
        <v>573359643402</v>
      </c>
      <c r="Y9" s="15"/>
      <c r="Z9" s="54">
        <f>X9/46137412869396</f>
        <v>1.2427217040215157E-2</v>
      </c>
      <c r="AB9" s="53"/>
    </row>
    <row r="10" spans="1:28" ht="21.75" customHeight="1" x14ac:dyDescent="0.2">
      <c r="A10" s="87" t="s">
        <v>51</v>
      </c>
      <c r="B10" s="87"/>
      <c r="D10" s="14">
        <v>38305370</v>
      </c>
      <c r="E10" s="15"/>
      <c r="F10" s="14">
        <v>499999994610</v>
      </c>
      <c r="G10" s="15"/>
      <c r="H10" s="14">
        <v>564889291390</v>
      </c>
      <c r="I10" s="15"/>
      <c r="J10" s="14">
        <v>0</v>
      </c>
      <c r="K10" s="15"/>
      <c r="L10" s="14">
        <v>0</v>
      </c>
      <c r="M10" s="15"/>
      <c r="N10" s="14">
        <v>0</v>
      </c>
      <c r="O10" s="15"/>
      <c r="P10" s="14">
        <v>0</v>
      </c>
      <c r="Q10" s="15"/>
      <c r="R10" s="14">
        <v>38305370</v>
      </c>
      <c r="S10" s="15"/>
      <c r="T10" s="14">
        <v>15097</v>
      </c>
      <c r="U10" s="15"/>
      <c r="V10" s="14">
        <v>499999994610</v>
      </c>
      <c r="W10" s="15"/>
      <c r="X10" s="14">
        <v>578296170890</v>
      </c>
      <c r="Y10" s="15"/>
      <c r="Z10" s="55">
        <f>X10/46137412869396</f>
        <v>1.2534213232263768E-2</v>
      </c>
      <c r="AB10" s="53"/>
    </row>
    <row r="11" spans="1:28" ht="21.75" customHeight="1" x14ac:dyDescent="0.2">
      <c r="A11" s="87" t="s">
        <v>52</v>
      </c>
      <c r="B11" s="87"/>
      <c r="D11" s="14">
        <v>103559048</v>
      </c>
      <c r="E11" s="15"/>
      <c r="F11" s="14">
        <v>1499999995164</v>
      </c>
      <c r="G11" s="15"/>
      <c r="H11" s="14">
        <v>1510719392224</v>
      </c>
      <c r="I11" s="15"/>
      <c r="J11" s="14">
        <v>0</v>
      </c>
      <c r="K11" s="15"/>
      <c r="L11" s="14">
        <v>0</v>
      </c>
      <c r="M11" s="15"/>
      <c r="N11" s="14">
        <v>-103559048</v>
      </c>
      <c r="O11" s="15"/>
      <c r="P11" s="14">
        <v>1540345564675.8401</v>
      </c>
      <c r="Q11" s="15"/>
      <c r="R11" s="14">
        <v>0</v>
      </c>
      <c r="S11" s="15"/>
      <c r="T11" s="14">
        <v>0</v>
      </c>
      <c r="U11" s="15"/>
      <c r="V11" s="14">
        <v>0</v>
      </c>
      <c r="W11" s="15"/>
      <c r="X11" s="14">
        <v>0</v>
      </c>
      <c r="Y11" s="15"/>
      <c r="Z11" s="55">
        <f t="shared" ref="Z11:Z20" si="0">X11/46137412869396</f>
        <v>0</v>
      </c>
      <c r="AB11" s="53"/>
    </row>
    <row r="12" spans="1:28" ht="21.75" customHeight="1" x14ac:dyDescent="0.2">
      <c r="A12" s="87" t="s">
        <v>53</v>
      </c>
      <c r="B12" s="87"/>
      <c r="D12" s="14">
        <v>12800000</v>
      </c>
      <c r="E12" s="15"/>
      <c r="F12" s="14">
        <v>300214269367</v>
      </c>
      <c r="G12" s="15"/>
      <c r="H12" s="14">
        <v>299833603840</v>
      </c>
      <c r="I12" s="15"/>
      <c r="J12" s="14">
        <v>0</v>
      </c>
      <c r="K12" s="15"/>
      <c r="L12" s="14">
        <v>0</v>
      </c>
      <c r="M12" s="15"/>
      <c r="N12" s="14">
        <v>0</v>
      </c>
      <c r="O12" s="15"/>
      <c r="P12" s="14">
        <v>0</v>
      </c>
      <c r="Q12" s="15"/>
      <c r="R12" s="14">
        <v>12800000</v>
      </c>
      <c r="S12" s="15"/>
      <c r="T12" s="14">
        <v>24420</v>
      </c>
      <c r="U12" s="15"/>
      <c r="V12" s="14">
        <v>300214269367</v>
      </c>
      <c r="W12" s="15"/>
      <c r="X12" s="14">
        <v>312369309120</v>
      </c>
      <c r="Y12" s="15"/>
      <c r="Z12" s="55">
        <f t="shared" si="0"/>
        <v>6.7704123333539078E-3</v>
      </c>
      <c r="AB12" s="53"/>
    </row>
    <row r="13" spans="1:28" ht="21.75" customHeight="1" x14ac:dyDescent="0.2">
      <c r="A13" s="87" t="s">
        <v>54</v>
      </c>
      <c r="B13" s="87"/>
      <c r="D13" s="14">
        <v>138434563</v>
      </c>
      <c r="E13" s="15"/>
      <c r="F13" s="14">
        <v>1499999979434</v>
      </c>
      <c r="G13" s="15"/>
      <c r="H13" s="14">
        <v>1564587431026</v>
      </c>
      <c r="I13" s="15"/>
      <c r="J13" s="14">
        <v>0</v>
      </c>
      <c r="K13" s="15"/>
      <c r="L13" s="14">
        <v>0</v>
      </c>
      <c r="M13" s="15"/>
      <c r="N13" s="14">
        <v>0</v>
      </c>
      <c r="O13" s="15"/>
      <c r="P13" s="14">
        <v>0</v>
      </c>
      <c r="Q13" s="15"/>
      <c r="R13" s="14">
        <v>138434563</v>
      </c>
      <c r="S13" s="15"/>
      <c r="T13" s="14">
        <v>11589</v>
      </c>
      <c r="U13" s="15"/>
      <c r="V13" s="14">
        <v>1499999979434</v>
      </c>
      <c r="W13" s="15"/>
      <c r="X13" s="14">
        <v>1604318150607</v>
      </c>
      <c r="Y13" s="15"/>
      <c r="Z13" s="55">
        <f t="shared" si="0"/>
        <v>3.4772607539751775E-2</v>
      </c>
      <c r="AB13" s="53"/>
    </row>
    <row r="14" spans="1:28" ht="21.75" customHeight="1" x14ac:dyDescent="0.2">
      <c r="A14" s="87" t="s">
        <v>55</v>
      </c>
      <c r="B14" s="87"/>
      <c r="D14" s="14">
        <v>90603619</v>
      </c>
      <c r="E14" s="15"/>
      <c r="F14" s="14">
        <v>1499999992824</v>
      </c>
      <c r="G14" s="15"/>
      <c r="H14" s="14">
        <v>1503385850067</v>
      </c>
      <c r="I14" s="15"/>
      <c r="J14" s="14">
        <v>0</v>
      </c>
      <c r="K14" s="15"/>
      <c r="L14" s="14">
        <v>0</v>
      </c>
      <c r="M14" s="15"/>
      <c r="N14" s="14">
        <v>-90603619</v>
      </c>
      <c r="O14" s="15"/>
      <c r="P14" s="14">
        <v>1511203130314.3201</v>
      </c>
      <c r="Q14" s="15"/>
      <c r="R14" s="14">
        <v>0</v>
      </c>
      <c r="S14" s="15"/>
      <c r="T14" s="14">
        <v>0</v>
      </c>
      <c r="U14" s="15"/>
      <c r="V14" s="14">
        <v>0</v>
      </c>
      <c r="W14" s="15"/>
      <c r="X14" s="14">
        <v>0</v>
      </c>
      <c r="Y14" s="15"/>
      <c r="Z14" s="55">
        <f t="shared" si="0"/>
        <v>0</v>
      </c>
      <c r="AB14" s="53"/>
    </row>
    <row r="15" spans="1:28" ht="21.75" customHeight="1" x14ac:dyDescent="0.2">
      <c r="A15" s="87" t="s">
        <v>56</v>
      </c>
      <c r="B15" s="87"/>
      <c r="D15" s="14">
        <v>80280317</v>
      </c>
      <c r="E15" s="15"/>
      <c r="F15" s="14">
        <v>1499957442828</v>
      </c>
      <c r="G15" s="15"/>
      <c r="H15" s="14">
        <v>1627362305907</v>
      </c>
      <c r="I15" s="15"/>
      <c r="J15" s="14">
        <v>0</v>
      </c>
      <c r="K15" s="15"/>
      <c r="L15" s="14">
        <v>0</v>
      </c>
      <c r="M15" s="15"/>
      <c r="N15" s="14">
        <v>0</v>
      </c>
      <c r="O15" s="15"/>
      <c r="P15" s="14">
        <v>0</v>
      </c>
      <c r="Q15" s="15"/>
      <c r="R15" s="14">
        <v>80280317</v>
      </c>
      <c r="S15" s="15"/>
      <c r="T15" s="14">
        <v>20751</v>
      </c>
      <c r="U15" s="15"/>
      <c r="V15" s="14">
        <v>1499957442828</v>
      </c>
      <c r="W15" s="15"/>
      <c r="X15" s="14">
        <v>1665896858067</v>
      </c>
      <c r="Y15" s="15"/>
      <c r="Z15" s="55">
        <f t="shared" si="0"/>
        <v>3.6107288087061928E-2</v>
      </c>
      <c r="AB15" s="53"/>
    </row>
    <row r="16" spans="1:28" ht="21.75" customHeight="1" x14ac:dyDescent="0.2">
      <c r="A16" s="87" t="s">
        <v>57</v>
      </c>
      <c r="B16" s="87"/>
      <c r="D16" s="14">
        <v>4000000</v>
      </c>
      <c r="E16" s="15"/>
      <c r="F16" s="14">
        <v>40000000000</v>
      </c>
      <c r="G16" s="15"/>
      <c r="H16" s="14">
        <v>35126238000</v>
      </c>
      <c r="I16" s="15"/>
      <c r="J16" s="14">
        <v>0</v>
      </c>
      <c r="K16" s="15"/>
      <c r="L16" s="14">
        <v>0</v>
      </c>
      <c r="M16" s="15"/>
      <c r="N16" s="14">
        <v>0</v>
      </c>
      <c r="O16" s="15"/>
      <c r="P16" s="14">
        <v>0</v>
      </c>
      <c r="Q16" s="15"/>
      <c r="R16" s="14">
        <v>4000000</v>
      </c>
      <c r="S16" s="15"/>
      <c r="T16" s="14">
        <v>9650</v>
      </c>
      <c r="U16" s="15"/>
      <c r="V16" s="14">
        <v>40000000000</v>
      </c>
      <c r="W16" s="15"/>
      <c r="X16" s="14">
        <v>38554162500</v>
      </c>
      <c r="Y16" s="15"/>
      <c r="Z16" s="55">
        <f t="shared" si="0"/>
        <v>8.3563772006760826E-4</v>
      </c>
      <c r="AB16" s="53"/>
    </row>
    <row r="17" spans="1:28" ht="21.75" customHeight="1" x14ac:dyDescent="0.2">
      <c r="A17" s="87" t="s">
        <v>58</v>
      </c>
      <c r="B17" s="87"/>
      <c r="D17" s="14">
        <v>7400000</v>
      </c>
      <c r="E17" s="15"/>
      <c r="F17" s="14">
        <v>100015884000</v>
      </c>
      <c r="G17" s="15"/>
      <c r="H17" s="14">
        <v>99042247500</v>
      </c>
      <c r="I17" s="15"/>
      <c r="J17" s="14">
        <v>0</v>
      </c>
      <c r="K17" s="15"/>
      <c r="L17" s="14">
        <v>0</v>
      </c>
      <c r="M17" s="15"/>
      <c r="N17" s="14">
        <v>-2258295</v>
      </c>
      <c r="O17" s="15"/>
      <c r="P17" s="14">
        <v>33171048832</v>
      </c>
      <c r="Q17" s="15"/>
      <c r="R17" s="14">
        <v>5141705</v>
      </c>
      <c r="S17" s="15"/>
      <c r="T17" s="14">
        <v>15805</v>
      </c>
      <c r="U17" s="15"/>
      <c r="V17" s="14">
        <v>69493536600</v>
      </c>
      <c r="W17" s="15"/>
      <c r="X17" s="14">
        <v>81168145756.064102</v>
      </c>
      <c r="Y17" s="15"/>
      <c r="Z17" s="55">
        <f t="shared" si="0"/>
        <v>1.7592695538831305E-3</v>
      </c>
      <c r="AB17" s="53"/>
    </row>
    <row r="18" spans="1:28" ht="21.75" customHeight="1" x14ac:dyDescent="0.2">
      <c r="A18" s="87" t="s">
        <v>59</v>
      </c>
      <c r="B18" s="87"/>
      <c r="D18" s="14">
        <v>6998000</v>
      </c>
      <c r="E18" s="15"/>
      <c r="F18" s="14">
        <v>95073016891</v>
      </c>
      <c r="G18" s="15"/>
      <c r="H18" s="14">
        <v>96387823376.25</v>
      </c>
      <c r="I18" s="15"/>
      <c r="J18" s="14">
        <v>0</v>
      </c>
      <c r="K18" s="15"/>
      <c r="L18" s="14">
        <v>0</v>
      </c>
      <c r="M18" s="15"/>
      <c r="N18" s="14">
        <v>0</v>
      </c>
      <c r="O18" s="15"/>
      <c r="P18" s="14">
        <v>0</v>
      </c>
      <c r="Q18" s="15"/>
      <c r="R18" s="14">
        <v>6998000</v>
      </c>
      <c r="S18" s="15"/>
      <c r="T18" s="14">
        <v>15950</v>
      </c>
      <c r="U18" s="15"/>
      <c r="V18" s="14">
        <v>95073016891</v>
      </c>
      <c r="W18" s="15"/>
      <c r="X18" s="14">
        <v>111485553506.25</v>
      </c>
      <c r="Y18" s="15"/>
      <c r="Z18" s="55">
        <f t="shared" si="0"/>
        <v>2.4163806891781942E-3</v>
      </c>
      <c r="AB18" s="53"/>
    </row>
    <row r="19" spans="1:28" ht="21.75" customHeight="1" x14ac:dyDescent="0.2">
      <c r="A19" s="87" t="s">
        <v>60</v>
      </c>
      <c r="B19" s="87"/>
      <c r="D19" s="14">
        <v>0</v>
      </c>
      <c r="E19" s="15"/>
      <c r="F19" s="14">
        <v>0</v>
      </c>
      <c r="G19" s="15"/>
      <c r="H19" s="14">
        <v>0</v>
      </c>
      <c r="I19" s="15"/>
      <c r="J19" s="14">
        <v>10000000</v>
      </c>
      <c r="K19" s="15"/>
      <c r="L19" s="14">
        <v>100119999740</v>
      </c>
      <c r="M19" s="15"/>
      <c r="N19" s="14">
        <v>0</v>
      </c>
      <c r="O19" s="15"/>
      <c r="P19" s="14">
        <v>0</v>
      </c>
      <c r="Q19" s="15"/>
      <c r="R19" s="14">
        <v>10000000</v>
      </c>
      <c r="S19" s="15"/>
      <c r="T19" s="14">
        <v>10000</v>
      </c>
      <c r="U19" s="15"/>
      <c r="V19" s="14">
        <v>100119999740</v>
      </c>
      <c r="W19" s="15"/>
      <c r="X19" s="14">
        <v>99880000000</v>
      </c>
      <c r="Y19" s="15"/>
      <c r="Z19" s="55">
        <f t="shared" si="0"/>
        <v>2.1648374667807323E-3</v>
      </c>
      <c r="AB19" s="53"/>
    </row>
    <row r="20" spans="1:28" ht="21.75" customHeight="1" x14ac:dyDescent="0.2">
      <c r="A20" s="88" t="s">
        <v>61</v>
      </c>
      <c r="B20" s="88"/>
      <c r="D20" s="18">
        <v>0</v>
      </c>
      <c r="E20" s="15"/>
      <c r="F20" s="18">
        <v>0</v>
      </c>
      <c r="G20" s="15"/>
      <c r="H20" s="18">
        <v>0</v>
      </c>
      <c r="I20" s="15"/>
      <c r="J20" s="18">
        <v>6178414</v>
      </c>
      <c r="K20" s="15"/>
      <c r="L20" s="18">
        <v>214206668443</v>
      </c>
      <c r="M20" s="15"/>
      <c r="N20" s="18">
        <v>0</v>
      </c>
      <c r="O20" s="15"/>
      <c r="P20" s="18">
        <v>0</v>
      </c>
      <c r="Q20" s="15"/>
      <c r="R20" s="18">
        <v>6178414</v>
      </c>
      <c r="S20" s="15"/>
      <c r="T20" s="18">
        <v>37330</v>
      </c>
      <c r="U20" s="15"/>
      <c r="V20" s="18">
        <v>214206668443</v>
      </c>
      <c r="W20" s="15"/>
      <c r="X20" s="18">
        <v>230366309388.88901</v>
      </c>
      <c r="Y20" s="15"/>
      <c r="Z20" s="55">
        <f t="shared" si="0"/>
        <v>4.9930478338913592E-3</v>
      </c>
      <c r="AB20" s="53"/>
    </row>
    <row r="21" spans="1:28" ht="21.75" customHeight="1" x14ac:dyDescent="0.2">
      <c r="A21" s="89" t="s">
        <v>25</v>
      </c>
      <c r="B21" s="89"/>
      <c r="D21" s="20">
        <f>SUM(D9:D20)</f>
        <v>531714908</v>
      </c>
      <c r="E21" s="15"/>
      <c r="F21" s="20">
        <f>SUM(F9:F20)</f>
        <v>7535260573903</v>
      </c>
      <c r="G21" s="15"/>
      <c r="H21" s="20">
        <f>SUM(H9:H20)</f>
        <v>7860041631405.25</v>
      </c>
      <c r="I21" s="15"/>
      <c r="J21" s="20">
        <f>SUM(J9:J20)</f>
        <v>16178414</v>
      </c>
      <c r="K21" s="15"/>
      <c r="L21" s="20">
        <f>SUM(L9:L20)</f>
        <v>314326668183</v>
      </c>
      <c r="M21" s="15"/>
      <c r="N21" s="20">
        <f>SUM(N9:N20)</f>
        <v>-196420962</v>
      </c>
      <c r="O21" s="15"/>
      <c r="P21" s="20">
        <f>SUM(P9:P20)</f>
        <v>3084719743822.1602</v>
      </c>
      <c r="Q21" s="15"/>
      <c r="R21" s="20">
        <f>SUM(R9:R20)</f>
        <v>351472360</v>
      </c>
      <c r="S21" s="15"/>
      <c r="T21" s="20"/>
      <c r="U21" s="15"/>
      <c r="V21" s="20">
        <f>SUM(V9:V20)</f>
        <v>4819064906698</v>
      </c>
      <c r="W21" s="15"/>
      <c r="X21" s="20">
        <f>SUM(X9:X20)</f>
        <v>5295694303237.2031</v>
      </c>
      <c r="Y21" s="15"/>
      <c r="Z21" s="56">
        <f>SUM(Z9:Z20)</f>
        <v>0.11478091149644755</v>
      </c>
      <c r="AB21" s="53"/>
    </row>
    <row r="23" spans="1:28" x14ac:dyDescent="0.2">
      <c r="X23" s="97"/>
    </row>
  </sheetData>
  <mergeCells count="23"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  <mergeCell ref="A13:B13"/>
    <mergeCell ref="A14:B14"/>
    <mergeCell ref="A15:B15"/>
    <mergeCell ref="A10:B10"/>
    <mergeCell ref="A11:B11"/>
    <mergeCell ref="A12:B12"/>
    <mergeCell ref="A19:B19"/>
    <mergeCell ref="A20:B20"/>
    <mergeCell ref="A21:B21"/>
    <mergeCell ref="A16:B16"/>
    <mergeCell ref="A17:B17"/>
    <mergeCell ref="A18:B18"/>
  </mergeCells>
  <pageMargins left="0.39" right="0.39" top="0.39" bottom="0.39" header="0" footer="0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29"/>
  <sheetViews>
    <sheetView rightToLeft="1" view="pageBreakPreview" zoomScale="80" zoomScaleNormal="59" zoomScaleSheetLayoutView="80" workbookViewId="0">
      <selection activeCell="A10" sqref="A10:B1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17.5703125" customWidth="1"/>
    <col min="7" max="7" width="1.28515625" customWidth="1"/>
    <col min="8" max="8" width="23.5703125" customWidth="1"/>
    <col min="9" max="9" width="1.28515625" customWidth="1"/>
    <col min="10" max="10" width="18.28515625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20.140625" customWidth="1"/>
    <col min="19" max="19" width="1.28515625" customWidth="1"/>
    <col min="20" max="20" width="18.85546875" customWidth="1"/>
    <col min="21" max="21" width="1.28515625" customWidth="1"/>
    <col min="22" max="22" width="13" customWidth="1"/>
    <col min="23" max="23" width="1.28515625" customWidth="1"/>
    <col min="24" max="24" width="21.5703125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24.85546875" customWidth="1"/>
    <col min="35" max="35" width="1.28515625" customWidth="1"/>
    <col min="36" max="36" width="26.42578125" customWidth="1"/>
    <col min="37" max="37" width="1.28515625" customWidth="1"/>
    <col min="38" max="38" width="24.5703125" customWidth="1"/>
    <col min="40" max="40" width="13.5703125" bestFit="1" customWidth="1"/>
  </cols>
  <sheetData>
    <row r="1" spans="1:40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</row>
    <row r="2" spans="1:40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</row>
    <row r="3" spans="1:40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</row>
    <row r="4" spans="1:40" ht="14.45" customHeight="1" x14ac:dyDescent="0.2"/>
    <row r="5" spans="1:40" ht="14.45" customHeight="1" x14ac:dyDescent="0.2">
      <c r="A5" s="1" t="s">
        <v>62</v>
      </c>
      <c r="B5" s="83" t="s">
        <v>63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</row>
    <row r="6" spans="1:40" ht="14.45" customHeight="1" x14ac:dyDescent="0.2">
      <c r="A6" s="79" t="s">
        <v>64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 t="s">
        <v>7</v>
      </c>
      <c r="Q6" s="79"/>
      <c r="R6" s="79"/>
      <c r="S6" s="79"/>
      <c r="T6" s="79"/>
      <c r="V6" s="79" t="s">
        <v>8</v>
      </c>
      <c r="W6" s="79"/>
      <c r="X6" s="79"/>
      <c r="Y6" s="79"/>
      <c r="Z6" s="79"/>
      <c r="AA6" s="79"/>
      <c r="AB6" s="79"/>
      <c r="AD6" s="79" t="s">
        <v>9</v>
      </c>
      <c r="AE6" s="79"/>
      <c r="AF6" s="79"/>
      <c r="AG6" s="79"/>
      <c r="AH6" s="79"/>
      <c r="AI6" s="79"/>
      <c r="AJ6" s="79"/>
      <c r="AK6" s="79"/>
      <c r="AL6" s="79"/>
    </row>
    <row r="7" spans="1:40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1" t="s">
        <v>10</v>
      </c>
      <c r="W7" s="81"/>
      <c r="X7" s="81"/>
      <c r="Y7" s="3"/>
      <c r="Z7" s="81" t="s">
        <v>11</v>
      </c>
      <c r="AA7" s="81"/>
      <c r="AB7" s="81"/>
      <c r="AD7" s="3"/>
      <c r="AE7" s="3"/>
      <c r="AF7" s="3"/>
      <c r="AG7" s="3"/>
      <c r="AH7" s="3"/>
      <c r="AI7" s="3"/>
      <c r="AJ7" s="3"/>
      <c r="AK7" s="3"/>
      <c r="AL7" s="3"/>
    </row>
    <row r="8" spans="1:40" ht="14.45" customHeight="1" x14ac:dyDescent="0.2">
      <c r="A8" s="79" t="s">
        <v>65</v>
      </c>
      <c r="B8" s="79"/>
      <c r="D8" s="2" t="s">
        <v>66</v>
      </c>
      <c r="F8" s="2" t="s">
        <v>67</v>
      </c>
      <c r="H8" s="2" t="s">
        <v>68</v>
      </c>
      <c r="J8" s="2" t="s">
        <v>69</v>
      </c>
      <c r="L8" s="2" t="s">
        <v>70</v>
      </c>
      <c r="N8" s="2" t="s">
        <v>31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40" ht="21.75" customHeight="1" x14ac:dyDescent="0.2">
      <c r="A9" s="90" t="s">
        <v>71</v>
      </c>
      <c r="B9" s="90"/>
      <c r="D9" s="34" t="s">
        <v>72</v>
      </c>
      <c r="E9" s="15"/>
      <c r="F9" s="34" t="s">
        <v>72</v>
      </c>
      <c r="G9" s="15"/>
      <c r="H9" s="34" t="s">
        <v>73</v>
      </c>
      <c r="I9" s="15"/>
      <c r="J9" s="34" t="s">
        <v>74</v>
      </c>
      <c r="K9" s="15"/>
      <c r="L9" s="16">
        <v>2</v>
      </c>
      <c r="M9" s="15"/>
      <c r="N9" s="16">
        <v>2</v>
      </c>
      <c r="O9" s="15"/>
      <c r="P9" s="13">
        <v>3100000</v>
      </c>
      <c r="Q9" s="15"/>
      <c r="R9" s="13">
        <v>2999329907420</v>
      </c>
      <c r="S9" s="15"/>
      <c r="T9" s="13">
        <v>3041153191059</v>
      </c>
      <c r="U9" s="15"/>
      <c r="V9" s="13">
        <v>0</v>
      </c>
      <c r="W9" s="15"/>
      <c r="X9" s="13">
        <v>0</v>
      </c>
      <c r="Y9" s="15"/>
      <c r="Z9" s="13">
        <v>0</v>
      </c>
      <c r="AA9" s="15"/>
      <c r="AB9" s="13">
        <v>0</v>
      </c>
      <c r="AC9" s="15"/>
      <c r="AD9" s="13">
        <v>3100000</v>
      </c>
      <c r="AE9" s="15"/>
      <c r="AF9" s="13">
        <v>981195</v>
      </c>
      <c r="AG9" s="15"/>
      <c r="AH9" s="13">
        <v>2999329907420</v>
      </c>
      <c r="AI9" s="15"/>
      <c r="AJ9" s="40">
        <v>3041153191059</v>
      </c>
      <c r="AK9" s="15"/>
      <c r="AL9" s="54">
        <f>AJ9/46137412869396</f>
        <v>6.5915121848461211E-2</v>
      </c>
      <c r="AN9" s="57"/>
    </row>
    <row r="10" spans="1:40" ht="21.75" customHeight="1" x14ac:dyDescent="0.2">
      <c r="A10" s="87" t="s">
        <v>75</v>
      </c>
      <c r="B10" s="87"/>
      <c r="D10" s="35" t="s">
        <v>72</v>
      </c>
      <c r="E10" s="15"/>
      <c r="F10" s="35" t="s">
        <v>72</v>
      </c>
      <c r="G10" s="15"/>
      <c r="H10" s="35" t="s">
        <v>76</v>
      </c>
      <c r="I10" s="15"/>
      <c r="J10" s="35" t="s">
        <v>77</v>
      </c>
      <c r="K10" s="15"/>
      <c r="L10" s="17">
        <v>0</v>
      </c>
      <c r="M10" s="15"/>
      <c r="N10" s="17">
        <v>0</v>
      </c>
      <c r="O10" s="15"/>
      <c r="P10" s="14">
        <v>962861</v>
      </c>
      <c r="Q10" s="15"/>
      <c r="R10" s="14">
        <v>469604846766</v>
      </c>
      <c r="S10" s="15"/>
      <c r="T10" s="14">
        <v>585505918014</v>
      </c>
      <c r="U10" s="15"/>
      <c r="V10" s="14">
        <v>0</v>
      </c>
      <c r="W10" s="15"/>
      <c r="X10" s="14">
        <v>0</v>
      </c>
      <c r="Y10" s="15"/>
      <c r="Z10" s="14">
        <v>0</v>
      </c>
      <c r="AA10" s="15"/>
      <c r="AB10" s="14">
        <v>0</v>
      </c>
      <c r="AC10" s="15"/>
      <c r="AD10" s="14">
        <v>962861</v>
      </c>
      <c r="AE10" s="15"/>
      <c r="AF10" s="14">
        <v>612400</v>
      </c>
      <c r="AG10" s="15"/>
      <c r="AH10" s="14">
        <v>469604846766</v>
      </c>
      <c r="AI10" s="15"/>
      <c r="AJ10" s="41">
        <v>589549201236</v>
      </c>
      <c r="AK10" s="15"/>
      <c r="AL10" s="55">
        <f>AJ10/46137412869396</f>
        <v>1.2778115732342275E-2</v>
      </c>
      <c r="AN10" s="57"/>
    </row>
    <row r="11" spans="1:40" ht="21.75" customHeight="1" x14ac:dyDescent="0.2">
      <c r="A11" s="87" t="s">
        <v>78</v>
      </c>
      <c r="B11" s="87"/>
      <c r="D11" s="35" t="s">
        <v>72</v>
      </c>
      <c r="E11" s="15"/>
      <c r="F11" s="35" t="s">
        <v>72</v>
      </c>
      <c r="G11" s="15"/>
      <c r="H11" s="35" t="s">
        <v>76</v>
      </c>
      <c r="I11" s="15"/>
      <c r="J11" s="35" t="s">
        <v>79</v>
      </c>
      <c r="K11" s="15"/>
      <c r="L11" s="17">
        <v>0</v>
      </c>
      <c r="M11" s="15"/>
      <c r="N11" s="17">
        <v>0</v>
      </c>
      <c r="O11" s="15"/>
      <c r="P11" s="14">
        <v>963748</v>
      </c>
      <c r="Q11" s="15"/>
      <c r="R11" s="14">
        <v>496611955267</v>
      </c>
      <c r="S11" s="15"/>
      <c r="T11" s="14">
        <v>562823176606</v>
      </c>
      <c r="U11" s="15"/>
      <c r="V11" s="14">
        <v>0</v>
      </c>
      <c r="W11" s="15"/>
      <c r="X11" s="14">
        <v>0</v>
      </c>
      <c r="Y11" s="15"/>
      <c r="Z11" s="14">
        <v>0</v>
      </c>
      <c r="AA11" s="15"/>
      <c r="AB11" s="14">
        <v>0</v>
      </c>
      <c r="AC11" s="15"/>
      <c r="AD11" s="14">
        <v>963748</v>
      </c>
      <c r="AE11" s="15"/>
      <c r="AF11" s="14">
        <v>588990</v>
      </c>
      <c r="AG11" s="15"/>
      <c r="AH11" s="14">
        <v>496611955267</v>
      </c>
      <c r="AI11" s="15"/>
      <c r="AJ11" s="41">
        <v>567535050144</v>
      </c>
      <c r="AK11" s="15"/>
      <c r="AL11" s="55">
        <f t="shared" ref="AL11:AL26" si="0">AJ11/46137412869396</f>
        <v>1.2300972569713785E-2</v>
      </c>
      <c r="AN11" s="57"/>
    </row>
    <row r="12" spans="1:40" ht="21.75" customHeight="1" x14ac:dyDescent="0.2">
      <c r="A12" s="87" t="s">
        <v>80</v>
      </c>
      <c r="B12" s="87"/>
      <c r="D12" s="35" t="s">
        <v>72</v>
      </c>
      <c r="E12" s="15"/>
      <c r="F12" s="35" t="s">
        <v>72</v>
      </c>
      <c r="G12" s="15"/>
      <c r="H12" s="35" t="s">
        <v>76</v>
      </c>
      <c r="I12" s="15"/>
      <c r="J12" s="35" t="s">
        <v>81</v>
      </c>
      <c r="K12" s="15"/>
      <c r="L12" s="17">
        <v>0</v>
      </c>
      <c r="M12" s="15"/>
      <c r="N12" s="17">
        <v>0</v>
      </c>
      <c r="O12" s="15"/>
      <c r="P12" s="14">
        <v>699056</v>
      </c>
      <c r="Q12" s="15"/>
      <c r="R12" s="14">
        <v>360100290962</v>
      </c>
      <c r="S12" s="15"/>
      <c r="T12" s="14">
        <v>398389698777</v>
      </c>
      <c r="U12" s="15"/>
      <c r="V12" s="14">
        <v>0</v>
      </c>
      <c r="W12" s="15"/>
      <c r="X12" s="14">
        <v>0</v>
      </c>
      <c r="Y12" s="15"/>
      <c r="Z12" s="14">
        <v>0</v>
      </c>
      <c r="AA12" s="15"/>
      <c r="AB12" s="14">
        <v>0</v>
      </c>
      <c r="AC12" s="15"/>
      <c r="AD12" s="14">
        <v>699056</v>
      </c>
      <c r="AE12" s="15"/>
      <c r="AF12" s="14">
        <v>573390</v>
      </c>
      <c r="AG12" s="15"/>
      <c r="AH12" s="14">
        <v>360100290962</v>
      </c>
      <c r="AI12" s="15"/>
      <c r="AJ12" s="41">
        <v>400759069090</v>
      </c>
      <c r="AK12" s="15"/>
      <c r="AL12" s="55">
        <f t="shared" si="0"/>
        <v>8.6862059262935529E-3</v>
      </c>
      <c r="AN12" s="57"/>
    </row>
    <row r="13" spans="1:40" ht="21.75" customHeight="1" x14ac:dyDescent="0.2">
      <c r="A13" s="87" t="s">
        <v>82</v>
      </c>
      <c r="B13" s="87"/>
      <c r="D13" s="35" t="s">
        <v>72</v>
      </c>
      <c r="E13" s="15"/>
      <c r="F13" s="35" t="s">
        <v>72</v>
      </c>
      <c r="G13" s="15"/>
      <c r="H13" s="35" t="s">
        <v>83</v>
      </c>
      <c r="I13" s="15"/>
      <c r="J13" s="35" t="s">
        <v>84</v>
      </c>
      <c r="K13" s="15"/>
      <c r="L13" s="17">
        <v>0</v>
      </c>
      <c r="M13" s="15"/>
      <c r="N13" s="17">
        <v>0</v>
      </c>
      <c r="O13" s="15"/>
      <c r="P13" s="14">
        <v>892205</v>
      </c>
      <c r="Q13" s="15"/>
      <c r="R13" s="14">
        <v>467606597487</v>
      </c>
      <c r="S13" s="15"/>
      <c r="T13" s="14">
        <v>500953669587</v>
      </c>
      <c r="U13" s="15"/>
      <c r="V13" s="14">
        <v>0</v>
      </c>
      <c r="W13" s="15"/>
      <c r="X13" s="14">
        <v>0</v>
      </c>
      <c r="Y13" s="15"/>
      <c r="Z13" s="14">
        <v>0</v>
      </c>
      <c r="AA13" s="15"/>
      <c r="AB13" s="14">
        <v>0</v>
      </c>
      <c r="AC13" s="15"/>
      <c r="AD13" s="14">
        <v>892205</v>
      </c>
      <c r="AE13" s="15"/>
      <c r="AF13" s="14">
        <v>564310</v>
      </c>
      <c r="AG13" s="15"/>
      <c r="AH13" s="14">
        <v>467606597487</v>
      </c>
      <c r="AI13" s="15"/>
      <c r="AJ13" s="41">
        <v>503388947763</v>
      </c>
      <c r="AK13" s="15"/>
      <c r="AL13" s="55">
        <f t="shared" si="0"/>
        <v>1.0910645319189741E-2</v>
      </c>
      <c r="AN13" s="57"/>
    </row>
    <row r="14" spans="1:40" ht="21.75" customHeight="1" x14ac:dyDescent="0.2">
      <c r="A14" s="87" t="s">
        <v>85</v>
      </c>
      <c r="B14" s="87"/>
      <c r="D14" s="35" t="s">
        <v>72</v>
      </c>
      <c r="E14" s="15"/>
      <c r="F14" s="35" t="s">
        <v>72</v>
      </c>
      <c r="G14" s="15"/>
      <c r="H14" s="35" t="s">
        <v>86</v>
      </c>
      <c r="I14" s="15"/>
      <c r="J14" s="35" t="s">
        <v>87</v>
      </c>
      <c r="K14" s="15"/>
      <c r="L14" s="17">
        <v>0</v>
      </c>
      <c r="M14" s="15"/>
      <c r="N14" s="17">
        <v>0</v>
      </c>
      <c r="O14" s="15"/>
      <c r="P14" s="14">
        <v>792525</v>
      </c>
      <c r="Q14" s="15"/>
      <c r="R14" s="14">
        <v>454124960364</v>
      </c>
      <c r="S14" s="15"/>
      <c r="T14" s="14">
        <v>525253752498</v>
      </c>
      <c r="U14" s="15"/>
      <c r="V14" s="14">
        <v>0</v>
      </c>
      <c r="W14" s="15"/>
      <c r="X14" s="14">
        <v>0</v>
      </c>
      <c r="Y14" s="15"/>
      <c r="Z14" s="14">
        <v>0</v>
      </c>
      <c r="AA14" s="15"/>
      <c r="AB14" s="14">
        <v>0</v>
      </c>
      <c r="AC14" s="15"/>
      <c r="AD14" s="14">
        <v>792525</v>
      </c>
      <c r="AE14" s="15"/>
      <c r="AF14" s="14">
        <v>670000</v>
      </c>
      <c r="AG14" s="15"/>
      <c r="AH14" s="14">
        <v>454124960364</v>
      </c>
      <c r="AI14" s="15"/>
      <c r="AJ14" s="41">
        <v>530895507745</v>
      </c>
      <c r="AK14" s="15"/>
      <c r="AL14" s="55">
        <f t="shared" si="0"/>
        <v>1.1506833060792516E-2</v>
      </c>
      <c r="AN14" s="57"/>
    </row>
    <row r="15" spans="1:40" ht="21.75" customHeight="1" x14ac:dyDescent="0.2">
      <c r="A15" s="87" t="s">
        <v>88</v>
      </c>
      <c r="B15" s="87"/>
      <c r="D15" s="35" t="s">
        <v>72</v>
      </c>
      <c r="E15" s="15"/>
      <c r="F15" s="35" t="s">
        <v>72</v>
      </c>
      <c r="G15" s="15"/>
      <c r="H15" s="35" t="s">
        <v>86</v>
      </c>
      <c r="I15" s="15"/>
      <c r="J15" s="35" t="s">
        <v>89</v>
      </c>
      <c r="K15" s="15"/>
      <c r="L15" s="17">
        <v>0</v>
      </c>
      <c r="M15" s="15"/>
      <c r="N15" s="17">
        <v>0</v>
      </c>
      <c r="O15" s="15"/>
      <c r="P15" s="14">
        <v>20754</v>
      </c>
      <c r="Q15" s="15"/>
      <c r="R15" s="14">
        <v>11290438928</v>
      </c>
      <c r="S15" s="15"/>
      <c r="T15" s="14">
        <v>12055058464</v>
      </c>
      <c r="U15" s="15"/>
      <c r="V15" s="14">
        <v>0</v>
      </c>
      <c r="W15" s="15"/>
      <c r="X15" s="14">
        <v>0</v>
      </c>
      <c r="Y15" s="15"/>
      <c r="Z15" s="14">
        <v>0</v>
      </c>
      <c r="AA15" s="15"/>
      <c r="AB15" s="14">
        <v>0</v>
      </c>
      <c r="AC15" s="15"/>
      <c r="AD15" s="14">
        <v>20754</v>
      </c>
      <c r="AE15" s="15"/>
      <c r="AF15" s="14">
        <v>587900</v>
      </c>
      <c r="AG15" s="15"/>
      <c r="AH15" s="14">
        <v>11290438928</v>
      </c>
      <c r="AI15" s="15"/>
      <c r="AJ15" s="41">
        <v>12199065118</v>
      </c>
      <c r="AK15" s="15"/>
      <c r="AL15" s="55">
        <f t="shared" si="0"/>
        <v>2.6440722093656703E-4</v>
      </c>
      <c r="AN15" s="57"/>
    </row>
    <row r="16" spans="1:40" ht="21.75" customHeight="1" x14ac:dyDescent="0.2">
      <c r="A16" s="87" t="s">
        <v>90</v>
      </c>
      <c r="B16" s="87"/>
      <c r="D16" s="35" t="s">
        <v>72</v>
      </c>
      <c r="E16" s="15"/>
      <c r="F16" s="35" t="s">
        <v>72</v>
      </c>
      <c r="G16" s="15"/>
      <c r="H16" s="35" t="s">
        <v>91</v>
      </c>
      <c r="I16" s="15"/>
      <c r="J16" s="35" t="s">
        <v>92</v>
      </c>
      <c r="K16" s="15"/>
      <c r="L16" s="17">
        <v>0</v>
      </c>
      <c r="M16" s="15"/>
      <c r="N16" s="17">
        <v>0</v>
      </c>
      <c r="O16" s="15"/>
      <c r="P16" s="14">
        <v>9086</v>
      </c>
      <c r="Q16" s="15"/>
      <c r="R16" s="14">
        <v>5082255524</v>
      </c>
      <c r="S16" s="15"/>
      <c r="T16" s="14">
        <v>5441436700</v>
      </c>
      <c r="U16" s="15"/>
      <c r="V16" s="14">
        <v>0</v>
      </c>
      <c r="W16" s="15"/>
      <c r="X16" s="14">
        <v>0</v>
      </c>
      <c r="Y16" s="15"/>
      <c r="Z16" s="14">
        <v>0</v>
      </c>
      <c r="AA16" s="15"/>
      <c r="AB16" s="14">
        <v>0</v>
      </c>
      <c r="AC16" s="15"/>
      <c r="AD16" s="14">
        <v>9086</v>
      </c>
      <c r="AE16" s="15"/>
      <c r="AF16" s="14">
        <v>599910</v>
      </c>
      <c r="AG16" s="15"/>
      <c r="AH16" s="14">
        <v>5082255524</v>
      </c>
      <c r="AI16" s="15"/>
      <c r="AJ16" s="41">
        <v>5449794305</v>
      </c>
      <c r="AK16" s="15"/>
      <c r="AL16" s="55">
        <f t="shared" si="0"/>
        <v>1.1812093409804026E-4</v>
      </c>
      <c r="AN16" s="57"/>
    </row>
    <row r="17" spans="1:40" ht="21.75" customHeight="1" x14ac:dyDescent="0.2">
      <c r="A17" s="87" t="s">
        <v>93</v>
      </c>
      <c r="B17" s="87"/>
      <c r="D17" s="35" t="s">
        <v>72</v>
      </c>
      <c r="E17" s="15"/>
      <c r="F17" s="35" t="s">
        <v>72</v>
      </c>
      <c r="G17" s="15"/>
      <c r="H17" s="35" t="s">
        <v>94</v>
      </c>
      <c r="I17" s="15"/>
      <c r="J17" s="35" t="s">
        <v>95</v>
      </c>
      <c r="K17" s="15"/>
      <c r="L17" s="17">
        <v>0</v>
      </c>
      <c r="M17" s="15"/>
      <c r="N17" s="17">
        <v>0</v>
      </c>
      <c r="O17" s="15"/>
      <c r="P17" s="14">
        <v>9000</v>
      </c>
      <c r="Q17" s="15"/>
      <c r="R17" s="14">
        <v>5392877280</v>
      </c>
      <c r="S17" s="15"/>
      <c r="T17" s="14">
        <v>6793408471</v>
      </c>
      <c r="U17" s="15"/>
      <c r="V17" s="14">
        <v>0</v>
      </c>
      <c r="W17" s="15"/>
      <c r="X17" s="14">
        <v>0</v>
      </c>
      <c r="Y17" s="15"/>
      <c r="Z17" s="14">
        <v>0</v>
      </c>
      <c r="AA17" s="15"/>
      <c r="AB17" s="14">
        <v>0</v>
      </c>
      <c r="AC17" s="15"/>
      <c r="AD17" s="14">
        <v>9000</v>
      </c>
      <c r="AE17" s="15"/>
      <c r="AF17" s="14">
        <v>756360</v>
      </c>
      <c r="AG17" s="15"/>
      <c r="AH17" s="14">
        <v>5392877280</v>
      </c>
      <c r="AI17" s="15"/>
      <c r="AJ17" s="41">
        <v>6806006187</v>
      </c>
      <c r="AK17" s="15"/>
      <c r="AL17" s="55">
        <f t="shared" si="0"/>
        <v>1.4751599111693104E-4</v>
      </c>
      <c r="AN17" s="57"/>
    </row>
    <row r="18" spans="1:40" ht="21.75" customHeight="1" x14ac:dyDescent="0.2">
      <c r="A18" s="87" t="s">
        <v>96</v>
      </c>
      <c r="B18" s="87"/>
      <c r="D18" s="35" t="s">
        <v>72</v>
      </c>
      <c r="E18" s="15"/>
      <c r="F18" s="35" t="s">
        <v>72</v>
      </c>
      <c r="G18" s="15"/>
      <c r="H18" s="35" t="s">
        <v>97</v>
      </c>
      <c r="I18" s="15"/>
      <c r="J18" s="35" t="s">
        <v>98</v>
      </c>
      <c r="K18" s="15"/>
      <c r="L18" s="17">
        <v>26</v>
      </c>
      <c r="M18" s="15"/>
      <c r="N18" s="17">
        <v>26</v>
      </c>
      <c r="O18" s="15"/>
      <c r="P18" s="14">
        <v>1500000</v>
      </c>
      <c r="Q18" s="15"/>
      <c r="R18" s="14">
        <v>1500000000000</v>
      </c>
      <c r="S18" s="15"/>
      <c r="T18" s="14">
        <v>1499728125000</v>
      </c>
      <c r="U18" s="15"/>
      <c r="V18" s="14">
        <v>0</v>
      </c>
      <c r="W18" s="15"/>
      <c r="X18" s="14">
        <v>0</v>
      </c>
      <c r="Y18" s="15"/>
      <c r="Z18" s="14">
        <v>0</v>
      </c>
      <c r="AA18" s="15"/>
      <c r="AB18" s="14">
        <v>0</v>
      </c>
      <c r="AC18" s="15"/>
      <c r="AD18" s="14">
        <v>1500000</v>
      </c>
      <c r="AE18" s="15"/>
      <c r="AF18" s="14">
        <v>1000000</v>
      </c>
      <c r="AG18" s="15"/>
      <c r="AH18" s="14">
        <v>1500000000000</v>
      </c>
      <c r="AI18" s="15"/>
      <c r="AJ18" s="41">
        <v>1499728125000</v>
      </c>
      <c r="AK18" s="15"/>
      <c r="AL18" s="55">
        <f t="shared" si="0"/>
        <v>3.2505683169651758E-2</v>
      </c>
      <c r="AN18" s="57"/>
    </row>
    <row r="19" spans="1:40" ht="21.75" customHeight="1" x14ac:dyDescent="0.2">
      <c r="A19" s="87" t="s">
        <v>99</v>
      </c>
      <c r="B19" s="87"/>
      <c r="D19" s="35" t="s">
        <v>72</v>
      </c>
      <c r="E19" s="15"/>
      <c r="F19" s="35" t="s">
        <v>72</v>
      </c>
      <c r="G19" s="15"/>
      <c r="H19" s="35" t="s">
        <v>100</v>
      </c>
      <c r="I19" s="15"/>
      <c r="J19" s="35" t="s">
        <v>101</v>
      </c>
      <c r="K19" s="15"/>
      <c r="L19" s="17">
        <v>23</v>
      </c>
      <c r="M19" s="15"/>
      <c r="N19" s="17">
        <v>23</v>
      </c>
      <c r="O19" s="15"/>
      <c r="P19" s="14">
        <v>2055000</v>
      </c>
      <c r="Q19" s="15"/>
      <c r="R19" s="14">
        <v>1980867193180</v>
      </c>
      <c r="S19" s="15"/>
      <c r="T19" s="14">
        <v>2054627531250</v>
      </c>
      <c r="U19" s="15"/>
      <c r="V19" s="14">
        <v>0</v>
      </c>
      <c r="W19" s="15"/>
      <c r="X19" s="14">
        <v>0</v>
      </c>
      <c r="Y19" s="15"/>
      <c r="Z19" s="14">
        <v>0</v>
      </c>
      <c r="AA19" s="15"/>
      <c r="AB19" s="14">
        <v>0</v>
      </c>
      <c r="AC19" s="15"/>
      <c r="AD19" s="14">
        <v>2055000</v>
      </c>
      <c r="AE19" s="15"/>
      <c r="AF19" s="14">
        <v>1000000</v>
      </c>
      <c r="AG19" s="15"/>
      <c r="AH19" s="14">
        <v>1980867193180</v>
      </c>
      <c r="AI19" s="15"/>
      <c r="AJ19" s="41">
        <v>2054627531250</v>
      </c>
      <c r="AK19" s="15"/>
      <c r="AL19" s="55">
        <f t="shared" si="0"/>
        <v>4.4532785942422909E-2</v>
      </c>
      <c r="AN19" s="57"/>
    </row>
    <row r="20" spans="1:40" ht="21.75" customHeight="1" x14ac:dyDescent="0.2">
      <c r="A20" s="87" t="s">
        <v>102</v>
      </c>
      <c r="B20" s="87"/>
      <c r="D20" s="35" t="s">
        <v>72</v>
      </c>
      <c r="E20" s="15"/>
      <c r="F20" s="35" t="s">
        <v>72</v>
      </c>
      <c r="G20" s="15"/>
      <c r="H20" s="35" t="s">
        <v>103</v>
      </c>
      <c r="I20" s="15"/>
      <c r="J20" s="35" t="s">
        <v>104</v>
      </c>
      <c r="K20" s="15"/>
      <c r="L20" s="17">
        <v>20</v>
      </c>
      <c r="M20" s="15"/>
      <c r="N20" s="17">
        <v>20</v>
      </c>
      <c r="O20" s="15"/>
      <c r="P20" s="14">
        <v>100000</v>
      </c>
      <c r="Q20" s="15"/>
      <c r="R20" s="14">
        <v>100015625000</v>
      </c>
      <c r="S20" s="15"/>
      <c r="T20" s="14">
        <v>99981875000</v>
      </c>
      <c r="U20" s="15"/>
      <c r="V20" s="14">
        <v>0</v>
      </c>
      <c r="W20" s="15"/>
      <c r="X20" s="14">
        <v>0</v>
      </c>
      <c r="Y20" s="15"/>
      <c r="Z20" s="14">
        <v>0</v>
      </c>
      <c r="AA20" s="15"/>
      <c r="AB20" s="14">
        <v>0</v>
      </c>
      <c r="AC20" s="15"/>
      <c r="AD20" s="14">
        <v>100000</v>
      </c>
      <c r="AE20" s="15"/>
      <c r="AF20" s="14">
        <v>1000000</v>
      </c>
      <c r="AG20" s="15"/>
      <c r="AH20" s="14">
        <v>100015625000</v>
      </c>
      <c r="AI20" s="15"/>
      <c r="AJ20" s="41">
        <v>99981875000</v>
      </c>
      <c r="AK20" s="15"/>
      <c r="AL20" s="55">
        <f t="shared" si="0"/>
        <v>2.1670455446434504E-3</v>
      </c>
      <c r="AN20" s="57"/>
    </row>
    <row r="21" spans="1:40" ht="21.75" customHeight="1" x14ac:dyDescent="0.2">
      <c r="A21" s="87" t="s">
        <v>105</v>
      </c>
      <c r="B21" s="87"/>
      <c r="D21" s="35" t="s">
        <v>72</v>
      </c>
      <c r="E21" s="15"/>
      <c r="F21" s="35" t="s">
        <v>72</v>
      </c>
      <c r="G21" s="15"/>
      <c r="H21" s="35" t="s">
        <v>106</v>
      </c>
      <c r="I21" s="15"/>
      <c r="J21" s="35" t="s">
        <v>107</v>
      </c>
      <c r="K21" s="15"/>
      <c r="L21" s="17">
        <v>23</v>
      </c>
      <c r="M21" s="15"/>
      <c r="N21" s="17">
        <v>23</v>
      </c>
      <c r="O21" s="15"/>
      <c r="P21" s="14">
        <v>750000</v>
      </c>
      <c r="Q21" s="15"/>
      <c r="R21" s="14">
        <v>750000000000</v>
      </c>
      <c r="S21" s="15"/>
      <c r="T21" s="14">
        <v>749864062500</v>
      </c>
      <c r="U21" s="15"/>
      <c r="V21" s="14">
        <v>0</v>
      </c>
      <c r="W21" s="15"/>
      <c r="X21" s="14">
        <v>0</v>
      </c>
      <c r="Y21" s="15"/>
      <c r="Z21" s="14">
        <v>0</v>
      </c>
      <c r="AA21" s="15"/>
      <c r="AB21" s="14">
        <v>0</v>
      </c>
      <c r="AC21" s="15"/>
      <c r="AD21" s="14">
        <v>750000</v>
      </c>
      <c r="AE21" s="15"/>
      <c r="AF21" s="14">
        <v>1000000</v>
      </c>
      <c r="AG21" s="15"/>
      <c r="AH21" s="14">
        <v>750000000000</v>
      </c>
      <c r="AI21" s="15"/>
      <c r="AJ21" s="41">
        <v>749864062500</v>
      </c>
      <c r="AK21" s="15"/>
      <c r="AL21" s="55">
        <f t="shared" si="0"/>
        <v>1.6252841584825879E-2</v>
      </c>
      <c r="AN21" s="57"/>
    </row>
    <row r="22" spans="1:40" ht="21.75" customHeight="1" x14ac:dyDescent="0.2">
      <c r="A22" s="87" t="s">
        <v>108</v>
      </c>
      <c r="B22" s="87"/>
      <c r="D22" s="35" t="s">
        <v>72</v>
      </c>
      <c r="E22" s="15"/>
      <c r="F22" s="35" t="s">
        <v>72</v>
      </c>
      <c r="G22" s="15"/>
      <c r="H22" s="35" t="s">
        <v>109</v>
      </c>
      <c r="I22" s="15"/>
      <c r="J22" s="35" t="s">
        <v>110</v>
      </c>
      <c r="K22" s="15"/>
      <c r="L22" s="17">
        <v>23</v>
      </c>
      <c r="M22" s="15"/>
      <c r="N22" s="17">
        <v>23</v>
      </c>
      <c r="O22" s="15"/>
      <c r="P22" s="14">
        <v>3200000</v>
      </c>
      <c r="Q22" s="15"/>
      <c r="R22" s="14">
        <v>2910670184750</v>
      </c>
      <c r="S22" s="15"/>
      <c r="T22" s="14">
        <v>2945290069400</v>
      </c>
      <c r="U22" s="15"/>
      <c r="V22" s="14">
        <v>0</v>
      </c>
      <c r="W22" s="15"/>
      <c r="X22" s="14">
        <v>0</v>
      </c>
      <c r="Y22" s="15"/>
      <c r="Z22" s="14">
        <v>0</v>
      </c>
      <c r="AA22" s="15"/>
      <c r="AB22" s="14">
        <v>0</v>
      </c>
      <c r="AC22" s="15"/>
      <c r="AD22" s="14">
        <v>3200000</v>
      </c>
      <c r="AE22" s="15"/>
      <c r="AF22" s="14">
        <v>896600</v>
      </c>
      <c r="AG22" s="15"/>
      <c r="AH22" s="14">
        <v>2910670184750</v>
      </c>
      <c r="AI22" s="15"/>
      <c r="AJ22" s="41">
        <v>2868599972000</v>
      </c>
      <c r="AK22" s="15"/>
      <c r="AL22" s="55">
        <f t="shared" si="0"/>
        <v>6.2175137130474172E-2</v>
      </c>
      <c r="AN22" s="57"/>
    </row>
    <row r="23" spans="1:40" ht="21.75" customHeight="1" x14ac:dyDescent="0.2">
      <c r="A23" s="87" t="s">
        <v>111</v>
      </c>
      <c r="B23" s="87"/>
      <c r="D23" s="35" t="s">
        <v>72</v>
      </c>
      <c r="E23" s="15"/>
      <c r="F23" s="35" t="s">
        <v>72</v>
      </c>
      <c r="G23" s="15"/>
      <c r="H23" s="35" t="s">
        <v>112</v>
      </c>
      <c r="I23" s="15"/>
      <c r="J23" s="35" t="s">
        <v>113</v>
      </c>
      <c r="K23" s="15"/>
      <c r="L23" s="17">
        <v>23</v>
      </c>
      <c r="M23" s="15"/>
      <c r="N23" s="17">
        <v>23</v>
      </c>
      <c r="O23" s="15"/>
      <c r="P23" s="14">
        <v>5000000</v>
      </c>
      <c r="Q23" s="15"/>
      <c r="R23" s="14">
        <v>4882000000000</v>
      </c>
      <c r="S23" s="15"/>
      <c r="T23" s="14">
        <v>4656155918750</v>
      </c>
      <c r="U23" s="15"/>
      <c r="V23" s="14">
        <v>0</v>
      </c>
      <c r="W23" s="15"/>
      <c r="X23" s="14">
        <v>0</v>
      </c>
      <c r="Y23" s="15"/>
      <c r="Z23" s="14">
        <v>0</v>
      </c>
      <c r="AA23" s="15"/>
      <c r="AB23" s="14">
        <v>0</v>
      </c>
      <c r="AC23" s="15"/>
      <c r="AD23" s="14">
        <v>5000000</v>
      </c>
      <c r="AE23" s="15"/>
      <c r="AF23" s="14">
        <v>976400</v>
      </c>
      <c r="AG23" s="15"/>
      <c r="AH23" s="14">
        <v>4882000000000</v>
      </c>
      <c r="AI23" s="15"/>
      <c r="AJ23" s="41">
        <v>4881115137500</v>
      </c>
      <c r="AK23" s="15"/>
      <c r="AL23" s="55">
        <f t="shared" si="0"/>
        <v>0.10579516348949326</v>
      </c>
      <c r="AN23" s="57"/>
    </row>
    <row r="24" spans="1:40" ht="21.75" customHeight="1" x14ac:dyDescent="0.2">
      <c r="A24" s="87" t="s">
        <v>114</v>
      </c>
      <c r="B24" s="87"/>
      <c r="D24" s="35" t="s">
        <v>72</v>
      </c>
      <c r="E24" s="15"/>
      <c r="F24" s="35" t="s">
        <v>72</v>
      </c>
      <c r="G24" s="15"/>
      <c r="H24" s="35" t="s">
        <v>112</v>
      </c>
      <c r="I24" s="15"/>
      <c r="J24" s="35" t="s">
        <v>115</v>
      </c>
      <c r="K24" s="15"/>
      <c r="L24" s="17">
        <v>23</v>
      </c>
      <c r="M24" s="15"/>
      <c r="N24" s="17">
        <v>23</v>
      </c>
      <c r="O24" s="15"/>
      <c r="P24" s="14">
        <v>150000</v>
      </c>
      <c r="Q24" s="15"/>
      <c r="R24" s="14">
        <v>146100000000</v>
      </c>
      <c r="S24" s="15"/>
      <c r="T24" s="14">
        <v>140464536187</v>
      </c>
      <c r="U24" s="15"/>
      <c r="V24" s="14">
        <v>0</v>
      </c>
      <c r="W24" s="15"/>
      <c r="X24" s="14">
        <v>0</v>
      </c>
      <c r="Y24" s="15"/>
      <c r="Z24" s="14">
        <v>0</v>
      </c>
      <c r="AA24" s="15"/>
      <c r="AB24" s="14">
        <v>0</v>
      </c>
      <c r="AC24" s="15"/>
      <c r="AD24" s="14">
        <v>150000</v>
      </c>
      <c r="AE24" s="15"/>
      <c r="AF24" s="14">
        <v>936600</v>
      </c>
      <c r="AG24" s="15"/>
      <c r="AH24" s="14">
        <v>146100000000</v>
      </c>
      <c r="AI24" s="15"/>
      <c r="AJ24" s="41">
        <v>140464536187</v>
      </c>
      <c r="AK24" s="15"/>
      <c r="AL24" s="55">
        <f t="shared" si="0"/>
        <v>3.0444822856587465E-3</v>
      </c>
      <c r="AN24" s="57"/>
    </row>
    <row r="25" spans="1:40" ht="21.75" customHeight="1" x14ac:dyDescent="0.2">
      <c r="A25" s="87" t="s">
        <v>116</v>
      </c>
      <c r="B25" s="87"/>
      <c r="D25" s="35" t="s">
        <v>72</v>
      </c>
      <c r="E25" s="15"/>
      <c r="F25" s="35" t="s">
        <v>72</v>
      </c>
      <c r="G25" s="15"/>
      <c r="H25" s="35" t="s">
        <v>112</v>
      </c>
      <c r="I25" s="15"/>
      <c r="J25" s="35" t="s">
        <v>117</v>
      </c>
      <c r="K25" s="15"/>
      <c r="L25" s="17">
        <v>23</v>
      </c>
      <c r="M25" s="15"/>
      <c r="N25" s="17">
        <v>23</v>
      </c>
      <c r="O25" s="15"/>
      <c r="P25" s="14">
        <v>0</v>
      </c>
      <c r="Q25" s="15"/>
      <c r="R25" s="14">
        <v>0</v>
      </c>
      <c r="S25" s="15"/>
      <c r="T25" s="14">
        <v>0</v>
      </c>
      <c r="U25" s="15"/>
      <c r="V25" s="14">
        <v>3091657</v>
      </c>
      <c r="W25" s="15"/>
      <c r="X25" s="14">
        <v>2925635019100</v>
      </c>
      <c r="Y25" s="15"/>
      <c r="Z25" s="14">
        <v>0</v>
      </c>
      <c r="AA25" s="15"/>
      <c r="AB25" s="14">
        <v>0</v>
      </c>
      <c r="AC25" s="15"/>
      <c r="AD25" s="14">
        <v>3091657</v>
      </c>
      <c r="AE25" s="15"/>
      <c r="AF25" s="14">
        <v>905380</v>
      </c>
      <c r="AG25" s="15"/>
      <c r="AH25" s="14">
        <v>2925635019100</v>
      </c>
      <c r="AI25" s="15"/>
      <c r="AJ25" s="41">
        <v>2798617073359</v>
      </c>
      <c r="AK25" s="15"/>
      <c r="AL25" s="55">
        <f t="shared" si="0"/>
        <v>6.0658300916898326E-2</v>
      </c>
      <c r="AN25" s="57"/>
    </row>
    <row r="26" spans="1:40" ht="21.75" customHeight="1" x14ac:dyDescent="0.2">
      <c r="A26" s="88" t="s">
        <v>118</v>
      </c>
      <c r="B26" s="88"/>
      <c r="D26" s="36" t="s">
        <v>119</v>
      </c>
      <c r="E26" s="15"/>
      <c r="F26" s="36" t="s">
        <v>119</v>
      </c>
      <c r="G26" s="15"/>
      <c r="H26" s="36" t="s">
        <v>120</v>
      </c>
      <c r="I26" s="15"/>
      <c r="J26" s="36" t="s">
        <v>121</v>
      </c>
      <c r="K26" s="15"/>
      <c r="L26" s="19">
        <v>20.5</v>
      </c>
      <c r="M26" s="15"/>
      <c r="N26" s="19">
        <v>20.5</v>
      </c>
      <c r="O26" s="15"/>
      <c r="P26" s="18">
        <v>2998000</v>
      </c>
      <c r="Q26" s="15"/>
      <c r="R26" s="18">
        <v>2998000000000</v>
      </c>
      <c r="S26" s="15"/>
      <c r="T26" s="18">
        <v>2998000000000</v>
      </c>
      <c r="U26" s="15"/>
      <c r="V26" s="18">
        <v>0</v>
      </c>
      <c r="W26" s="15"/>
      <c r="X26" s="18">
        <v>0</v>
      </c>
      <c r="Y26" s="15"/>
      <c r="Z26" s="18">
        <v>0</v>
      </c>
      <c r="AA26" s="15"/>
      <c r="AB26" s="18">
        <v>0</v>
      </c>
      <c r="AC26" s="15"/>
      <c r="AD26" s="18">
        <v>2998000</v>
      </c>
      <c r="AE26" s="15"/>
      <c r="AF26" s="18">
        <v>1000000</v>
      </c>
      <c r="AG26" s="15"/>
      <c r="AH26" s="18">
        <v>2998000000000</v>
      </c>
      <c r="AI26" s="15"/>
      <c r="AJ26" s="42">
        <v>2998000000000</v>
      </c>
      <c r="AK26" s="15"/>
      <c r="AL26" s="55">
        <f t="shared" si="0"/>
        <v>6.4979803017707602E-2</v>
      </c>
      <c r="AN26" s="57"/>
    </row>
    <row r="27" spans="1:40" ht="21.75" customHeight="1" x14ac:dyDescent="0.2">
      <c r="A27" s="89" t="s">
        <v>25</v>
      </c>
      <c r="B27" s="89"/>
      <c r="D27" s="20"/>
      <c r="E27" s="15"/>
      <c r="F27" s="20"/>
      <c r="G27" s="15"/>
      <c r="H27" s="20"/>
      <c r="I27" s="15"/>
      <c r="J27" s="20"/>
      <c r="K27" s="15"/>
      <c r="L27" s="20"/>
      <c r="M27" s="15"/>
      <c r="N27" s="20"/>
      <c r="O27" s="15"/>
      <c r="P27" s="20">
        <f>SUM(P9:P26)</f>
        <v>23202235</v>
      </c>
      <c r="Q27" s="15"/>
      <c r="R27" s="20">
        <f>SUM(R9:R26)</f>
        <v>20536797132928</v>
      </c>
      <c r="S27" s="15"/>
      <c r="T27" s="20">
        <f>SUM(T9:T26)</f>
        <v>20782481428263</v>
      </c>
      <c r="U27" s="15"/>
      <c r="V27" s="20">
        <f>SUM(V9:V26)</f>
        <v>3091657</v>
      </c>
      <c r="W27" s="15"/>
      <c r="X27" s="20">
        <f>SUM(X9:X26)</f>
        <v>2925635019100</v>
      </c>
      <c r="Y27" s="15"/>
      <c r="Z27" s="20">
        <v>0</v>
      </c>
      <c r="AA27" s="15"/>
      <c r="AB27" s="20">
        <v>0</v>
      </c>
      <c r="AC27" s="15"/>
      <c r="AD27" s="20">
        <f>SUM(AD9:AD26)</f>
        <v>26293892</v>
      </c>
      <c r="AE27" s="15"/>
      <c r="AF27" s="20"/>
      <c r="AG27" s="15"/>
      <c r="AH27" s="20">
        <f>SUM(AH9:AH26)</f>
        <v>23462432152028</v>
      </c>
      <c r="AI27" s="15"/>
      <c r="AJ27" s="20">
        <f>SUM(AJ9:AJ26)</f>
        <v>23748734145443</v>
      </c>
      <c r="AK27" s="15"/>
      <c r="AL27" s="56">
        <f>SUM(AL9:AL26)</f>
        <v>0.51473918168472066</v>
      </c>
      <c r="AN27" s="57"/>
    </row>
    <row r="29" spans="1:40" x14ac:dyDescent="0.2">
      <c r="AJ29" s="100"/>
    </row>
  </sheetData>
  <mergeCells count="30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6:B26"/>
    <mergeCell ref="A27:B27"/>
    <mergeCell ref="A21:B21"/>
    <mergeCell ref="A22:B22"/>
    <mergeCell ref="A23:B23"/>
    <mergeCell ref="A24:B24"/>
    <mergeCell ref="A25:B25"/>
  </mergeCells>
  <pageMargins left="0.39" right="0.39" top="0.39" bottom="0.39" header="0" footer="0"/>
  <pageSetup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4"/>
  <sheetViews>
    <sheetView rightToLeft="1" view="pageBreakPreview" zoomScale="96" zoomScaleNormal="130" zoomScaleSheetLayoutView="96" workbookViewId="0">
      <selection activeCell="A8" sqref="A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20.25" customHeight="1" x14ac:dyDescent="0.2">
      <c r="A4" s="83" t="s">
        <v>122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21" customHeight="1" x14ac:dyDescent="0.2">
      <c r="A5" s="83" t="s">
        <v>123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 ht="14.45" customHeight="1" x14ac:dyDescent="0.2"/>
    <row r="7" spans="1:13" ht="14.45" customHeight="1" x14ac:dyDescent="0.2">
      <c r="C7" s="79" t="s">
        <v>9</v>
      </c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3" ht="14.45" customHeight="1" x14ac:dyDescent="0.2">
      <c r="A8" s="2" t="s">
        <v>124</v>
      </c>
      <c r="C8" s="4" t="s">
        <v>13</v>
      </c>
      <c r="D8" s="3"/>
      <c r="E8" s="4" t="s">
        <v>125</v>
      </c>
      <c r="F8" s="3"/>
      <c r="G8" s="4" t="s">
        <v>126</v>
      </c>
      <c r="H8" s="3"/>
      <c r="I8" s="4" t="s">
        <v>127</v>
      </c>
      <c r="J8" s="3"/>
      <c r="K8" s="4" t="s">
        <v>128</v>
      </c>
      <c r="L8" s="3"/>
      <c r="M8" s="4" t="s">
        <v>129</v>
      </c>
    </row>
    <row r="9" spans="1:13" ht="27" customHeight="1" x14ac:dyDescent="0.2">
      <c r="A9" s="58" t="s">
        <v>71</v>
      </c>
      <c r="C9" s="37">
        <v>3100000</v>
      </c>
      <c r="D9" s="15"/>
      <c r="E9" s="37">
        <v>955000</v>
      </c>
      <c r="F9" s="15"/>
      <c r="G9" s="37">
        <v>981195</v>
      </c>
      <c r="H9" s="15"/>
      <c r="I9" s="38" t="s">
        <v>130</v>
      </c>
      <c r="J9" s="15"/>
      <c r="K9" s="37">
        <v>3041153191059</v>
      </c>
      <c r="L9" s="15"/>
      <c r="M9" s="39" t="s">
        <v>131</v>
      </c>
    </row>
    <row r="10" spans="1:13" ht="21.75" customHeight="1" x14ac:dyDescent="0.2">
      <c r="A10" s="9" t="s">
        <v>25</v>
      </c>
      <c r="C10" s="20">
        <f>SUM(C9)</f>
        <v>3100000</v>
      </c>
      <c r="D10" s="15"/>
      <c r="E10" s="20"/>
      <c r="F10" s="15"/>
      <c r="G10" s="20"/>
      <c r="H10" s="15"/>
      <c r="I10" s="20"/>
      <c r="J10" s="15"/>
      <c r="K10" s="20">
        <f>SUM(K9)</f>
        <v>3041153191059</v>
      </c>
      <c r="L10" s="15"/>
      <c r="M10" s="20"/>
    </row>
    <row r="12" spans="1:13" x14ac:dyDescent="0.2">
      <c r="K12" s="73"/>
    </row>
    <row r="13" spans="1:13" x14ac:dyDescent="0.2">
      <c r="K13" s="73"/>
    </row>
    <row r="14" spans="1:13" x14ac:dyDescent="0.2">
      <c r="K14" s="73"/>
    </row>
    <row r="15" spans="1:13" x14ac:dyDescent="0.2">
      <c r="K15" s="73"/>
    </row>
    <row r="16" spans="1:13" x14ac:dyDescent="0.2">
      <c r="K16" s="101"/>
    </row>
    <row r="17" spans="7:11" x14ac:dyDescent="0.2">
      <c r="K17" s="73"/>
    </row>
    <row r="18" spans="7:11" x14ac:dyDescent="0.2">
      <c r="G18" s="71"/>
      <c r="K18" s="73"/>
    </row>
    <row r="19" spans="7:11" x14ac:dyDescent="0.2">
      <c r="G19" s="71"/>
      <c r="K19" s="102"/>
    </row>
    <row r="20" spans="7:11" x14ac:dyDescent="0.2">
      <c r="K20" s="102"/>
    </row>
    <row r="21" spans="7:11" x14ac:dyDescent="0.2">
      <c r="K21" s="102"/>
    </row>
    <row r="22" spans="7:11" x14ac:dyDescent="0.2">
      <c r="K22" s="73"/>
    </row>
    <row r="23" spans="7:11" x14ac:dyDescent="0.2">
      <c r="K23" s="73"/>
    </row>
    <row r="24" spans="7:11" x14ac:dyDescent="0.2">
      <c r="K24" s="7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69"/>
  <sheetViews>
    <sheetView rightToLeft="1" view="pageBreakPreview" zoomScale="80" zoomScaleNormal="100" zoomScaleSheetLayoutView="80" workbookViewId="0">
      <selection activeCell="A9" sqref="A9:B9"/>
    </sheetView>
  </sheetViews>
  <sheetFormatPr defaultRowHeight="12.75" x14ac:dyDescent="0.2"/>
  <cols>
    <col min="1" max="1" width="5.140625" customWidth="1"/>
    <col min="2" max="2" width="33.28515625" customWidth="1"/>
    <col min="3" max="3" width="1.28515625" customWidth="1"/>
    <col min="4" max="4" width="22" customWidth="1"/>
    <col min="5" max="5" width="1.28515625" customWidth="1"/>
    <col min="6" max="6" width="20.140625" customWidth="1"/>
    <col min="7" max="7" width="1.28515625" customWidth="1"/>
    <col min="8" max="8" width="18.42578125" customWidth="1"/>
    <col min="9" max="9" width="1.28515625" customWidth="1"/>
    <col min="10" max="10" width="21.140625" customWidth="1"/>
    <col min="11" max="11" width="1.28515625" customWidth="1"/>
    <col min="12" max="12" width="19.42578125" customWidth="1"/>
    <col min="14" max="14" width="13" bestFit="1" customWidth="1"/>
  </cols>
  <sheetData>
    <row r="1" spans="1:14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" ht="21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4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4" ht="14.45" customHeight="1" x14ac:dyDescent="0.2"/>
    <row r="5" spans="1:14" ht="14.45" customHeight="1" x14ac:dyDescent="0.2">
      <c r="A5" s="1" t="s">
        <v>132</v>
      </c>
      <c r="B5" s="83" t="s">
        <v>133</v>
      </c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4" ht="14.45" customHeight="1" x14ac:dyDescent="0.2">
      <c r="D6" s="2" t="s">
        <v>7</v>
      </c>
      <c r="F6" s="79" t="s">
        <v>8</v>
      </c>
      <c r="G6" s="79"/>
      <c r="H6" s="79"/>
      <c r="J6" s="2" t="s">
        <v>9</v>
      </c>
    </row>
    <row r="7" spans="1:14" ht="14.45" customHeight="1" x14ac:dyDescent="0.2">
      <c r="D7" s="3"/>
      <c r="F7" s="3"/>
      <c r="G7" s="3"/>
      <c r="H7" s="3"/>
      <c r="J7" s="3"/>
    </row>
    <row r="8" spans="1:14" ht="14.45" customHeight="1" x14ac:dyDescent="0.2">
      <c r="A8" s="79" t="s">
        <v>134</v>
      </c>
      <c r="B8" s="79"/>
      <c r="D8" s="2" t="s">
        <v>135</v>
      </c>
      <c r="F8" s="2" t="s">
        <v>136</v>
      </c>
      <c r="H8" s="2" t="s">
        <v>137</v>
      </c>
      <c r="J8" s="2" t="s">
        <v>135</v>
      </c>
      <c r="L8" s="2" t="s">
        <v>18</v>
      </c>
    </row>
    <row r="9" spans="1:14" ht="21.75" customHeight="1" x14ac:dyDescent="0.2">
      <c r="A9" s="90" t="s">
        <v>239</v>
      </c>
      <c r="B9" s="90"/>
      <c r="D9" s="13">
        <v>602163379</v>
      </c>
      <c r="E9" s="15"/>
      <c r="F9" s="13">
        <v>12446775114280</v>
      </c>
      <c r="G9" s="15"/>
      <c r="H9" s="13">
        <v>12442668337600</v>
      </c>
      <c r="I9" s="15"/>
      <c r="J9" s="13">
        <v>4708940059</v>
      </c>
      <c r="K9" s="15"/>
      <c r="L9" s="54">
        <f>J9/46137412869396</f>
        <v>1.0206337473516093E-4</v>
      </c>
      <c r="N9" s="53"/>
    </row>
    <row r="10" spans="1:14" ht="21.75" customHeight="1" x14ac:dyDescent="0.2">
      <c r="A10" s="87" t="s">
        <v>240</v>
      </c>
      <c r="B10" s="87"/>
      <c r="D10" s="14">
        <v>3220712</v>
      </c>
      <c r="E10" s="15"/>
      <c r="F10" s="14">
        <v>7478703813623</v>
      </c>
      <c r="G10" s="15"/>
      <c r="H10" s="14">
        <v>7451243294400</v>
      </c>
      <c r="I10" s="15"/>
      <c r="J10" s="14">
        <v>27463739935</v>
      </c>
      <c r="K10" s="15"/>
      <c r="L10" s="55">
        <f>J10/46137412869396</f>
        <v>5.9525964346425952E-4</v>
      </c>
      <c r="N10" s="53"/>
    </row>
    <row r="11" spans="1:14" ht="21.75" customHeight="1" x14ac:dyDescent="0.2">
      <c r="A11" s="87" t="s">
        <v>240</v>
      </c>
      <c r="B11" s="87"/>
      <c r="D11" s="14">
        <v>9952178</v>
      </c>
      <c r="E11" s="15"/>
      <c r="F11" s="14">
        <v>40867</v>
      </c>
      <c r="G11" s="15"/>
      <c r="H11" s="14">
        <v>79200</v>
      </c>
      <c r="I11" s="15"/>
      <c r="J11" s="14">
        <v>9913845</v>
      </c>
      <c r="K11" s="15"/>
      <c r="L11" s="55">
        <f t="shared" ref="L11:L66" si="0">J11/46137412869396</f>
        <v>2.1487648273785373E-7</v>
      </c>
      <c r="N11" s="53"/>
    </row>
    <row r="12" spans="1:14" ht="21.75" customHeight="1" x14ac:dyDescent="0.2">
      <c r="A12" s="87" t="s">
        <v>241</v>
      </c>
      <c r="B12" s="87"/>
      <c r="D12" s="14">
        <v>4143523</v>
      </c>
      <c r="E12" s="15"/>
      <c r="F12" s="14">
        <v>616982</v>
      </c>
      <c r="G12" s="15"/>
      <c r="H12" s="14">
        <v>614400</v>
      </c>
      <c r="I12" s="15"/>
      <c r="J12" s="14">
        <v>4146105</v>
      </c>
      <c r="K12" s="15"/>
      <c r="L12" s="55">
        <f t="shared" si="0"/>
        <v>8.986427157796284E-8</v>
      </c>
      <c r="N12" s="53"/>
    </row>
    <row r="13" spans="1:14" ht="21.75" customHeight="1" x14ac:dyDescent="0.2">
      <c r="A13" s="87" t="s">
        <v>242</v>
      </c>
      <c r="B13" s="87"/>
      <c r="D13" s="14">
        <v>108677447</v>
      </c>
      <c r="E13" s="15"/>
      <c r="F13" s="14">
        <v>18437929270887</v>
      </c>
      <c r="G13" s="15"/>
      <c r="H13" s="14">
        <v>18437250778759</v>
      </c>
      <c r="I13" s="15"/>
      <c r="J13" s="14">
        <v>787169575</v>
      </c>
      <c r="K13" s="15"/>
      <c r="L13" s="55">
        <f t="shared" si="0"/>
        <v>1.7061415585401139E-5</v>
      </c>
      <c r="N13" s="53"/>
    </row>
    <row r="14" spans="1:14" ht="21.75" customHeight="1" x14ac:dyDescent="0.2">
      <c r="A14" s="87" t="s">
        <v>243</v>
      </c>
      <c r="B14" s="87"/>
      <c r="D14" s="14">
        <v>274928</v>
      </c>
      <c r="E14" s="15"/>
      <c r="F14" s="14">
        <v>0</v>
      </c>
      <c r="G14" s="15"/>
      <c r="H14" s="14">
        <v>7200</v>
      </c>
      <c r="I14" s="15"/>
      <c r="J14" s="14">
        <v>267728</v>
      </c>
      <c r="K14" s="15"/>
      <c r="L14" s="55">
        <f t="shared" si="0"/>
        <v>5.8028394604152172E-9</v>
      </c>
      <c r="N14" s="53"/>
    </row>
    <row r="15" spans="1:14" ht="21.75" customHeight="1" x14ac:dyDescent="0.2">
      <c r="A15" s="87" t="s">
        <v>244</v>
      </c>
      <c r="B15" s="87"/>
      <c r="D15" s="14">
        <v>975840</v>
      </c>
      <c r="E15" s="15"/>
      <c r="F15" s="14">
        <v>3969</v>
      </c>
      <c r="G15" s="15"/>
      <c r="H15" s="14">
        <v>7200</v>
      </c>
      <c r="I15" s="15"/>
      <c r="J15" s="14">
        <v>972609</v>
      </c>
      <c r="K15" s="15"/>
      <c r="L15" s="55">
        <f t="shared" si="0"/>
        <v>2.1080700878335416E-8</v>
      </c>
      <c r="N15" s="53"/>
    </row>
    <row r="16" spans="1:14" ht="21.75" customHeight="1" x14ac:dyDescent="0.2">
      <c r="A16" s="87" t="s">
        <v>245</v>
      </c>
      <c r="B16" s="87"/>
      <c r="D16" s="14">
        <v>18950444</v>
      </c>
      <c r="E16" s="15"/>
      <c r="F16" s="14">
        <v>0</v>
      </c>
      <c r="G16" s="15"/>
      <c r="H16" s="14">
        <v>0</v>
      </c>
      <c r="I16" s="15"/>
      <c r="J16" s="14">
        <v>18950444</v>
      </c>
      <c r="K16" s="15"/>
      <c r="L16" s="55">
        <f t="shared" si="0"/>
        <v>4.1073919887194761E-7</v>
      </c>
      <c r="N16" s="53"/>
    </row>
    <row r="17" spans="1:14" ht="21.75" customHeight="1" x14ac:dyDescent="0.2">
      <c r="A17" s="87" t="s">
        <v>246</v>
      </c>
      <c r="B17" s="87"/>
      <c r="D17" s="14">
        <v>5249059</v>
      </c>
      <c r="E17" s="15"/>
      <c r="F17" s="14">
        <v>3409</v>
      </c>
      <c r="G17" s="15"/>
      <c r="H17" s="14">
        <v>0</v>
      </c>
      <c r="I17" s="15"/>
      <c r="J17" s="14">
        <v>5252468</v>
      </c>
      <c r="K17" s="15"/>
      <c r="L17" s="55">
        <f t="shared" si="0"/>
        <v>1.1384400800427373E-7</v>
      </c>
      <c r="N17" s="53"/>
    </row>
    <row r="18" spans="1:14" ht="21.75" customHeight="1" x14ac:dyDescent="0.2">
      <c r="A18" s="87" t="s">
        <v>247</v>
      </c>
      <c r="B18" s="87"/>
      <c r="D18" s="14">
        <v>249830</v>
      </c>
      <c r="E18" s="15"/>
      <c r="F18" s="14">
        <v>0</v>
      </c>
      <c r="G18" s="15"/>
      <c r="H18" s="14">
        <v>0</v>
      </c>
      <c r="I18" s="15"/>
      <c r="J18" s="14">
        <v>249830</v>
      </c>
      <c r="K18" s="15"/>
      <c r="L18" s="55">
        <f t="shared" si="0"/>
        <v>5.4149113368625387E-9</v>
      </c>
      <c r="N18" s="53"/>
    </row>
    <row r="19" spans="1:14" ht="21.75" customHeight="1" x14ac:dyDescent="0.2">
      <c r="A19" s="87" t="s">
        <v>241</v>
      </c>
      <c r="B19" s="87"/>
      <c r="D19" s="14">
        <v>21576914514</v>
      </c>
      <c r="E19" s="15"/>
      <c r="F19" s="14">
        <v>7628690023642</v>
      </c>
      <c r="G19" s="15"/>
      <c r="H19" s="14">
        <v>7627138552048</v>
      </c>
      <c r="I19" s="15"/>
      <c r="J19" s="14">
        <v>23128386108</v>
      </c>
      <c r="K19" s="15"/>
      <c r="L19" s="55">
        <f t="shared" si="0"/>
        <v>5.0129352015187631E-4</v>
      </c>
      <c r="N19" s="53"/>
    </row>
    <row r="20" spans="1:14" ht="21.75" customHeight="1" x14ac:dyDescent="0.2">
      <c r="A20" s="87" t="s">
        <v>248</v>
      </c>
      <c r="B20" s="87"/>
      <c r="D20" s="14">
        <v>500000000000</v>
      </c>
      <c r="E20" s="15"/>
      <c r="F20" s="14">
        <v>0</v>
      </c>
      <c r="G20" s="15"/>
      <c r="H20" s="14">
        <v>500000000000</v>
      </c>
      <c r="I20" s="15"/>
      <c r="J20" s="14">
        <v>0</v>
      </c>
      <c r="K20" s="15"/>
      <c r="L20" s="55">
        <f t="shared" si="0"/>
        <v>0</v>
      </c>
      <c r="N20" s="53"/>
    </row>
    <row r="21" spans="1:14" ht="21.75" customHeight="1" x14ac:dyDescent="0.2">
      <c r="A21" s="87" t="s">
        <v>249</v>
      </c>
      <c r="B21" s="87"/>
      <c r="D21" s="14">
        <v>500000000000</v>
      </c>
      <c r="E21" s="15"/>
      <c r="F21" s="14">
        <v>0</v>
      </c>
      <c r="G21" s="15"/>
      <c r="H21" s="14">
        <v>500000000000</v>
      </c>
      <c r="I21" s="15"/>
      <c r="J21" s="14">
        <v>0</v>
      </c>
      <c r="K21" s="15"/>
      <c r="L21" s="55">
        <f t="shared" si="0"/>
        <v>0</v>
      </c>
      <c r="N21" s="53"/>
    </row>
    <row r="22" spans="1:14" ht="21.75" customHeight="1" x14ac:dyDescent="0.2">
      <c r="A22" s="87" t="s">
        <v>248</v>
      </c>
      <c r="B22" s="87"/>
      <c r="D22" s="14">
        <v>500000000000</v>
      </c>
      <c r="E22" s="15"/>
      <c r="F22" s="14">
        <v>0</v>
      </c>
      <c r="G22" s="15"/>
      <c r="H22" s="14">
        <v>500000000000</v>
      </c>
      <c r="I22" s="15"/>
      <c r="J22" s="14">
        <v>0</v>
      </c>
      <c r="K22" s="15"/>
      <c r="L22" s="55">
        <f t="shared" si="0"/>
        <v>0</v>
      </c>
      <c r="N22" s="53"/>
    </row>
    <row r="23" spans="1:14" ht="21.75" customHeight="1" x14ac:dyDescent="0.2">
      <c r="A23" s="87" t="s">
        <v>248</v>
      </c>
      <c r="B23" s="87"/>
      <c r="D23" s="14">
        <v>500000000000</v>
      </c>
      <c r="E23" s="15"/>
      <c r="F23" s="14">
        <v>0</v>
      </c>
      <c r="G23" s="15"/>
      <c r="H23" s="14">
        <v>500000000000</v>
      </c>
      <c r="I23" s="15"/>
      <c r="J23" s="14">
        <v>0</v>
      </c>
      <c r="K23" s="15"/>
      <c r="L23" s="55">
        <f t="shared" si="0"/>
        <v>0</v>
      </c>
      <c r="N23" s="53"/>
    </row>
    <row r="24" spans="1:14" ht="21.75" customHeight="1" x14ac:dyDescent="0.2">
      <c r="A24" s="87" t="s">
        <v>248</v>
      </c>
      <c r="B24" s="87"/>
      <c r="D24" s="14">
        <v>500000000000</v>
      </c>
      <c r="E24" s="15"/>
      <c r="F24" s="14">
        <v>0</v>
      </c>
      <c r="G24" s="15"/>
      <c r="H24" s="14">
        <v>500000000000</v>
      </c>
      <c r="I24" s="15"/>
      <c r="J24" s="14">
        <v>0</v>
      </c>
      <c r="K24" s="15"/>
      <c r="L24" s="55">
        <f t="shared" si="0"/>
        <v>0</v>
      </c>
      <c r="N24" s="53"/>
    </row>
    <row r="25" spans="1:14" ht="21.75" customHeight="1" x14ac:dyDescent="0.2">
      <c r="A25" s="87" t="s">
        <v>248</v>
      </c>
      <c r="B25" s="87"/>
      <c r="D25" s="14">
        <v>500000000000</v>
      </c>
      <c r="E25" s="15"/>
      <c r="F25" s="14">
        <v>0</v>
      </c>
      <c r="G25" s="15"/>
      <c r="H25" s="14">
        <v>500000000000</v>
      </c>
      <c r="I25" s="15"/>
      <c r="J25" s="14">
        <v>0</v>
      </c>
      <c r="K25" s="15"/>
      <c r="L25" s="55">
        <f t="shared" si="0"/>
        <v>0</v>
      </c>
      <c r="N25" s="53"/>
    </row>
    <row r="26" spans="1:14" ht="21.75" customHeight="1" x14ac:dyDescent="0.2">
      <c r="A26" s="87" t="s">
        <v>248</v>
      </c>
      <c r="B26" s="87"/>
      <c r="D26" s="14">
        <v>298850000000</v>
      </c>
      <c r="E26" s="15"/>
      <c r="F26" s="14">
        <v>0</v>
      </c>
      <c r="G26" s="15"/>
      <c r="H26" s="14">
        <v>298850000000</v>
      </c>
      <c r="I26" s="15"/>
      <c r="J26" s="14">
        <v>0</v>
      </c>
      <c r="K26" s="15"/>
      <c r="L26" s="55">
        <f t="shared" si="0"/>
        <v>0</v>
      </c>
      <c r="N26" s="53"/>
    </row>
    <row r="27" spans="1:14" ht="21.75" customHeight="1" x14ac:dyDescent="0.2">
      <c r="A27" s="87" t="s">
        <v>248</v>
      </c>
      <c r="B27" s="87"/>
      <c r="D27" s="14">
        <v>1578000000000</v>
      </c>
      <c r="E27" s="15"/>
      <c r="F27" s="14">
        <v>0</v>
      </c>
      <c r="G27" s="15"/>
      <c r="H27" s="14">
        <v>1578000000000</v>
      </c>
      <c r="I27" s="15"/>
      <c r="J27" s="14">
        <v>0</v>
      </c>
      <c r="K27" s="15"/>
      <c r="L27" s="55">
        <f t="shared" si="0"/>
        <v>0</v>
      </c>
      <c r="N27" s="53"/>
    </row>
    <row r="28" spans="1:14" ht="21.75" customHeight="1" x14ac:dyDescent="0.2">
      <c r="A28" s="87" t="s">
        <v>250</v>
      </c>
      <c r="B28" s="87"/>
      <c r="D28" s="14">
        <v>7747904</v>
      </c>
      <c r="E28" s="15"/>
      <c r="F28" s="14">
        <v>387785224900</v>
      </c>
      <c r="G28" s="15"/>
      <c r="H28" s="14">
        <v>387791846546</v>
      </c>
      <c r="I28" s="15"/>
      <c r="J28" s="14">
        <v>1126258</v>
      </c>
      <c r="K28" s="15"/>
      <c r="L28" s="55">
        <f t="shared" si="0"/>
        <v>2.4410948294568823E-8</v>
      </c>
      <c r="N28" s="53"/>
    </row>
    <row r="29" spans="1:14" ht="21.75" customHeight="1" x14ac:dyDescent="0.2">
      <c r="A29" s="87" t="s">
        <v>251</v>
      </c>
      <c r="B29" s="87"/>
      <c r="D29" s="14">
        <v>63190000000</v>
      </c>
      <c r="E29" s="15"/>
      <c r="F29" s="14">
        <v>0</v>
      </c>
      <c r="G29" s="15"/>
      <c r="H29" s="14">
        <v>63190000000</v>
      </c>
      <c r="I29" s="15"/>
      <c r="J29" s="14">
        <v>0</v>
      </c>
      <c r="K29" s="15"/>
      <c r="L29" s="55">
        <f t="shared" si="0"/>
        <v>0</v>
      </c>
      <c r="N29" s="53"/>
    </row>
    <row r="30" spans="1:14" ht="21.75" customHeight="1" x14ac:dyDescent="0.2">
      <c r="A30" s="87" t="s">
        <v>240</v>
      </c>
      <c r="B30" s="87"/>
      <c r="D30" s="14">
        <v>104655</v>
      </c>
      <c r="E30" s="15"/>
      <c r="F30" s="14">
        <v>324657534246</v>
      </c>
      <c r="G30" s="15"/>
      <c r="H30" s="14">
        <v>324590610000</v>
      </c>
      <c r="I30" s="15"/>
      <c r="J30" s="14">
        <v>67028901</v>
      </c>
      <c r="K30" s="15"/>
      <c r="L30" s="55">
        <f t="shared" si="0"/>
        <v>1.452810134580862E-6</v>
      </c>
      <c r="N30" s="53"/>
    </row>
    <row r="31" spans="1:14" ht="21.75" customHeight="1" x14ac:dyDescent="0.2">
      <c r="A31" s="87" t="s">
        <v>252</v>
      </c>
      <c r="B31" s="87"/>
      <c r="D31" s="14">
        <v>6692799</v>
      </c>
      <c r="E31" s="15"/>
      <c r="F31" s="14">
        <v>25800027429</v>
      </c>
      <c r="G31" s="15"/>
      <c r="H31" s="14">
        <v>25800600000</v>
      </c>
      <c r="I31" s="15"/>
      <c r="J31" s="14">
        <v>6120228</v>
      </c>
      <c r="K31" s="15"/>
      <c r="L31" s="55">
        <f t="shared" si="0"/>
        <v>1.326521714020876E-7</v>
      </c>
      <c r="N31" s="53"/>
    </row>
    <row r="32" spans="1:14" ht="21.75" customHeight="1" x14ac:dyDescent="0.2">
      <c r="A32" s="87" t="s">
        <v>253</v>
      </c>
      <c r="B32" s="87"/>
      <c r="D32" s="14">
        <v>1049200000000</v>
      </c>
      <c r="E32" s="15"/>
      <c r="F32" s="14">
        <v>0</v>
      </c>
      <c r="G32" s="15"/>
      <c r="H32" s="14">
        <v>0</v>
      </c>
      <c r="I32" s="15"/>
      <c r="J32" s="14">
        <v>1049200000000</v>
      </c>
      <c r="K32" s="15"/>
      <c r="L32" s="55">
        <f t="shared" si="0"/>
        <v>2.2740763617804811E-2</v>
      </c>
      <c r="N32" s="53"/>
    </row>
    <row r="33" spans="1:14" ht="21.75" customHeight="1" x14ac:dyDescent="0.2">
      <c r="A33" s="87" t="s">
        <v>254</v>
      </c>
      <c r="B33" s="87"/>
      <c r="D33" s="14">
        <v>315000000000</v>
      </c>
      <c r="E33" s="15"/>
      <c r="F33" s="14">
        <v>0</v>
      </c>
      <c r="G33" s="15"/>
      <c r="H33" s="14">
        <v>315000000000</v>
      </c>
      <c r="I33" s="15"/>
      <c r="J33" s="14">
        <v>0</v>
      </c>
      <c r="K33" s="15"/>
      <c r="L33" s="55">
        <f t="shared" si="0"/>
        <v>0</v>
      </c>
      <c r="N33" s="53"/>
    </row>
    <row r="34" spans="1:14" ht="21.75" customHeight="1" x14ac:dyDescent="0.2">
      <c r="A34" s="87" t="s">
        <v>254</v>
      </c>
      <c r="B34" s="87"/>
      <c r="D34" s="14">
        <v>423160000000</v>
      </c>
      <c r="E34" s="15"/>
      <c r="F34" s="14">
        <v>0</v>
      </c>
      <c r="G34" s="15"/>
      <c r="H34" s="14">
        <v>423160000000</v>
      </c>
      <c r="I34" s="15"/>
      <c r="J34" s="14">
        <v>0</v>
      </c>
      <c r="K34" s="15"/>
      <c r="L34" s="55">
        <f t="shared" si="0"/>
        <v>0</v>
      </c>
      <c r="N34" s="53"/>
    </row>
    <row r="35" spans="1:14" ht="21.75" customHeight="1" x14ac:dyDescent="0.2">
      <c r="A35" s="87" t="s">
        <v>255</v>
      </c>
      <c r="B35" s="87"/>
      <c r="D35" s="14">
        <v>120558000000</v>
      </c>
      <c r="E35" s="15"/>
      <c r="F35" s="14">
        <v>0</v>
      </c>
      <c r="G35" s="15"/>
      <c r="H35" s="14">
        <v>120558000000</v>
      </c>
      <c r="I35" s="15"/>
      <c r="J35" s="14">
        <v>0</v>
      </c>
      <c r="K35" s="15"/>
      <c r="L35" s="55">
        <f t="shared" si="0"/>
        <v>0</v>
      </c>
      <c r="N35" s="53"/>
    </row>
    <row r="36" spans="1:14" ht="21.75" customHeight="1" x14ac:dyDescent="0.2">
      <c r="A36" s="87" t="s">
        <v>256</v>
      </c>
      <c r="B36" s="87"/>
      <c r="D36" s="14">
        <v>375717000000</v>
      </c>
      <c r="E36" s="15"/>
      <c r="F36" s="14">
        <v>0</v>
      </c>
      <c r="G36" s="15"/>
      <c r="H36" s="14">
        <v>375717000000</v>
      </c>
      <c r="I36" s="15"/>
      <c r="J36" s="14">
        <v>0</v>
      </c>
      <c r="K36" s="15"/>
      <c r="L36" s="55">
        <f t="shared" si="0"/>
        <v>0</v>
      </c>
      <c r="N36" s="53"/>
    </row>
    <row r="37" spans="1:14" ht="21.75" customHeight="1" x14ac:dyDescent="0.2">
      <c r="A37" s="87" t="s">
        <v>257</v>
      </c>
      <c r="B37" s="87"/>
      <c r="D37" s="14">
        <v>34048768</v>
      </c>
      <c r="E37" s="15"/>
      <c r="F37" s="14">
        <v>153226547945</v>
      </c>
      <c r="G37" s="15"/>
      <c r="H37" s="14">
        <v>0</v>
      </c>
      <c r="I37" s="15"/>
      <c r="J37" s="14">
        <v>153260596713</v>
      </c>
      <c r="K37" s="15"/>
      <c r="L37" s="55">
        <f t="shared" si="0"/>
        <v>3.3218290142718698E-3</v>
      </c>
      <c r="N37" s="53"/>
    </row>
    <row r="38" spans="1:14" ht="21.75" customHeight="1" x14ac:dyDescent="0.2">
      <c r="A38" s="87" t="s">
        <v>254</v>
      </c>
      <c r="B38" s="87"/>
      <c r="D38" s="14">
        <v>1000000000000</v>
      </c>
      <c r="E38" s="15"/>
      <c r="F38" s="14">
        <v>0</v>
      </c>
      <c r="G38" s="15"/>
      <c r="H38" s="14">
        <v>0</v>
      </c>
      <c r="I38" s="15"/>
      <c r="J38" s="14">
        <v>1000000000000</v>
      </c>
      <c r="K38" s="15"/>
      <c r="L38" s="55">
        <f t="shared" si="0"/>
        <v>2.167438392852155E-2</v>
      </c>
      <c r="N38" s="53"/>
    </row>
    <row r="39" spans="1:14" ht="21.75" customHeight="1" x14ac:dyDescent="0.2">
      <c r="A39" s="87" t="s">
        <v>248</v>
      </c>
      <c r="B39" s="87"/>
      <c r="D39" s="14">
        <v>1169695000000</v>
      </c>
      <c r="E39" s="15"/>
      <c r="F39" s="14">
        <v>0</v>
      </c>
      <c r="G39" s="15"/>
      <c r="H39" s="14">
        <v>121695000000</v>
      </c>
      <c r="I39" s="15"/>
      <c r="J39" s="14">
        <v>1048000000000</v>
      </c>
      <c r="K39" s="15"/>
      <c r="L39" s="55">
        <f t="shared" si="0"/>
        <v>2.2714754357090583E-2</v>
      </c>
      <c r="N39" s="53"/>
    </row>
    <row r="40" spans="1:14" ht="21.75" customHeight="1" x14ac:dyDescent="0.2">
      <c r="A40" s="87" t="s">
        <v>255</v>
      </c>
      <c r="B40" s="87"/>
      <c r="D40" s="14">
        <v>668000000000</v>
      </c>
      <c r="E40" s="15"/>
      <c r="F40" s="14">
        <v>0</v>
      </c>
      <c r="G40" s="15"/>
      <c r="H40" s="14">
        <v>668000000000</v>
      </c>
      <c r="I40" s="15"/>
      <c r="J40" s="14">
        <v>0</v>
      </c>
      <c r="K40" s="15"/>
      <c r="L40" s="55">
        <f t="shared" si="0"/>
        <v>0</v>
      </c>
      <c r="N40" s="53"/>
    </row>
    <row r="41" spans="1:14" ht="21.75" customHeight="1" x14ac:dyDescent="0.2">
      <c r="A41" s="87" t="s">
        <v>255</v>
      </c>
      <c r="B41" s="87"/>
      <c r="D41" s="14">
        <v>649178000000</v>
      </c>
      <c r="E41" s="15"/>
      <c r="F41" s="14">
        <v>0</v>
      </c>
      <c r="G41" s="15"/>
      <c r="H41" s="14">
        <v>649178000000</v>
      </c>
      <c r="I41" s="15"/>
      <c r="J41" s="14">
        <v>0</v>
      </c>
      <c r="K41" s="15"/>
      <c r="L41" s="55">
        <f t="shared" si="0"/>
        <v>0</v>
      </c>
      <c r="N41" s="53"/>
    </row>
    <row r="42" spans="1:14" ht="21.75" customHeight="1" x14ac:dyDescent="0.2">
      <c r="A42" s="87" t="s">
        <v>255</v>
      </c>
      <c r="B42" s="87"/>
      <c r="D42" s="14">
        <v>968298000000</v>
      </c>
      <c r="E42" s="15"/>
      <c r="F42" s="14">
        <v>0</v>
      </c>
      <c r="G42" s="15"/>
      <c r="H42" s="14">
        <v>968298000000</v>
      </c>
      <c r="I42" s="15"/>
      <c r="J42" s="14">
        <v>0</v>
      </c>
      <c r="K42" s="15"/>
      <c r="L42" s="55">
        <f t="shared" si="0"/>
        <v>0</v>
      </c>
      <c r="N42" s="53"/>
    </row>
    <row r="43" spans="1:14" ht="21.75" customHeight="1" x14ac:dyDescent="0.2">
      <c r="A43" s="87" t="s">
        <v>254</v>
      </c>
      <c r="B43" s="87"/>
      <c r="D43" s="14">
        <v>485000000000</v>
      </c>
      <c r="E43" s="15"/>
      <c r="F43" s="14">
        <v>0</v>
      </c>
      <c r="G43" s="15"/>
      <c r="H43" s="14">
        <v>485000000000</v>
      </c>
      <c r="I43" s="15"/>
      <c r="J43" s="14">
        <v>0</v>
      </c>
      <c r="K43" s="15"/>
      <c r="L43" s="55">
        <f t="shared" si="0"/>
        <v>0</v>
      </c>
      <c r="N43" s="53"/>
    </row>
    <row r="44" spans="1:14" ht="21.75" customHeight="1" x14ac:dyDescent="0.2">
      <c r="A44" s="87" t="s">
        <v>255</v>
      </c>
      <c r="B44" s="87"/>
      <c r="D44" s="14">
        <v>1000000000000</v>
      </c>
      <c r="E44" s="15"/>
      <c r="F44" s="14">
        <v>0</v>
      </c>
      <c r="G44" s="15"/>
      <c r="H44" s="14">
        <v>1000000000000</v>
      </c>
      <c r="I44" s="15"/>
      <c r="J44" s="14">
        <v>0</v>
      </c>
      <c r="K44" s="15"/>
      <c r="L44" s="55">
        <f t="shared" si="0"/>
        <v>0</v>
      </c>
      <c r="N44" s="53"/>
    </row>
    <row r="45" spans="1:14" ht="21.75" customHeight="1" x14ac:dyDescent="0.2">
      <c r="A45" s="87" t="s">
        <v>258</v>
      </c>
      <c r="B45" s="87"/>
      <c r="D45" s="14">
        <v>457000000000</v>
      </c>
      <c r="E45" s="15"/>
      <c r="F45" s="14">
        <v>0</v>
      </c>
      <c r="G45" s="15"/>
      <c r="H45" s="14">
        <v>457000000000</v>
      </c>
      <c r="I45" s="15"/>
      <c r="J45" s="14">
        <v>0</v>
      </c>
      <c r="K45" s="15"/>
      <c r="L45" s="55">
        <f t="shared" si="0"/>
        <v>0</v>
      </c>
      <c r="N45" s="53"/>
    </row>
    <row r="46" spans="1:14" ht="21.75" customHeight="1" x14ac:dyDescent="0.2">
      <c r="A46" s="87" t="s">
        <v>251</v>
      </c>
      <c r="B46" s="87"/>
      <c r="D46" s="14">
        <v>1967260000000</v>
      </c>
      <c r="E46" s="15"/>
      <c r="F46" s="14">
        <v>0</v>
      </c>
      <c r="G46" s="15"/>
      <c r="H46" s="14">
        <v>1967260000000</v>
      </c>
      <c r="I46" s="15"/>
      <c r="J46" s="14">
        <v>0</v>
      </c>
      <c r="K46" s="15"/>
      <c r="L46" s="55">
        <f t="shared" si="0"/>
        <v>0</v>
      </c>
      <c r="N46" s="53"/>
    </row>
    <row r="47" spans="1:14" ht="21.75" customHeight="1" x14ac:dyDescent="0.2">
      <c r="A47" s="87" t="s">
        <v>254</v>
      </c>
      <c r="B47" s="87"/>
      <c r="D47" s="14">
        <v>657994000000</v>
      </c>
      <c r="E47" s="15"/>
      <c r="F47" s="14">
        <v>0</v>
      </c>
      <c r="G47" s="15"/>
      <c r="H47" s="14">
        <v>610397000000</v>
      </c>
      <c r="I47" s="15"/>
      <c r="J47" s="14">
        <v>47597000000</v>
      </c>
      <c r="K47" s="15"/>
      <c r="L47" s="55">
        <f t="shared" si="0"/>
        <v>1.0316356518458403E-3</v>
      </c>
      <c r="N47" s="53"/>
    </row>
    <row r="48" spans="1:14" ht="21.75" customHeight="1" x14ac:dyDescent="0.2">
      <c r="A48" s="87" t="s">
        <v>258</v>
      </c>
      <c r="B48" s="87"/>
      <c r="D48" s="14">
        <v>810170000000</v>
      </c>
      <c r="E48" s="15"/>
      <c r="F48" s="14">
        <v>0</v>
      </c>
      <c r="G48" s="15"/>
      <c r="H48" s="14">
        <v>810170000000</v>
      </c>
      <c r="I48" s="15"/>
      <c r="J48" s="14">
        <v>0</v>
      </c>
      <c r="K48" s="15"/>
      <c r="L48" s="55">
        <f t="shared" si="0"/>
        <v>0</v>
      </c>
      <c r="N48" s="53"/>
    </row>
    <row r="49" spans="1:14" ht="21.75" customHeight="1" x14ac:dyDescent="0.2">
      <c r="A49" s="87" t="s">
        <v>255</v>
      </c>
      <c r="B49" s="87"/>
      <c r="D49" s="14">
        <v>1100000000000</v>
      </c>
      <c r="E49" s="15"/>
      <c r="F49" s="14">
        <v>0</v>
      </c>
      <c r="G49" s="15"/>
      <c r="H49" s="14">
        <v>1100000000000</v>
      </c>
      <c r="I49" s="15"/>
      <c r="J49" s="14">
        <v>0</v>
      </c>
      <c r="K49" s="15"/>
      <c r="L49" s="55">
        <f t="shared" si="0"/>
        <v>0</v>
      </c>
      <c r="N49" s="53"/>
    </row>
    <row r="50" spans="1:14" ht="21.75" customHeight="1" x14ac:dyDescent="0.2">
      <c r="A50" s="87" t="s">
        <v>255</v>
      </c>
      <c r="B50" s="87"/>
      <c r="D50" s="14">
        <v>133659000000</v>
      </c>
      <c r="E50" s="15"/>
      <c r="F50" s="14">
        <v>0</v>
      </c>
      <c r="G50" s="15"/>
      <c r="H50" s="14">
        <v>0</v>
      </c>
      <c r="I50" s="15"/>
      <c r="J50" s="14">
        <v>133659000000</v>
      </c>
      <c r="K50" s="15"/>
      <c r="L50" s="55">
        <f t="shared" si="0"/>
        <v>2.896976481502262E-3</v>
      </c>
      <c r="N50" s="53"/>
    </row>
    <row r="51" spans="1:14" ht="21.75" customHeight="1" x14ac:dyDescent="0.2">
      <c r="A51" s="87" t="s">
        <v>251</v>
      </c>
      <c r="B51" s="87"/>
      <c r="D51" s="14">
        <v>0</v>
      </c>
      <c r="E51" s="15"/>
      <c r="F51" s="14">
        <v>1000000000000</v>
      </c>
      <c r="G51" s="15"/>
      <c r="H51" s="14">
        <v>0</v>
      </c>
      <c r="I51" s="15"/>
      <c r="J51" s="14">
        <v>1000000000000</v>
      </c>
      <c r="K51" s="15"/>
      <c r="L51" s="55">
        <f t="shared" si="0"/>
        <v>2.167438392852155E-2</v>
      </c>
      <c r="N51" s="53"/>
    </row>
    <row r="52" spans="1:14" ht="21.75" customHeight="1" x14ac:dyDescent="0.2">
      <c r="A52" s="87" t="s">
        <v>248</v>
      </c>
      <c r="B52" s="87"/>
      <c r="D52" s="14">
        <v>0</v>
      </c>
      <c r="E52" s="15"/>
      <c r="F52" s="14">
        <v>500000000000</v>
      </c>
      <c r="G52" s="15"/>
      <c r="H52" s="14">
        <v>0</v>
      </c>
      <c r="I52" s="15"/>
      <c r="J52" s="14">
        <v>500000000000</v>
      </c>
      <c r="K52" s="15"/>
      <c r="L52" s="55">
        <f t="shared" si="0"/>
        <v>1.0837191964260775E-2</v>
      </c>
      <c r="N52" s="53"/>
    </row>
    <row r="53" spans="1:14" ht="21.75" customHeight="1" x14ac:dyDescent="0.2">
      <c r="A53" s="87" t="s">
        <v>254</v>
      </c>
      <c r="B53" s="87"/>
      <c r="D53" s="14">
        <v>0</v>
      </c>
      <c r="E53" s="15"/>
      <c r="F53" s="14">
        <v>619000000000</v>
      </c>
      <c r="G53" s="15"/>
      <c r="H53" s="14">
        <v>0</v>
      </c>
      <c r="I53" s="15"/>
      <c r="J53" s="14">
        <v>619000000000</v>
      </c>
      <c r="K53" s="15"/>
      <c r="L53" s="55">
        <f t="shared" si="0"/>
        <v>1.3416443651754839E-2</v>
      </c>
      <c r="N53" s="53"/>
    </row>
    <row r="54" spans="1:14" ht="21.75" customHeight="1" x14ac:dyDescent="0.2">
      <c r="A54" s="87" t="s">
        <v>255</v>
      </c>
      <c r="B54" s="87"/>
      <c r="D54" s="14">
        <v>0</v>
      </c>
      <c r="E54" s="15"/>
      <c r="F54" s="14">
        <v>713693000000</v>
      </c>
      <c r="G54" s="15"/>
      <c r="H54" s="14">
        <v>0</v>
      </c>
      <c r="I54" s="15"/>
      <c r="J54" s="14">
        <v>713693000000</v>
      </c>
      <c r="K54" s="15"/>
      <c r="L54" s="55">
        <f t="shared" si="0"/>
        <v>1.5468856089098331E-2</v>
      </c>
      <c r="N54" s="53"/>
    </row>
    <row r="55" spans="1:14" ht="21.75" customHeight="1" x14ac:dyDescent="0.2">
      <c r="A55" s="87" t="s">
        <v>255</v>
      </c>
      <c r="B55" s="87"/>
      <c r="D55" s="14">
        <v>0</v>
      </c>
      <c r="E55" s="15"/>
      <c r="F55" s="14">
        <v>1000000000000</v>
      </c>
      <c r="G55" s="15"/>
      <c r="H55" s="14">
        <v>0</v>
      </c>
      <c r="I55" s="15"/>
      <c r="J55" s="14">
        <v>1000000000000</v>
      </c>
      <c r="K55" s="15"/>
      <c r="L55" s="55">
        <f t="shared" si="0"/>
        <v>2.167438392852155E-2</v>
      </c>
      <c r="N55" s="53"/>
    </row>
    <row r="56" spans="1:14" ht="21.75" customHeight="1" x14ac:dyDescent="0.2">
      <c r="A56" s="87" t="s">
        <v>254</v>
      </c>
      <c r="B56" s="87"/>
      <c r="D56" s="14">
        <v>0</v>
      </c>
      <c r="E56" s="15"/>
      <c r="F56" s="14">
        <v>1115655000000</v>
      </c>
      <c r="G56" s="15"/>
      <c r="H56" s="14">
        <v>0</v>
      </c>
      <c r="I56" s="15"/>
      <c r="J56" s="14">
        <v>1115655000000</v>
      </c>
      <c r="K56" s="15"/>
      <c r="L56" s="55">
        <f t="shared" si="0"/>
        <v>2.4181134801774709E-2</v>
      </c>
      <c r="N56" s="53"/>
    </row>
    <row r="57" spans="1:14" ht="21.75" customHeight="1" x14ac:dyDescent="0.2">
      <c r="A57" s="87" t="s">
        <v>248</v>
      </c>
      <c r="B57" s="87"/>
      <c r="D57" s="14">
        <v>0</v>
      </c>
      <c r="E57" s="15"/>
      <c r="F57" s="14">
        <v>631100000000</v>
      </c>
      <c r="G57" s="15"/>
      <c r="H57" s="14">
        <v>0</v>
      </c>
      <c r="I57" s="15"/>
      <c r="J57" s="14">
        <v>631100000000</v>
      </c>
      <c r="K57" s="15"/>
      <c r="L57" s="55">
        <f t="shared" si="0"/>
        <v>1.367870369728995E-2</v>
      </c>
      <c r="N57" s="53"/>
    </row>
    <row r="58" spans="1:14" ht="21.75" customHeight="1" x14ac:dyDescent="0.2">
      <c r="A58" s="87" t="s">
        <v>258</v>
      </c>
      <c r="B58" s="87"/>
      <c r="D58" s="14">
        <v>0</v>
      </c>
      <c r="E58" s="15"/>
      <c r="F58" s="14">
        <v>406621000000</v>
      </c>
      <c r="G58" s="15"/>
      <c r="H58" s="14">
        <v>0</v>
      </c>
      <c r="I58" s="15"/>
      <c r="J58" s="14">
        <v>406621000000</v>
      </c>
      <c r="K58" s="15"/>
      <c r="L58" s="55">
        <f t="shared" si="0"/>
        <v>8.8132596673993618E-3</v>
      </c>
      <c r="N58" s="53"/>
    </row>
    <row r="59" spans="1:14" ht="21.75" customHeight="1" x14ac:dyDescent="0.2">
      <c r="A59" s="87" t="s">
        <v>258</v>
      </c>
      <c r="B59" s="87"/>
      <c r="D59" s="14">
        <v>0</v>
      </c>
      <c r="E59" s="15"/>
      <c r="F59" s="14">
        <v>1000000000000</v>
      </c>
      <c r="G59" s="15"/>
      <c r="H59" s="14">
        <v>0</v>
      </c>
      <c r="I59" s="15"/>
      <c r="J59" s="14">
        <v>1000000000000</v>
      </c>
      <c r="K59" s="15"/>
      <c r="L59" s="55">
        <f t="shared" si="0"/>
        <v>2.167438392852155E-2</v>
      </c>
      <c r="N59" s="53"/>
    </row>
    <row r="60" spans="1:14" ht="21.75" customHeight="1" x14ac:dyDescent="0.2">
      <c r="A60" s="87" t="s">
        <v>248</v>
      </c>
      <c r="B60" s="87"/>
      <c r="D60" s="14">
        <v>0</v>
      </c>
      <c r="E60" s="15"/>
      <c r="F60" s="14">
        <v>500000000000</v>
      </c>
      <c r="G60" s="15"/>
      <c r="H60" s="14">
        <v>0</v>
      </c>
      <c r="I60" s="15"/>
      <c r="J60" s="14">
        <v>500000000000</v>
      </c>
      <c r="K60" s="15"/>
      <c r="L60" s="55">
        <f t="shared" si="0"/>
        <v>1.0837191964260775E-2</v>
      </c>
      <c r="N60" s="53"/>
    </row>
    <row r="61" spans="1:14" ht="21.75" customHeight="1" x14ac:dyDescent="0.2">
      <c r="A61" s="87" t="s">
        <v>248</v>
      </c>
      <c r="B61" s="87"/>
      <c r="D61" s="14">
        <v>0</v>
      </c>
      <c r="E61" s="15"/>
      <c r="F61" s="14">
        <v>532000000000</v>
      </c>
      <c r="G61" s="15"/>
      <c r="H61" s="14">
        <v>0</v>
      </c>
      <c r="I61" s="15"/>
      <c r="J61" s="14">
        <v>532000000000</v>
      </c>
      <c r="K61" s="15"/>
      <c r="L61" s="55">
        <f t="shared" si="0"/>
        <v>1.1530772249973465E-2</v>
      </c>
      <c r="N61" s="53"/>
    </row>
    <row r="62" spans="1:14" ht="21.75" customHeight="1" x14ac:dyDescent="0.2">
      <c r="A62" s="87" t="s">
        <v>248</v>
      </c>
      <c r="B62" s="87"/>
      <c r="D62" s="14">
        <v>0</v>
      </c>
      <c r="E62" s="15"/>
      <c r="F62" s="14">
        <v>409600000000</v>
      </c>
      <c r="G62" s="15"/>
      <c r="H62" s="14">
        <v>0</v>
      </c>
      <c r="I62" s="15"/>
      <c r="J62" s="14">
        <v>409600000000</v>
      </c>
      <c r="K62" s="15"/>
      <c r="L62" s="55">
        <f t="shared" si="0"/>
        <v>8.8778276571224272E-3</v>
      </c>
      <c r="N62" s="53"/>
    </row>
    <row r="63" spans="1:14" ht="21.75" customHeight="1" x14ac:dyDescent="0.2">
      <c r="A63" s="87" t="s">
        <v>254</v>
      </c>
      <c r="B63" s="87"/>
      <c r="D63" s="14">
        <v>0</v>
      </c>
      <c r="E63" s="15"/>
      <c r="F63" s="14">
        <v>563690000000</v>
      </c>
      <c r="G63" s="15"/>
      <c r="H63" s="14">
        <v>0</v>
      </c>
      <c r="I63" s="15"/>
      <c r="J63" s="14">
        <v>563690000000</v>
      </c>
      <c r="K63" s="15"/>
      <c r="L63" s="55">
        <f t="shared" si="0"/>
        <v>1.2217633476668313E-2</v>
      </c>
      <c r="N63" s="53"/>
    </row>
    <row r="64" spans="1:14" ht="21.75" customHeight="1" x14ac:dyDescent="0.2">
      <c r="A64" s="87" t="s">
        <v>258</v>
      </c>
      <c r="B64" s="87"/>
      <c r="D64" s="14">
        <v>0</v>
      </c>
      <c r="E64" s="15"/>
      <c r="F64" s="14">
        <v>516423000000</v>
      </c>
      <c r="G64" s="15"/>
      <c r="H64" s="14">
        <v>0</v>
      </c>
      <c r="I64" s="15"/>
      <c r="J64" s="14">
        <v>516423000000</v>
      </c>
      <c r="K64" s="15"/>
      <c r="L64" s="55">
        <f t="shared" si="0"/>
        <v>1.1193150371518884E-2</v>
      </c>
      <c r="N64" s="53"/>
    </row>
    <row r="65" spans="1:14" ht="21.75" customHeight="1" x14ac:dyDescent="0.2">
      <c r="A65" s="87" t="s">
        <v>251</v>
      </c>
      <c r="B65" s="87"/>
      <c r="D65" s="14">
        <v>0</v>
      </c>
      <c r="E65" s="15"/>
      <c r="F65" s="14">
        <v>300000000000</v>
      </c>
      <c r="G65" s="15"/>
      <c r="H65" s="14">
        <v>0</v>
      </c>
      <c r="I65" s="15"/>
      <c r="J65" s="14">
        <v>300000000000</v>
      </c>
      <c r="K65" s="15"/>
      <c r="L65" s="55">
        <f t="shared" si="0"/>
        <v>6.5023151785564655E-3</v>
      </c>
      <c r="N65" s="53"/>
    </row>
    <row r="66" spans="1:14" ht="21.75" customHeight="1" x14ac:dyDescent="0.2">
      <c r="A66" s="88" t="s">
        <v>254</v>
      </c>
      <c r="B66" s="88"/>
      <c r="D66" s="18">
        <v>0</v>
      </c>
      <c r="E66" s="15"/>
      <c r="F66" s="18">
        <v>220400000000</v>
      </c>
      <c r="G66" s="15"/>
      <c r="H66" s="18">
        <v>0</v>
      </c>
      <c r="I66" s="15"/>
      <c r="J66" s="18">
        <v>220400000000</v>
      </c>
      <c r="K66" s="15"/>
      <c r="L66" s="55">
        <f t="shared" si="0"/>
        <v>4.7770342178461494E-3</v>
      </c>
      <c r="N66" s="53"/>
    </row>
    <row r="67" spans="1:14" ht="21.75" customHeight="1" x14ac:dyDescent="0.2">
      <c r="A67" s="89" t="s">
        <v>25</v>
      </c>
      <c r="B67" s="89"/>
      <c r="D67" s="20">
        <f>SUM(D9:D66)</f>
        <v>18312308365980</v>
      </c>
      <c r="E67" s="15"/>
      <c r="F67" s="20">
        <f>SUM(F9:F66)</f>
        <v>56911750222179</v>
      </c>
      <c r="G67" s="15"/>
      <c r="H67" s="20">
        <f>SUM(H9:H66)</f>
        <v>61707957727353</v>
      </c>
      <c r="I67" s="15"/>
      <c r="J67" s="20">
        <f>SUM(J9:J66)</f>
        <v>13516100860806</v>
      </c>
      <c r="K67" s="15"/>
      <c r="L67" s="56">
        <f>SUM(L9:L66)</f>
        <v>0.29295315927373</v>
      </c>
      <c r="N67" s="53"/>
    </row>
    <row r="69" spans="1:14" x14ac:dyDescent="0.2">
      <c r="D69" s="73"/>
      <c r="J69" s="103"/>
    </row>
  </sheetData>
  <mergeCells count="6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3"/>
  <sheetViews>
    <sheetView rightToLeft="1" view="pageBreakPreview" zoomScaleNormal="100" zoomScaleSheetLayoutView="100" workbookViewId="0">
      <selection activeCell="A8" sqref="A8:B8"/>
    </sheetView>
  </sheetViews>
  <sheetFormatPr defaultRowHeight="12.75" x14ac:dyDescent="0.2"/>
  <cols>
    <col min="1" max="1" width="2.5703125" customWidth="1"/>
    <col min="2" max="2" width="48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8.7109375" customWidth="1"/>
    <col min="9" max="9" width="1.28515625" customWidth="1"/>
    <col min="10" max="10" width="19.42578125" customWidth="1"/>
  </cols>
  <sheetData>
    <row r="1" spans="1:12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2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</row>
    <row r="3" spans="1:12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</row>
    <row r="4" spans="1:12" ht="14.45" customHeight="1" x14ac:dyDescent="0.2"/>
    <row r="5" spans="1:12" ht="29.1" customHeight="1" x14ac:dyDescent="0.2">
      <c r="A5" s="1" t="s">
        <v>139</v>
      </c>
      <c r="B5" s="83" t="s">
        <v>140</v>
      </c>
      <c r="C5" s="83"/>
      <c r="D5" s="83"/>
      <c r="E5" s="83"/>
      <c r="F5" s="83"/>
      <c r="G5" s="83"/>
      <c r="H5" s="83"/>
      <c r="I5" s="83"/>
      <c r="J5" s="83"/>
    </row>
    <row r="6" spans="1:12" ht="14.45" customHeight="1" x14ac:dyDescent="0.2"/>
    <row r="7" spans="1:12" ht="14.45" customHeight="1" x14ac:dyDescent="0.2">
      <c r="A7" s="79" t="s">
        <v>141</v>
      </c>
      <c r="B7" s="79"/>
      <c r="D7" s="2" t="s">
        <v>142</v>
      </c>
      <c r="F7" s="2" t="s">
        <v>135</v>
      </c>
      <c r="H7" s="2" t="s">
        <v>143</v>
      </c>
      <c r="J7" s="2" t="s">
        <v>144</v>
      </c>
    </row>
    <row r="8" spans="1:12" ht="21.75" customHeight="1" x14ac:dyDescent="0.2">
      <c r="A8" s="90" t="s">
        <v>145</v>
      </c>
      <c r="B8" s="90"/>
      <c r="D8" s="34" t="s">
        <v>146</v>
      </c>
      <c r="E8" s="15"/>
      <c r="F8" s="13">
        <v>131984248378</v>
      </c>
      <c r="G8" s="15"/>
      <c r="H8" s="61">
        <f>F8/F13</f>
        <v>0.10339648602062507</v>
      </c>
      <c r="I8" s="15"/>
      <c r="J8" s="54">
        <f>F8/46137412869396</f>
        <v>2.8606772718621195E-3</v>
      </c>
      <c r="L8" s="53"/>
    </row>
    <row r="9" spans="1:12" ht="21.75" customHeight="1" x14ac:dyDescent="0.2">
      <c r="A9" s="87" t="s">
        <v>147</v>
      </c>
      <c r="B9" s="87"/>
      <c r="D9" s="35" t="s">
        <v>148</v>
      </c>
      <c r="E9" s="15"/>
      <c r="F9" s="14">
        <v>220151001772</v>
      </c>
      <c r="G9" s="15"/>
      <c r="H9" s="62">
        <f>F9/$F$13</f>
        <v>0.17246633789172272</v>
      </c>
      <c r="I9" s="15"/>
      <c r="J9" s="55">
        <f>F9/46137412869396</f>
        <v>4.7716373346549561E-3</v>
      </c>
      <c r="L9" s="53"/>
    </row>
    <row r="10" spans="1:12" ht="21.75" customHeight="1" x14ac:dyDescent="0.2">
      <c r="A10" s="87" t="s">
        <v>149</v>
      </c>
      <c r="B10" s="87"/>
      <c r="D10" s="35" t="s">
        <v>150</v>
      </c>
      <c r="E10" s="15"/>
      <c r="F10" s="14">
        <v>470885057961</v>
      </c>
      <c r="G10" s="15"/>
      <c r="H10" s="62">
        <f t="shared" ref="H10:H12" si="0">F10/$F$13</f>
        <v>0.3688914466016035</v>
      </c>
      <c r="I10" s="15"/>
      <c r="J10" s="55">
        <f t="shared" ref="J10:J12" si="1">F10/46137412869396</f>
        <v>1.0206143532450838E-2</v>
      </c>
      <c r="L10" s="53"/>
    </row>
    <row r="11" spans="1:12" ht="21.75" customHeight="1" x14ac:dyDescent="0.2">
      <c r="A11" s="87" t="s">
        <v>151</v>
      </c>
      <c r="B11" s="87"/>
      <c r="D11" s="35" t="s">
        <v>152</v>
      </c>
      <c r="E11" s="15"/>
      <c r="F11" s="14">
        <v>452085485513</v>
      </c>
      <c r="G11" s="15"/>
      <c r="H11" s="62">
        <f t="shared" si="0"/>
        <v>0.35416385786505722</v>
      </c>
      <c r="I11" s="15"/>
      <c r="J11" s="55">
        <f t="shared" si="1"/>
        <v>9.7986743815208291E-3</v>
      </c>
      <c r="L11" s="53"/>
    </row>
    <row r="12" spans="1:12" ht="21.75" customHeight="1" x14ac:dyDescent="0.2">
      <c r="A12" s="88" t="s">
        <v>153</v>
      </c>
      <c r="B12" s="88"/>
      <c r="D12" s="36" t="s">
        <v>154</v>
      </c>
      <c r="E12" s="15"/>
      <c r="F12" s="18">
        <v>1380994831</v>
      </c>
      <c r="G12" s="15"/>
      <c r="H12" s="55">
        <f t="shared" si="0"/>
        <v>1.0818716209914649E-3</v>
      </c>
      <c r="I12" s="15"/>
      <c r="J12" s="55">
        <f t="shared" si="1"/>
        <v>2.9932212170397734E-5</v>
      </c>
      <c r="L12" s="53"/>
    </row>
    <row r="13" spans="1:12" ht="21.75" customHeight="1" x14ac:dyDescent="0.2">
      <c r="A13" s="89" t="s">
        <v>25</v>
      </c>
      <c r="B13" s="89"/>
      <c r="D13" s="20"/>
      <c r="E13" s="15"/>
      <c r="F13" s="20">
        <f>SUM(F8:F12)</f>
        <v>1276486788455</v>
      </c>
      <c r="G13" s="15"/>
      <c r="H13" s="63">
        <f>SUM(H8:H12)</f>
        <v>1</v>
      </c>
      <c r="I13" s="15"/>
      <c r="J13" s="56">
        <f>SUM(J8:J12)</f>
        <v>2.7667064732659143E-2</v>
      </c>
      <c r="L13" s="5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7"/>
  <sheetViews>
    <sheetView rightToLeft="1" view="pageBreakPreview" zoomScale="96" zoomScaleNormal="100" zoomScaleSheetLayoutView="96" workbookViewId="0">
      <selection activeCell="A9" sqref="A9:B9"/>
    </sheetView>
  </sheetViews>
  <sheetFormatPr defaultRowHeight="12.75" x14ac:dyDescent="0.2"/>
  <cols>
    <col min="1" max="1" width="5.140625" customWidth="1"/>
    <col min="2" max="2" width="27.42578125" customWidth="1"/>
    <col min="3" max="3" width="1.28515625" customWidth="1"/>
    <col min="4" max="4" width="13" customWidth="1"/>
    <col min="5" max="5" width="1.28515625" customWidth="1"/>
    <col min="6" max="6" width="22.85546875" customWidth="1"/>
    <col min="7" max="7" width="1.28515625" customWidth="1"/>
    <col min="8" max="8" width="13" customWidth="1"/>
    <col min="9" max="9" width="1.28515625" customWidth="1"/>
    <col min="10" max="10" width="20.7109375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21.140625" customWidth="1"/>
    <col min="17" max="17" width="1.28515625" customWidth="1"/>
    <col min="18" max="18" width="13" customWidth="1"/>
    <col min="19" max="19" width="1.28515625" customWidth="1"/>
    <col min="20" max="20" width="20.85546875" customWidth="1"/>
    <col min="21" max="21" width="1.28515625" customWidth="1"/>
    <col min="22" max="22" width="16.85546875" customWidth="1"/>
  </cols>
  <sheetData>
    <row r="1" spans="1:24" ht="29.1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4" ht="21.75" customHeight="1" x14ac:dyDescent="0.2">
      <c r="A2" s="82" t="s">
        <v>138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4" ht="21.75" customHeight="1" x14ac:dyDescent="0.2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4" ht="14.45" customHeight="1" x14ac:dyDescent="0.2"/>
    <row r="5" spans="1:24" ht="14.45" customHeight="1" x14ac:dyDescent="0.2">
      <c r="A5" s="1" t="s">
        <v>155</v>
      </c>
      <c r="B5" s="83" t="s">
        <v>156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</row>
    <row r="6" spans="1:24" ht="14.45" customHeight="1" x14ac:dyDescent="0.2">
      <c r="D6" s="79" t="s">
        <v>157</v>
      </c>
      <c r="E6" s="79"/>
      <c r="F6" s="79"/>
      <c r="G6" s="79"/>
      <c r="H6" s="79"/>
      <c r="I6" s="79"/>
      <c r="J6" s="79"/>
      <c r="K6" s="79"/>
      <c r="L6" s="79"/>
      <c r="N6" s="79" t="s">
        <v>158</v>
      </c>
      <c r="O6" s="79"/>
      <c r="P6" s="79"/>
      <c r="Q6" s="79"/>
      <c r="R6" s="79"/>
      <c r="S6" s="79"/>
      <c r="T6" s="79"/>
      <c r="U6" s="79"/>
      <c r="V6" s="79"/>
    </row>
    <row r="7" spans="1:24" ht="14.45" customHeight="1" x14ac:dyDescent="0.2">
      <c r="D7" s="3"/>
      <c r="E7" s="3"/>
      <c r="F7" s="3"/>
      <c r="G7" s="3"/>
      <c r="H7" s="3"/>
      <c r="I7" s="3"/>
      <c r="J7" s="81" t="s">
        <v>25</v>
      </c>
      <c r="K7" s="81"/>
      <c r="L7" s="81"/>
      <c r="N7" s="3"/>
      <c r="O7" s="3"/>
      <c r="P7" s="3"/>
      <c r="Q7" s="3"/>
      <c r="R7" s="3"/>
      <c r="S7" s="3"/>
      <c r="T7" s="81" t="s">
        <v>25</v>
      </c>
      <c r="U7" s="81"/>
      <c r="V7" s="81"/>
    </row>
    <row r="8" spans="1:24" ht="14.45" customHeight="1" x14ac:dyDescent="0.2">
      <c r="A8" s="79" t="s">
        <v>159</v>
      </c>
      <c r="B8" s="79"/>
      <c r="D8" s="2" t="s">
        <v>160</v>
      </c>
      <c r="F8" s="2" t="s">
        <v>161</v>
      </c>
      <c r="H8" s="2" t="s">
        <v>162</v>
      </c>
      <c r="J8" s="4" t="s">
        <v>135</v>
      </c>
      <c r="K8" s="3"/>
      <c r="L8" s="4" t="s">
        <v>143</v>
      </c>
      <c r="N8" s="2" t="s">
        <v>160</v>
      </c>
      <c r="P8" s="52" t="s">
        <v>161</v>
      </c>
      <c r="R8" s="2" t="s">
        <v>162</v>
      </c>
      <c r="T8" s="4" t="s">
        <v>135</v>
      </c>
      <c r="U8" s="3"/>
      <c r="V8" s="4" t="s">
        <v>143</v>
      </c>
    </row>
    <row r="9" spans="1:24" ht="21.75" customHeight="1" x14ac:dyDescent="0.2">
      <c r="A9" s="90" t="s">
        <v>19</v>
      </c>
      <c r="B9" s="90"/>
      <c r="D9" s="13">
        <v>0</v>
      </c>
      <c r="E9" s="15"/>
      <c r="F9" s="40">
        <v>12077707500</v>
      </c>
      <c r="G9" s="15"/>
      <c r="H9" s="13">
        <v>0</v>
      </c>
      <c r="I9" s="15"/>
      <c r="J9" s="40">
        <v>12077707500</v>
      </c>
      <c r="K9" s="15"/>
      <c r="L9" s="54">
        <f>J9/درآمد!F13</f>
        <v>9.4616784202038572E-3</v>
      </c>
      <c r="M9" s="15"/>
      <c r="N9" s="13">
        <v>0</v>
      </c>
      <c r="O9" s="15"/>
      <c r="P9" s="40">
        <v>67499039000</v>
      </c>
      <c r="Q9" s="15"/>
      <c r="R9" s="13">
        <v>0</v>
      </c>
      <c r="S9" s="15"/>
      <c r="T9" s="40">
        <v>67499039000</v>
      </c>
      <c r="U9" s="15"/>
      <c r="V9" s="54">
        <f>T9/6946711997486</f>
        <v>9.7166888485412609E-3</v>
      </c>
      <c r="X9" s="53"/>
    </row>
    <row r="10" spans="1:24" ht="21.75" customHeight="1" x14ac:dyDescent="0.2">
      <c r="A10" s="87" t="s">
        <v>21</v>
      </c>
      <c r="B10" s="87"/>
      <c r="D10" s="14">
        <v>0</v>
      </c>
      <c r="E10" s="15"/>
      <c r="F10" s="41">
        <v>-2647699941</v>
      </c>
      <c r="G10" s="15"/>
      <c r="H10" s="14">
        <v>0</v>
      </c>
      <c r="I10" s="15"/>
      <c r="J10" s="41">
        <v>-2647699941</v>
      </c>
      <c r="K10" s="15"/>
      <c r="L10" s="55">
        <f>J10/درآمد!$F$13</f>
        <v>-2.0742086521746556E-3</v>
      </c>
      <c r="M10" s="15"/>
      <c r="N10" s="14">
        <v>0</v>
      </c>
      <c r="O10" s="15"/>
      <c r="P10" s="41">
        <v>-2647699941</v>
      </c>
      <c r="Q10" s="15"/>
      <c r="R10" s="14">
        <v>0</v>
      </c>
      <c r="S10" s="15"/>
      <c r="T10" s="41">
        <v>-2647699941</v>
      </c>
      <c r="U10" s="15"/>
      <c r="V10" s="55">
        <f>T10/6946711997486</f>
        <v>-3.8114433734379616E-4</v>
      </c>
      <c r="X10" s="53"/>
    </row>
    <row r="11" spans="1:24" ht="21.75" customHeight="1" x14ac:dyDescent="0.2">
      <c r="A11" s="87" t="s">
        <v>163</v>
      </c>
      <c r="B11" s="87"/>
      <c r="D11" s="14">
        <v>0</v>
      </c>
      <c r="E11" s="15"/>
      <c r="F11" s="41">
        <v>90224643263</v>
      </c>
      <c r="G11" s="15"/>
      <c r="H11" s="14">
        <v>0</v>
      </c>
      <c r="I11" s="15"/>
      <c r="J11" s="41">
        <v>90224643263</v>
      </c>
      <c r="K11" s="15"/>
      <c r="L11" s="55">
        <f>J11/درآمد!$F$13</f>
        <v>7.0682003197388113E-2</v>
      </c>
      <c r="M11" s="15"/>
      <c r="N11" s="14">
        <v>0</v>
      </c>
      <c r="O11" s="15"/>
      <c r="P11" s="41">
        <v>134087946997</v>
      </c>
      <c r="Q11" s="15"/>
      <c r="R11" s="14">
        <v>0</v>
      </c>
      <c r="S11" s="15"/>
      <c r="T11" s="41">
        <v>134087946997</v>
      </c>
      <c r="U11" s="15"/>
      <c r="V11" s="55">
        <f t="shared" ref="V11:V14" si="0">T11/6946711997486</f>
        <v>1.9302361613022987E-2</v>
      </c>
      <c r="X11" s="53"/>
    </row>
    <row r="12" spans="1:24" ht="21.75" customHeight="1" x14ac:dyDescent="0.2">
      <c r="A12" s="87" t="s">
        <v>24</v>
      </c>
      <c r="B12" s="87"/>
      <c r="D12" s="14">
        <v>0</v>
      </c>
      <c r="E12" s="15"/>
      <c r="F12" s="41">
        <v>16597054200</v>
      </c>
      <c r="G12" s="15"/>
      <c r="H12" s="14">
        <v>0</v>
      </c>
      <c r="I12" s="15"/>
      <c r="J12" s="41">
        <v>16597054200</v>
      </c>
      <c r="K12" s="15"/>
      <c r="L12" s="55">
        <f>J12/درآمد!$F$13</f>
        <v>1.3002135509830304E-2</v>
      </c>
      <c r="M12" s="15"/>
      <c r="N12" s="14">
        <v>0</v>
      </c>
      <c r="O12" s="15"/>
      <c r="P12" s="41">
        <v>16597054200</v>
      </c>
      <c r="Q12" s="15"/>
      <c r="R12" s="14">
        <v>0</v>
      </c>
      <c r="S12" s="15"/>
      <c r="T12" s="41">
        <v>16597054200</v>
      </c>
      <c r="U12" s="15"/>
      <c r="V12" s="55">
        <f t="shared" si="0"/>
        <v>2.3891956663823744E-3</v>
      </c>
      <c r="X12" s="53"/>
    </row>
    <row r="13" spans="1:24" ht="21.75" customHeight="1" x14ac:dyDescent="0.2">
      <c r="A13" s="87" t="s">
        <v>22</v>
      </c>
      <c r="B13" s="87"/>
      <c r="D13" s="14">
        <v>0</v>
      </c>
      <c r="E13" s="15"/>
      <c r="F13" s="41">
        <v>-295266019</v>
      </c>
      <c r="G13" s="15"/>
      <c r="H13" s="14">
        <v>0</v>
      </c>
      <c r="I13" s="15"/>
      <c r="J13" s="41">
        <v>-295266019</v>
      </c>
      <c r="K13" s="15"/>
      <c r="L13" s="55">
        <f>J13/درآمد!$F$13</f>
        <v>-2.3131145709496626E-4</v>
      </c>
      <c r="M13" s="15"/>
      <c r="N13" s="14">
        <v>0</v>
      </c>
      <c r="O13" s="15"/>
      <c r="P13" s="41">
        <v>-295266019</v>
      </c>
      <c r="Q13" s="15"/>
      <c r="R13" s="14">
        <v>0</v>
      </c>
      <c r="S13" s="15"/>
      <c r="T13" s="41">
        <v>-295266019</v>
      </c>
      <c r="U13" s="15"/>
      <c r="V13" s="55">
        <f t="shared" si="0"/>
        <v>-4.2504427865565194E-5</v>
      </c>
      <c r="X13" s="53"/>
    </row>
    <row r="14" spans="1:24" ht="21.75" customHeight="1" x14ac:dyDescent="0.2">
      <c r="A14" s="88" t="s">
        <v>23</v>
      </c>
      <c r="B14" s="88"/>
      <c r="D14" s="18">
        <v>0</v>
      </c>
      <c r="E14" s="15"/>
      <c r="F14" s="42">
        <v>16027809375</v>
      </c>
      <c r="G14" s="15"/>
      <c r="H14" s="18">
        <v>0</v>
      </c>
      <c r="I14" s="15"/>
      <c r="J14" s="42">
        <v>16027809375</v>
      </c>
      <c r="K14" s="15"/>
      <c r="L14" s="55">
        <f>J14/درآمد!$F$13</f>
        <v>1.2556189002472412E-2</v>
      </c>
      <c r="M14" s="15"/>
      <c r="N14" s="18">
        <v>0</v>
      </c>
      <c r="O14" s="15"/>
      <c r="P14" s="41">
        <v>16027809375</v>
      </c>
      <c r="Q14" s="15"/>
      <c r="R14" s="18">
        <v>0</v>
      </c>
      <c r="S14" s="15"/>
      <c r="T14" s="42">
        <v>16027809375</v>
      </c>
      <c r="U14" s="15"/>
      <c r="V14" s="55">
        <f t="shared" si="0"/>
        <v>2.30725116872564E-3</v>
      </c>
      <c r="X14" s="53"/>
    </row>
    <row r="15" spans="1:24" ht="21.75" customHeight="1" thickBot="1" x14ac:dyDescent="0.25">
      <c r="A15" s="89" t="s">
        <v>25</v>
      </c>
      <c r="B15" s="89"/>
      <c r="D15" s="20">
        <v>0</v>
      </c>
      <c r="E15" s="15"/>
      <c r="F15" s="43">
        <f>SUM(F9:F14)</f>
        <v>131984248378</v>
      </c>
      <c r="G15" s="15"/>
      <c r="H15" s="20">
        <v>0</v>
      </c>
      <c r="I15" s="15"/>
      <c r="J15" s="43">
        <f>SUM(J9:J14)</f>
        <v>131984248378</v>
      </c>
      <c r="K15" s="15"/>
      <c r="L15" s="56">
        <f>SUM(L9:L14)</f>
        <v>0.10339648602062505</v>
      </c>
      <c r="M15" s="15"/>
      <c r="N15" s="20">
        <v>0</v>
      </c>
      <c r="O15" s="15"/>
      <c r="P15" s="43">
        <f>SUM(P9:P14)</f>
        <v>231268883612</v>
      </c>
      <c r="Q15" s="15"/>
      <c r="R15" s="20">
        <v>0</v>
      </c>
      <c r="S15" s="15"/>
      <c r="T15" s="43">
        <f>SUM(T9:T14)</f>
        <v>231268883612</v>
      </c>
      <c r="U15" s="15"/>
      <c r="V15" s="56">
        <f>SUM(V9:V14)</f>
        <v>3.32918485314629E-2</v>
      </c>
      <c r="X15" s="53"/>
    </row>
    <row r="16" spans="1:24" ht="13.5" thickTop="1" x14ac:dyDescent="0.2"/>
    <row r="17" spans="20:20" x14ac:dyDescent="0.2">
      <c r="T17" s="100"/>
    </row>
  </sheetData>
  <mergeCells count="16">
    <mergeCell ref="J7:L7"/>
    <mergeCell ref="T7:V7"/>
    <mergeCell ref="A8:B8"/>
    <mergeCell ref="A9:B9"/>
    <mergeCell ref="A1:V1"/>
    <mergeCell ref="A2:V2"/>
    <mergeCell ref="A3:V3"/>
    <mergeCell ref="B5:V5"/>
    <mergeCell ref="D6:L6"/>
    <mergeCell ref="N6:V6"/>
    <mergeCell ref="A13:B13"/>
    <mergeCell ref="A14:B14"/>
    <mergeCell ref="A15:B15"/>
    <mergeCell ref="A10:B10"/>
    <mergeCell ref="A11:B11"/>
    <mergeCell ref="A12:B12"/>
  </mergeCells>
  <pageMargins left="0.39" right="0.39" top="0.39" bottom="0.39" header="0" footer="0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0 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Soheil Sadegh Zadeh</cp:lastModifiedBy>
  <dcterms:created xsi:type="dcterms:W3CDTF">2024-12-21T08:41:46Z</dcterms:created>
  <dcterms:modified xsi:type="dcterms:W3CDTF">2024-12-25T08:29:16Z</dcterms:modified>
</cp:coreProperties>
</file>