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New folder (2)\"/>
    </mc:Choice>
  </mc:AlternateContent>
  <xr:revisionPtr revIDLastSave="0" documentId="13_ncr:1_{01E29F76-B6D9-4FF5-82B5-7AC37E70BB75}" xr6:coauthVersionLast="47" xr6:coauthVersionMax="47" xr10:uidLastSave="{00000000-0000-0000-0000-000000000000}"/>
  <bookViews>
    <workbookView xWindow="-120" yWindow="-120" windowWidth="24240" windowHeight="13140" tabRatio="683" xr2:uid="{00000000-000D-0000-FFFF-FFFF00000000}"/>
  </bookViews>
  <sheets>
    <sheet name="0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اوراق!$A$1:$AL$28</definedName>
    <definedName name="_xlnm.Print_Area" localSheetId="2">'اوراق مشتقه'!$A$1:$AX$17</definedName>
    <definedName name="_xlnm.Print_Area" localSheetId="5">'تعدیل قیمت'!$A$1:$N$11</definedName>
    <definedName name="_xlnm.Print_Area" localSheetId="7">درآمد!$A$1:$J$14</definedName>
    <definedName name="_xlnm.Print_Area" localSheetId="11">'درآمد سپرده بانکی'!$A$1:$F$183</definedName>
    <definedName name="_xlnm.Print_Area" localSheetId="10">'درآمد سرمایه گذاری در اوراق به'!$A$1:$R$28</definedName>
    <definedName name="_xlnm.Print_Area" localSheetId="8">'درآمد سرمایه گذاری در سهام'!$A$1:$W$12</definedName>
    <definedName name="_xlnm.Print_Area" localSheetId="9">'درآمد سرمایه گذاری در صندوق'!$A$1:$V$21</definedName>
    <definedName name="_xlnm.Print_Area" localSheetId="16">'درآمد ناشی از تغییر قیمت اوراق'!$A$1:$Q$40</definedName>
    <definedName name="_xlnm.Print_Area" localSheetId="15">'درآمد ناشی از فروش'!$A$1:$Q$12</definedName>
    <definedName name="_xlnm.Print_Area" localSheetId="12">'سایر درآمدها'!$A$1:$F$12</definedName>
    <definedName name="_xlnm.Print_Area" localSheetId="6">سپرده!$A$1:$L$68</definedName>
    <definedName name="_xlnm.Print_Area" localSheetId="1">سهام!$A$1:$AA$13</definedName>
    <definedName name="_xlnm.Print_Area" localSheetId="13">'سود اوراق بهادار'!$A$1:$S$20</definedName>
    <definedName name="_xlnm.Print_Area" localSheetId="14">'سود سپرده بانکی'!$A$1:$M$181</definedName>
    <definedName name="_xlnm.Print_Area" localSheetId="3">'واحدهای صندوق'!$A$1:$Z$21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0" i="18" l="1"/>
  <c r="W11" i="9"/>
  <c r="W10" i="9"/>
  <c r="W9" i="9"/>
  <c r="Z19" i="4"/>
  <c r="Z11" i="4"/>
  <c r="Z12" i="4"/>
  <c r="Z13" i="4"/>
  <c r="Z14" i="4"/>
  <c r="Z15" i="4"/>
  <c r="Z16" i="4"/>
  <c r="Z17" i="4"/>
  <c r="Z18" i="4"/>
  <c r="Z10" i="4"/>
  <c r="Z9" i="4"/>
  <c r="AA11" i="2"/>
  <c r="AA10" i="2"/>
  <c r="AA9" i="2"/>
  <c r="AL26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10" i="5"/>
  <c r="AL9" i="5"/>
  <c r="Q10" i="21" l="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9" i="21"/>
  <c r="Q8" i="21"/>
  <c r="V19" i="10"/>
  <c r="V11" i="10"/>
  <c r="V12" i="10"/>
  <c r="V13" i="10"/>
  <c r="V14" i="10"/>
  <c r="V15" i="10"/>
  <c r="V16" i="10"/>
  <c r="V17" i="10"/>
  <c r="V18" i="10"/>
  <c r="V10" i="10"/>
  <c r="V9" i="10"/>
  <c r="Q10" i="19"/>
  <c r="Q9" i="19"/>
  <c r="Q8" i="19"/>
  <c r="M9" i="18" l="1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8" i="18"/>
  <c r="M11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8" i="18"/>
  <c r="G180" i="18" s="1"/>
  <c r="G118" i="18"/>
  <c r="F181" i="13"/>
  <c r="P19" i="10"/>
  <c r="Z10" i="9"/>
  <c r="Z11" i="9"/>
  <c r="Z9" i="9"/>
  <c r="F10" i="8"/>
  <c r="F9" i="8"/>
  <c r="J9" i="8" s="1"/>
  <c r="F8" i="8"/>
  <c r="J8" i="8" s="1"/>
  <c r="J10" i="8"/>
  <c r="J66" i="7"/>
  <c r="J11" i="7"/>
  <c r="J12" i="7"/>
  <c r="J13" i="7"/>
  <c r="L13" i="7" s="1"/>
  <c r="J14" i="7"/>
  <c r="J15" i="7"/>
  <c r="J16" i="7"/>
  <c r="J17" i="7"/>
  <c r="L17" i="7" s="1"/>
  <c r="J18" i="7"/>
  <c r="J19" i="7"/>
  <c r="J20" i="7"/>
  <c r="J21" i="7"/>
  <c r="L21" i="7" s="1"/>
  <c r="J22" i="7"/>
  <c r="J23" i="7"/>
  <c r="J24" i="7"/>
  <c r="J25" i="7"/>
  <c r="L25" i="7" s="1"/>
  <c r="J26" i="7"/>
  <c r="J27" i="7"/>
  <c r="J28" i="7"/>
  <c r="J29" i="7"/>
  <c r="L29" i="7" s="1"/>
  <c r="J30" i="7"/>
  <c r="J31" i="7"/>
  <c r="J32" i="7"/>
  <c r="J33" i="7"/>
  <c r="L33" i="7" s="1"/>
  <c r="J34" i="7"/>
  <c r="J35" i="7"/>
  <c r="J36" i="7"/>
  <c r="J37" i="7"/>
  <c r="L37" i="7" s="1"/>
  <c r="J38" i="7"/>
  <c r="J39" i="7"/>
  <c r="J40" i="7"/>
  <c r="J41" i="7"/>
  <c r="L41" i="7" s="1"/>
  <c r="J42" i="7"/>
  <c r="J43" i="7"/>
  <c r="J44" i="7"/>
  <c r="J45" i="7"/>
  <c r="L45" i="7" s="1"/>
  <c r="J46" i="7"/>
  <c r="J47" i="7"/>
  <c r="J48" i="7"/>
  <c r="J49" i="7"/>
  <c r="L49" i="7" s="1"/>
  <c r="J50" i="7"/>
  <c r="J51" i="7"/>
  <c r="J52" i="7"/>
  <c r="J53" i="7"/>
  <c r="L53" i="7" s="1"/>
  <c r="J54" i="7"/>
  <c r="L54" i="7" s="1"/>
  <c r="J55" i="7"/>
  <c r="J56" i="7"/>
  <c r="J57" i="7"/>
  <c r="L57" i="7" s="1"/>
  <c r="J58" i="7"/>
  <c r="J59" i="7"/>
  <c r="J60" i="7"/>
  <c r="J61" i="7"/>
  <c r="L61" i="7" s="1"/>
  <c r="J62" i="7"/>
  <c r="J63" i="7"/>
  <c r="J64" i="7"/>
  <c r="J65" i="7"/>
  <c r="L65" i="7" s="1"/>
  <c r="J10" i="7"/>
  <c r="J9" i="7"/>
  <c r="L9" i="7" s="1"/>
  <c r="L11" i="7"/>
  <c r="L12" i="7"/>
  <c r="L15" i="7"/>
  <c r="L16" i="7"/>
  <c r="L19" i="7"/>
  <c r="L20" i="7"/>
  <c r="L23" i="7"/>
  <c r="L24" i="7"/>
  <c r="L27" i="7"/>
  <c r="L28" i="7"/>
  <c r="L31" i="7"/>
  <c r="L32" i="7"/>
  <c r="L35" i="7"/>
  <c r="L36" i="7"/>
  <c r="L39" i="7"/>
  <c r="L40" i="7"/>
  <c r="L43" i="7"/>
  <c r="L44" i="7"/>
  <c r="L47" i="7"/>
  <c r="L48" i="7"/>
  <c r="L51" i="7"/>
  <c r="L52" i="7"/>
  <c r="L55" i="7"/>
  <c r="L56" i="7"/>
  <c r="L59" i="7"/>
  <c r="L60" i="7"/>
  <c r="L63" i="7"/>
  <c r="L64" i="7"/>
  <c r="F19" i="4"/>
  <c r="H19" i="4"/>
  <c r="X19" i="4"/>
  <c r="V19" i="4"/>
  <c r="D181" i="13"/>
  <c r="F11" i="8" s="1"/>
  <c r="J11" i="8" s="1"/>
  <c r="Q37" i="21"/>
  <c r="O37" i="21"/>
  <c r="M37" i="21"/>
  <c r="I37" i="21"/>
  <c r="G37" i="21"/>
  <c r="E37" i="21"/>
  <c r="O10" i="19"/>
  <c r="M10" i="19"/>
  <c r="C180" i="18"/>
  <c r="E180" i="18"/>
  <c r="K180" i="18"/>
  <c r="F11" i="14"/>
  <c r="F12" i="8" s="1"/>
  <c r="D11" i="14"/>
  <c r="R27" i="11"/>
  <c r="P27" i="11"/>
  <c r="N27" i="11"/>
  <c r="L27" i="11"/>
  <c r="J27" i="11"/>
  <c r="F27" i="11"/>
  <c r="D27" i="11"/>
  <c r="H66" i="7"/>
  <c r="F66" i="7"/>
  <c r="D66" i="7"/>
  <c r="M180" i="18" l="1"/>
  <c r="J12" i="8"/>
  <c r="J13" i="8"/>
  <c r="F13" i="8"/>
  <c r="L62" i="7"/>
  <c r="L58" i="7"/>
  <c r="L50" i="7"/>
  <c r="L46" i="7"/>
  <c r="L42" i="7"/>
  <c r="L38" i="7"/>
  <c r="L34" i="7"/>
  <c r="L30" i="7"/>
  <c r="L26" i="7"/>
  <c r="L22" i="7"/>
  <c r="L18" i="7"/>
  <c r="L14" i="7"/>
  <c r="L66" i="7" s="1"/>
  <c r="L10" i="7"/>
  <c r="L13" i="10" l="1"/>
  <c r="L17" i="10"/>
  <c r="L14" i="10"/>
  <c r="L12" i="10"/>
  <c r="L18" i="10"/>
  <c r="L9" i="10"/>
  <c r="L11" i="10"/>
  <c r="L15" i="10"/>
  <c r="L10" i="10"/>
  <c r="L16" i="10"/>
  <c r="L10" i="9"/>
  <c r="L9" i="9"/>
  <c r="H10" i="8"/>
  <c r="H8" i="8"/>
  <c r="H11" i="8"/>
  <c r="H9" i="8"/>
  <c r="H12" i="8"/>
  <c r="L19" i="10" l="1"/>
  <c r="L11" i="9"/>
  <c r="H13" i="8"/>
</calcChain>
</file>

<file path=xl/sharedStrings.xml><?xml version="1.0" encoding="utf-8"?>
<sst xmlns="http://schemas.openxmlformats.org/spreadsheetml/2006/main" count="916" uniqueCount="234">
  <si>
    <t>صندوق قابل معامله با درآمد ثابت ماهور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</si>
  <si>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</si>
  <si>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</si>
  <si>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</si>
  <si>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</si>
  <si>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</si>
  <si>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</si>
  <si>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</si>
  <si>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</si>
  <si>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</si>
  <si>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</si>
  <si>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</si>
  <si>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</si>
  <si>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</si>
  <si>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</si>
  <si>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</si>
  <si>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</si>
  <si>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</si>
  <si>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</si>
  <si>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داروسازی‌ امین‌</t>
  </si>
  <si>
    <t>گواهي سپرده کالايي شمش طلا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</si>
  <si>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</si>
  <si>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</si>
  <si>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</si>
  <si>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</si>
  <si>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</si>
  <si>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</si>
  <si>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</si>
  <si>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</si>
  <si>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</si>
  <si>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</si>
  <si>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</si>
  <si>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</si>
  <si>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</si>
  <si>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</si>
  <si>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</si>
  <si>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</si>
  <si>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</si>
  <si>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</si>
  <si>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</si>
  <si>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</si>
  <si>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</si>
  <si>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</si>
  <si>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</si>
  <si>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</si>
  <si>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</si>
  <si>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</si>
  <si>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</si>
  <si>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اهرمی جهش-واحدهای عادی</t>
  </si>
  <si>
    <t>صندوق س سهامی بیدار-واحدهای عادی</t>
  </si>
  <si>
    <t>صندوق س. اهرمی کاریزما-واحد عادی</t>
  </si>
  <si>
    <t>صندوق س.بخشی صنایع معیار-ب</t>
  </si>
  <si>
    <t>صندوق س.سهام آوای معیار-س</t>
  </si>
  <si>
    <t>صندوق سرمایه گذاری برلیان-سهام</t>
  </si>
  <si>
    <t>صندوق س. اهرمی مفید-س -واحد عادی</t>
  </si>
  <si>
    <t>صندوق س زیتون نماد پایا- مختلط</t>
  </si>
  <si>
    <t>صندوق اهرمی شتاب آگاه-واحدهای عادی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</si>
  <si>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</si>
  <si>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</si>
  <si>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</si>
  <si>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</si>
  <si>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</si>
  <si>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</si>
  <si>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</si>
  <si>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</si>
  <si>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</si>
  <si>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</si>
  <si>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</si>
  <si>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</si>
  <si>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</si>
  <si>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</si>
  <si>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</si>
  <si>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</si>
  <si>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</si>
  <si>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</si>
  <si>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</si>
  <si>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</si>
  <si>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</si>
  <si>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</si>
  <si>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</si>
  <si>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</si>
  <si>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</si>
  <si>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</si>
  <si>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</si>
  <si>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</si>
  <si>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اسنادخزانه-م5بودجه01-041015</t>
  </si>
  <si>
    <t>1401/12/08</t>
  </si>
  <si>
    <t>1404/10/14</t>
  </si>
  <si>
    <t>صکوک مرابحه سپید507-بدون ضامن</t>
  </si>
  <si>
    <t>1403/07/08</t>
  </si>
  <si>
    <t>1405/07/08</t>
  </si>
  <si>
    <t>صکوک مرابحه فولاژ612-بدون ضامن</t>
  </si>
  <si>
    <t>1402/12/22</t>
  </si>
  <si>
    <t>1406/12/22</t>
  </si>
  <si>
    <t>صکوک مرابحه کترام505-بدون ضامن</t>
  </si>
  <si>
    <t>1402/05/21</t>
  </si>
  <si>
    <t>1405/05/21</t>
  </si>
  <si>
    <t>مرابحه تولید اصفهان مقدم050201</t>
  </si>
  <si>
    <t>1403/02/01</t>
  </si>
  <si>
    <t>1405/02/01</t>
  </si>
  <si>
    <t>مرابحه عام دولت 165-ش.خ051212</t>
  </si>
  <si>
    <t>1403/04/12</t>
  </si>
  <si>
    <t>1405/12/12</t>
  </si>
  <si>
    <t>مرابحه عام دولت180-ش.خ041024</t>
  </si>
  <si>
    <t>1403/07/24</t>
  </si>
  <si>
    <t>1404/10/24</t>
  </si>
  <si>
    <t>مرابحه عام دولت183-ش.خ041124</t>
  </si>
  <si>
    <t>1404/01/24</t>
  </si>
  <si>
    <t>اسنادخزانه-م3بودجه02-050818</t>
  </si>
  <si>
    <t>1402/08/15</t>
  </si>
  <si>
    <t>1405/08/18</t>
  </si>
  <si>
    <t>شهرداری تبریز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</si>
  <si>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</si>
  <si>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</si>
  <si>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</si>
  <si>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</si>
  <si>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</si>
  <si>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</si>
  <si>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</si>
  <si>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</si>
  <si>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</si>
  <si>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</si>
  <si>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</si>
  <si>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1.42%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</si>
  <si>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</si>
  <si>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</si>
  <si>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</si>
  <si>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</si>
  <si>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</si>
  <si>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</si>
  <si>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</si>
  <si>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</si>
  <si>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</si>
  <si>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</si>
  <si>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</si>
  <si>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</si>
  <si>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</si>
  <si>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</si>
  <si>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</si>
  <si>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</si>
  <si>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</si>
  <si>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</si>
  <si>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</si>
  <si>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</si>
  <si>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</si>
  <si>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</si>
  <si>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</si>
  <si>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</si>
  <si>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</si>
  <si>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</si>
  <si>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</si>
  <si>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</si>
  <si>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</si>
  <si>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</si>
  <si>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</si>
  <si>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</si>
  <si>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</si>
  <si>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</si>
  <si>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</si>
  <si>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</si>
  <si>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</si>
  <si>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</si>
  <si>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</si>
  <si>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</si>
  <si>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 166-ش.خ050419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</si>
  <si>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</si>
  <si>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</si>
  <si>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</si>
  <si>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</si>
  <si>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</si>
  <si>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</si>
  <si>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</si>
  <si>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</si>
  <si>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</si>
  <si>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</si>
  <si>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</si>
  <si>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</si>
  <si>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</si>
  <si>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1405/04/19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</si>
  <si>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</si>
  <si>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</si>
  <si>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</si>
  <si>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</si>
  <si>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</si>
  <si>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</si>
  <si>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</si>
  <si>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ظامین4041</t>
  </si>
  <si>
    <t xml:space="preserve">سپرده کوتاه مدت موسسه اعتباری ملل </t>
  </si>
  <si>
    <t xml:space="preserve">سپرده کوتاه مدت بانک گردشگری </t>
  </si>
  <si>
    <t>سپرده کوتاه مدت بانک صادرات</t>
  </si>
  <si>
    <t>سپرده کوتاه مدت بانک خاورمیانه</t>
  </si>
  <si>
    <t xml:space="preserve">سپرده کوتاه مدت بانک اقتصاد نوین </t>
  </si>
  <si>
    <t>سپرده کوتاه مدت بانک ملت پونک</t>
  </si>
  <si>
    <t>سپرده کوتاه مدت بانک تجارت</t>
  </si>
  <si>
    <t>حساب جاری بانک ملت</t>
  </si>
  <si>
    <t xml:space="preserve">سپرده بلند مدت بانک تجارت </t>
  </si>
  <si>
    <t>سپرده بلند مدت بانک تجارت</t>
  </si>
  <si>
    <t xml:space="preserve">سپرده بلند مدت بانک صادرات </t>
  </si>
  <si>
    <t>سپرده بلند مدت بانک صادرات</t>
  </si>
  <si>
    <t>سپرده کوتاه مدت بانک پاسارگاد</t>
  </si>
  <si>
    <t>سپرده بلند مدت بانک گردشگری</t>
  </si>
  <si>
    <t xml:space="preserve">سپرده بلند مدت بانک گردشگری </t>
  </si>
  <si>
    <t>سپرده بلند مدت موسسه اعتباری ملل</t>
  </si>
  <si>
    <t xml:space="preserve">سپرده بلند مدت موسسه اعتباری ملل </t>
  </si>
  <si>
    <t>سپرده کوتاه مدت بانک گردشگری</t>
  </si>
  <si>
    <t xml:space="preserve">سپرده بلند مدت موسسه اعتباری </t>
  </si>
  <si>
    <t xml:space="preserve">سپرده بلند مدت بانک پاسارگاد </t>
  </si>
  <si>
    <t xml:space="preserve">سپرده کوتاه مدت بانک ملی </t>
  </si>
  <si>
    <t>سپرده بلند مدت بانک ملی</t>
  </si>
  <si>
    <t>سپرده بلند مدت بانک پاسارگاد</t>
  </si>
  <si>
    <t xml:space="preserve">سپرده کوتاه مدت بانک </t>
  </si>
  <si>
    <t>سپرده کوتاه مدت موسسه اعتباری ملل</t>
  </si>
  <si>
    <t xml:space="preserve">سپرده بلند مدت موسسه اعتباری ملل  </t>
  </si>
  <si>
    <t>سپرده بلند مدت بانک ملت</t>
  </si>
  <si>
    <t xml:space="preserve">سپرده بلند مدت بانک ملت </t>
  </si>
  <si>
    <t xml:space="preserve">سپرده بلند مدت بانک گردشگری  </t>
  </si>
  <si>
    <t xml:space="preserve">سپرده بلند مدت بانک ملی </t>
  </si>
  <si>
    <t xml:space="preserve">سپرده کوتاه مدت بانک صادرات </t>
  </si>
  <si>
    <t>سپرده بلند مدت بانک اقتصاد نوین</t>
  </si>
  <si>
    <t>سپرده کوتاه مدت بانک اقتصاد نوین</t>
  </si>
  <si>
    <t>سپرده کوتاه مدت بانک ملت</t>
  </si>
  <si>
    <t xml:space="preserve">سپرده بلند مدت بانک اقتصاد </t>
  </si>
  <si>
    <t xml:space="preserve">سپرده کوتاه مدت بانک خاورمیانه </t>
  </si>
  <si>
    <t xml:space="preserve">سپرده کوتاه مدت بانک پاسارگاد </t>
  </si>
  <si>
    <t xml:space="preserve">سپرده کوتاه مدت بانک تجارت </t>
  </si>
  <si>
    <t>سپرده بلند مدت موسسه اعتباری</t>
  </si>
  <si>
    <t xml:space="preserve">سپرده بلند مدت بانک تجارت نجات </t>
  </si>
  <si>
    <t xml:space="preserve">سپرده بلند مدت بانک تجارت  </t>
  </si>
  <si>
    <t>-----</t>
  </si>
  <si>
    <t>------</t>
  </si>
  <si>
    <t>سپرده بلند مدت بانک تجارت مطهری</t>
  </si>
  <si>
    <t>----</t>
  </si>
  <si>
    <t>صندوق سرمایه گذاری بخشی صنایع معیار</t>
  </si>
  <si>
    <t>صورت وضعیت پورتفوی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</si>
</sst>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IRANSans"/>
    </font>
    <font>
      <sz val="10"/>
      <color rgb="FF000000"/>
      <name val="Arial"/>
      <family val="2"/>
    </font>
    <font>
      <sz val="11"/>
      <name val="Calibri"/>
      <family val="2"/>
    </font>
    <font>
      <b/>
      <sz val="16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/>
  </cellStyleXfs>
  <cellXfs count="11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3" fontId="4" fillId="0" borderId="5" xfId="0" quotePrefix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7" fontId="0" fillId="0" borderId="0" xfId="0" applyNumberFormat="1" applyAlignment="1">
      <alignment horizontal="left"/>
    </xf>
    <xf numFmtId="0" fontId="0" fillId="0" borderId="2" xfId="0" applyBorder="1" applyAlignment="1">
      <alignment horizontal="center"/>
    </xf>
    <xf numFmtId="3" fontId="6" fillId="0" borderId="0" xfId="0" applyNumberFormat="1" applyFont="1" applyAlignment="1">
      <alignment horizontal="left"/>
    </xf>
    <xf numFmtId="10" fontId="0" fillId="0" borderId="0" xfId="1" applyNumberFormat="1" applyFont="1" applyAlignment="1">
      <alignment horizontal="left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4" fillId="0" borderId="5" xfId="0" quotePrefix="1" applyNumberFormat="1" applyFont="1" applyFill="1" applyBorder="1" applyAlignment="1">
      <alignment horizontal="center" vertical="top"/>
    </xf>
    <xf numFmtId="10" fontId="0" fillId="0" borderId="0" xfId="1" applyNumberFormat="1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9" fontId="4" fillId="0" borderId="5" xfId="1" applyFont="1" applyFill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quotePrefix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0" xfId="2"/>
    <xf numFmtId="0" fontId="9" fillId="0" borderId="0" xfId="2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 vertical="center"/>
    </xf>
  </cellXfs>
  <cellStyles count="3">
    <cellStyle name="Normal" xfId="0" builtinId="0"/>
    <cellStyle name="Normal 2" xfId="2" xr:uid="{99DAD561-EDA7-4B1F-8108-669CDEBF57E7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25</xdr:row>
      <xdr:rowOff>26831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72846-E662-4908-84F3-5926DE18C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7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FF6A-B7CD-4348-8CA5-F5A9AE27D9DD}">
  <dimension ref="A27:Y29"/>
  <sheetViews>
    <sheetView showGridLines="0" rightToLeft="1" tabSelected="1" view="pageBreakPreview" topLeftCell="A2" zoomScale="91" zoomScaleNormal="100" zoomScaleSheetLayoutView="91" workbookViewId="0">
      <selection activeCell="A28" sqref="A28:F28"/>
    </sheetView>
  </sheetViews>
  <sheetFormatPr defaultRowHeight="15" x14ac:dyDescent="0.25"/>
  <cols>
    <col min="1" max="16384" width="9.140625" style="91"/>
  </cols>
  <sheetData>
    <row r="27" spans="1:25" ht="26.25" x14ac:dyDescent="0.25">
      <c r="A27" s="92" t="s">
        <v>232</v>
      </c>
      <c r="B27" s="92"/>
      <c r="C27" s="92"/>
      <c r="D27" s="92"/>
      <c r="E27" s="92"/>
      <c r="F27" s="92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1:25" ht="26.25" x14ac:dyDescent="0.25">
      <c r="A28" s="92" t="s">
        <v>233</v>
      </c>
      <c r="B28" s="92"/>
      <c r="C28" s="92"/>
      <c r="D28" s="92"/>
      <c r="E28" s="92"/>
      <c r="F28" s="92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</row>
    <row r="29" spans="1:25" ht="26.25" x14ac:dyDescent="0.25">
      <c r="A29" s="92" t="s">
        <v>2</v>
      </c>
      <c r="B29" s="92"/>
      <c r="C29" s="92"/>
      <c r="D29" s="92"/>
      <c r="E29" s="92"/>
      <c r="F29" s="92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2"/>
  <sheetViews>
    <sheetView rightToLeft="1" view="pageBreakPreview" zoomScaleNormal="100" zoomScaleSheetLayoutView="100" workbookViewId="0">
      <selection activeCell="A9" sqref="A9:B9"/>
    </sheetView>
  </sheetViews>
  <sheetFormatPr defaultRowHeight="12.75" x14ac:dyDescent="0.2"/>
  <cols>
    <col min="1" max="1" width="5.140625" customWidth="1"/>
    <col min="2" max="2" width="25.140625" customWidth="1"/>
    <col min="3" max="3" width="1.28515625" customWidth="1"/>
    <col min="4" max="4" width="13" customWidth="1"/>
    <col min="5" max="5" width="1.28515625" customWidth="1"/>
    <col min="6" max="6" width="22" customWidth="1"/>
    <col min="7" max="7" width="1.28515625" customWidth="1"/>
    <col min="8" max="8" width="13" customWidth="1"/>
    <col min="9" max="9" width="1.28515625" customWidth="1"/>
    <col min="10" max="10" width="20.42578125" customWidth="1"/>
    <col min="11" max="11" width="1.28515625" customWidth="1"/>
    <col min="12" max="12" width="19.42578125" customWidth="1"/>
    <col min="13" max="13" width="1.28515625" customWidth="1"/>
    <col min="14" max="14" width="13" customWidth="1"/>
    <col min="15" max="15" width="1.28515625" customWidth="1"/>
    <col min="16" max="16" width="18.42578125" customWidth="1"/>
    <col min="17" max="17" width="1.28515625" customWidth="1"/>
    <col min="18" max="18" width="20.28515625" customWidth="1"/>
    <col min="19" max="19" width="1.28515625" customWidth="1"/>
    <col min="20" max="20" width="19.28515625" customWidth="1"/>
    <col min="21" max="21" width="1.28515625" customWidth="1"/>
    <col min="22" max="22" width="22.42578125" customWidth="1"/>
    <col min="24" max="25" width="12.42578125" bestFit="1" customWidth="1"/>
  </cols>
  <sheetData>
    <row r="1" spans="1:25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5" ht="21.75" customHeight="1" x14ac:dyDescent="0.2">
      <c r="A2" s="98" t="s">
        <v>131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5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5" ht="14.45" customHeight="1" x14ac:dyDescent="0.2"/>
    <row r="5" spans="1:25" ht="14.45" customHeight="1" x14ac:dyDescent="0.2">
      <c r="A5" s="1" t="s">
        <v>157</v>
      </c>
      <c r="B5" s="99" t="s">
        <v>158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5" ht="14.45" customHeight="1" x14ac:dyDescent="0.2">
      <c r="D6" s="94" t="s">
        <v>150</v>
      </c>
      <c r="E6" s="94"/>
      <c r="F6" s="94"/>
      <c r="G6" s="94"/>
      <c r="H6" s="94"/>
      <c r="I6" s="94"/>
      <c r="J6" s="94"/>
      <c r="K6" s="94"/>
      <c r="L6" s="94"/>
      <c r="N6" s="94" t="s">
        <v>151</v>
      </c>
      <c r="O6" s="94"/>
      <c r="P6" s="94"/>
      <c r="Q6" s="94"/>
      <c r="R6" s="94"/>
      <c r="S6" s="94"/>
      <c r="T6" s="94"/>
      <c r="U6" s="94"/>
      <c r="V6" s="94"/>
    </row>
    <row r="7" spans="1:25" ht="14.45" customHeight="1" x14ac:dyDescent="0.2">
      <c r="D7" s="3"/>
      <c r="E7" s="3"/>
      <c r="F7" s="3"/>
      <c r="G7" s="3"/>
      <c r="H7" s="3"/>
      <c r="I7" s="3"/>
      <c r="J7" s="97" t="s">
        <v>21</v>
      </c>
      <c r="K7" s="97"/>
      <c r="L7" s="97"/>
      <c r="N7" s="3"/>
      <c r="O7" s="3"/>
      <c r="P7" s="3"/>
      <c r="Q7" s="3"/>
      <c r="R7" s="3"/>
      <c r="S7" s="3"/>
      <c r="T7" s="97" t="s">
        <v>21</v>
      </c>
      <c r="U7" s="97"/>
      <c r="V7" s="97"/>
    </row>
    <row r="8" spans="1:25" ht="14.45" customHeight="1" x14ac:dyDescent="0.2">
      <c r="A8" s="94" t="s">
        <v>44</v>
      </c>
      <c r="B8" s="94"/>
      <c r="D8" s="2" t="s">
        <v>159</v>
      </c>
      <c r="F8" s="2" t="s">
        <v>154</v>
      </c>
      <c r="H8" s="2" t="s">
        <v>155</v>
      </c>
      <c r="J8" s="4" t="s">
        <v>128</v>
      </c>
      <c r="K8" s="3"/>
      <c r="L8" s="4" t="s">
        <v>136</v>
      </c>
      <c r="N8" s="2" t="s">
        <v>159</v>
      </c>
      <c r="P8" s="49" t="s">
        <v>154</v>
      </c>
      <c r="R8" s="2" t="s">
        <v>155</v>
      </c>
      <c r="T8" s="4" t="s">
        <v>128</v>
      </c>
      <c r="U8" s="3"/>
      <c r="V8" s="4" t="s">
        <v>136</v>
      </c>
    </row>
    <row r="9" spans="1:25" ht="21.75" customHeight="1" x14ac:dyDescent="0.2">
      <c r="A9" s="95" t="s">
        <v>50</v>
      </c>
      <c r="B9" s="95"/>
      <c r="D9" s="17">
        <v>0</v>
      </c>
      <c r="E9" s="18"/>
      <c r="F9" s="53">
        <v>40300719134</v>
      </c>
      <c r="G9" s="18"/>
      <c r="H9" s="17">
        <v>0</v>
      </c>
      <c r="I9" s="18"/>
      <c r="J9" s="53">
        <v>40300719134</v>
      </c>
      <c r="K9" s="18"/>
      <c r="L9" s="85">
        <f>J9/درآمد!F13</f>
        <v>3.259008662449172E-2</v>
      </c>
      <c r="M9" s="18"/>
      <c r="N9" s="17">
        <v>0</v>
      </c>
      <c r="O9" s="18"/>
      <c r="P9" s="53">
        <v>127404863079</v>
      </c>
      <c r="Q9" s="18"/>
      <c r="R9" s="17">
        <v>12061586082</v>
      </c>
      <c r="S9" s="18"/>
      <c r="T9" s="53">
        <v>139466449161</v>
      </c>
      <c r="U9" s="18"/>
      <c r="V9" s="70">
        <f>T9/5685544389289</f>
        <v>2.4530007966122102E-2</v>
      </c>
      <c r="X9" s="62"/>
      <c r="Y9" s="62"/>
    </row>
    <row r="10" spans="1:25" ht="21.75" customHeight="1" x14ac:dyDescent="0.2">
      <c r="A10" s="103" t="s">
        <v>48</v>
      </c>
      <c r="B10" s="103"/>
      <c r="D10" s="21">
        <v>0</v>
      </c>
      <c r="E10" s="18"/>
      <c r="F10" s="54">
        <v>13866543940</v>
      </c>
      <c r="G10" s="18"/>
      <c r="H10" s="21">
        <v>0</v>
      </c>
      <c r="I10" s="18"/>
      <c r="J10" s="54">
        <v>13866543940</v>
      </c>
      <c r="K10" s="18"/>
      <c r="L10" s="84">
        <f>J10/درآمد!$F$13</f>
        <v>1.1213493900302685E-2</v>
      </c>
      <c r="M10" s="18"/>
      <c r="N10" s="21">
        <v>0</v>
      </c>
      <c r="O10" s="18"/>
      <c r="P10" s="54">
        <v>64889296780</v>
      </c>
      <c r="Q10" s="18"/>
      <c r="R10" s="21">
        <v>0</v>
      </c>
      <c r="S10" s="18"/>
      <c r="T10" s="54">
        <v>64889296780</v>
      </c>
      <c r="U10" s="18"/>
      <c r="V10" s="71">
        <f>T10/5685544389289</f>
        <v>1.1413031424439316E-2</v>
      </c>
      <c r="X10" s="62"/>
    </row>
    <row r="11" spans="1:25" ht="21.75" customHeight="1" x14ac:dyDescent="0.2">
      <c r="A11" s="103" t="s">
        <v>49</v>
      </c>
      <c r="B11" s="103"/>
      <c r="D11" s="21">
        <v>0</v>
      </c>
      <c r="E11" s="18"/>
      <c r="F11" s="54">
        <v>13933041032</v>
      </c>
      <c r="G11" s="18"/>
      <c r="H11" s="21">
        <v>0</v>
      </c>
      <c r="I11" s="18"/>
      <c r="J11" s="54">
        <v>13933041032</v>
      </c>
      <c r="K11" s="18"/>
      <c r="L11" s="84">
        <f>J11/درآمد!$F$13</f>
        <v>1.1267268275428623E-2</v>
      </c>
      <c r="M11" s="18"/>
      <c r="N11" s="21">
        <v>0</v>
      </c>
      <c r="O11" s="18"/>
      <c r="P11" s="54">
        <v>64587451592</v>
      </c>
      <c r="Q11" s="18"/>
      <c r="R11" s="21">
        <v>0</v>
      </c>
      <c r="S11" s="18"/>
      <c r="T11" s="54">
        <v>64587451592</v>
      </c>
      <c r="U11" s="18"/>
      <c r="V11" s="71">
        <f t="shared" ref="V11:V18" si="0">T11/5685544389289</f>
        <v>1.1359941488395787E-2</v>
      </c>
      <c r="X11" s="62"/>
    </row>
    <row r="12" spans="1:25" ht="21.75" customHeight="1" x14ac:dyDescent="0.2">
      <c r="A12" s="103" t="s">
        <v>53</v>
      </c>
      <c r="B12" s="103"/>
      <c r="D12" s="21">
        <v>0</v>
      </c>
      <c r="E12" s="18"/>
      <c r="F12" s="54">
        <v>7269277470</v>
      </c>
      <c r="G12" s="18"/>
      <c r="H12" s="21">
        <v>0</v>
      </c>
      <c r="I12" s="18"/>
      <c r="J12" s="54">
        <v>7269277470</v>
      </c>
      <c r="K12" s="18"/>
      <c r="L12" s="84">
        <f>J12/درآمد!$F$13</f>
        <v>5.8784653856188427E-3</v>
      </c>
      <c r="M12" s="18"/>
      <c r="N12" s="21">
        <v>0</v>
      </c>
      <c r="O12" s="18"/>
      <c r="P12" s="54">
        <v>1314806485</v>
      </c>
      <c r="Q12" s="18"/>
      <c r="R12" s="21">
        <v>0</v>
      </c>
      <c r="S12" s="18"/>
      <c r="T12" s="54">
        <v>1314806485</v>
      </c>
      <c r="U12" s="18"/>
      <c r="V12" s="71">
        <f t="shared" si="0"/>
        <v>2.3125428190780896E-4</v>
      </c>
      <c r="X12" s="62"/>
    </row>
    <row r="13" spans="1:25" ht="21.75" customHeight="1" x14ac:dyDescent="0.2">
      <c r="A13" s="103" t="s">
        <v>47</v>
      </c>
      <c r="B13" s="103"/>
      <c r="D13" s="21">
        <v>0</v>
      </c>
      <c r="E13" s="18"/>
      <c r="F13" s="54">
        <v>13813517480</v>
      </c>
      <c r="G13" s="18"/>
      <c r="H13" s="21">
        <v>0</v>
      </c>
      <c r="I13" s="18"/>
      <c r="J13" s="54">
        <v>13813517480</v>
      </c>
      <c r="K13" s="18"/>
      <c r="L13" s="84">
        <f>J13/درآمد!$F$13</f>
        <v>1.1170612855946029E-2</v>
      </c>
      <c r="M13" s="18"/>
      <c r="N13" s="21">
        <v>0</v>
      </c>
      <c r="O13" s="18"/>
      <c r="P13" s="54">
        <v>58707449290</v>
      </c>
      <c r="Q13" s="18"/>
      <c r="R13" s="21">
        <v>0</v>
      </c>
      <c r="S13" s="18"/>
      <c r="T13" s="54">
        <v>58707449290</v>
      </c>
      <c r="U13" s="18"/>
      <c r="V13" s="71">
        <f t="shared" si="0"/>
        <v>1.0325739325964809E-2</v>
      </c>
      <c r="X13" s="62"/>
    </row>
    <row r="14" spans="1:25" ht="21.75" customHeight="1" x14ac:dyDescent="0.2">
      <c r="A14" s="103" t="s">
        <v>56</v>
      </c>
      <c r="B14" s="103"/>
      <c r="C14" s="78"/>
      <c r="D14" s="80">
        <v>0</v>
      </c>
      <c r="E14" s="83"/>
      <c r="F14" s="54">
        <v>1730616676</v>
      </c>
      <c r="G14" s="83"/>
      <c r="H14" s="80">
        <v>0</v>
      </c>
      <c r="I14" s="83"/>
      <c r="J14" s="54">
        <v>1730616676</v>
      </c>
      <c r="K14" s="83"/>
      <c r="L14" s="84">
        <f>J14/درآمد!$F$13</f>
        <v>1.3995022569472425E-3</v>
      </c>
      <c r="M14" s="83"/>
      <c r="N14" s="80">
        <v>0</v>
      </c>
      <c r="O14" s="83"/>
      <c r="P14" s="54">
        <v>10719397060</v>
      </c>
      <c r="Q14" s="83"/>
      <c r="R14" s="80">
        <v>0</v>
      </c>
      <c r="S14" s="83"/>
      <c r="T14" s="54">
        <v>1730616676</v>
      </c>
      <c r="U14" s="83"/>
      <c r="V14" s="71">
        <f t="shared" si="0"/>
        <v>3.0438891291752283E-4</v>
      </c>
      <c r="X14" s="62"/>
    </row>
    <row r="15" spans="1:25" ht="21.75" customHeight="1" x14ac:dyDescent="0.2">
      <c r="A15" s="103" t="s">
        <v>54</v>
      </c>
      <c r="B15" s="103"/>
      <c r="C15" s="78"/>
      <c r="D15" s="80">
        <v>0</v>
      </c>
      <c r="E15" s="83"/>
      <c r="F15" s="54">
        <v>-5559288564</v>
      </c>
      <c r="G15" s="83"/>
      <c r="H15" s="80">
        <v>0</v>
      </c>
      <c r="I15" s="83"/>
      <c r="J15" s="54">
        <v>-5559288564</v>
      </c>
      <c r="K15" s="83"/>
      <c r="L15" s="84">
        <f>J15/درآمد!$F$13</f>
        <v>-4.4956442407116815E-3</v>
      </c>
      <c r="M15" s="83"/>
      <c r="N15" s="80">
        <v>0</v>
      </c>
      <c r="O15" s="83"/>
      <c r="P15" s="54">
        <v>3385857243</v>
      </c>
      <c r="Q15" s="83"/>
      <c r="R15" s="80">
        <v>0</v>
      </c>
      <c r="S15" s="83"/>
      <c r="T15" s="54">
        <v>-5559288564</v>
      </c>
      <c r="U15" s="83"/>
      <c r="V15" s="71">
        <f t="shared" si="0"/>
        <v>-9.7779353802481027E-4</v>
      </c>
      <c r="X15" s="62"/>
    </row>
    <row r="16" spans="1:25" ht="21.75" customHeight="1" x14ac:dyDescent="0.2">
      <c r="A16" s="103" t="s">
        <v>51</v>
      </c>
      <c r="B16" s="103"/>
      <c r="C16" s="78"/>
      <c r="D16" s="80">
        <v>0</v>
      </c>
      <c r="E16" s="83"/>
      <c r="F16" s="54">
        <v>4642480500</v>
      </c>
      <c r="G16" s="83"/>
      <c r="H16" s="80">
        <v>0</v>
      </c>
      <c r="I16" s="83"/>
      <c r="J16" s="54">
        <v>4642480500</v>
      </c>
      <c r="K16" s="83"/>
      <c r="L16" s="84">
        <f>J16/درآمد!$F$13</f>
        <v>3.7542466958081955E-3</v>
      </c>
      <c r="M16" s="83"/>
      <c r="N16" s="80">
        <v>0</v>
      </c>
      <c r="O16" s="83"/>
      <c r="P16" s="54">
        <v>-4826262000</v>
      </c>
      <c r="Q16" s="83"/>
      <c r="R16" s="80">
        <v>0</v>
      </c>
      <c r="S16" s="83"/>
      <c r="T16" s="54">
        <v>-4826262000</v>
      </c>
      <c r="U16" s="83"/>
      <c r="V16" s="71">
        <f t="shared" si="0"/>
        <v>-8.4886541543712109E-4</v>
      </c>
      <c r="X16" s="62"/>
    </row>
    <row r="17" spans="1:24" ht="21.75" customHeight="1" x14ac:dyDescent="0.2">
      <c r="A17" s="103" t="s">
        <v>55</v>
      </c>
      <c r="B17" s="103"/>
      <c r="D17" s="21">
        <v>0</v>
      </c>
      <c r="E17" s="18"/>
      <c r="F17" s="54">
        <v>-380665527</v>
      </c>
      <c r="G17" s="18"/>
      <c r="H17" s="21">
        <v>0</v>
      </c>
      <c r="I17" s="18"/>
      <c r="J17" s="54">
        <v>-380665527</v>
      </c>
      <c r="K17" s="18"/>
      <c r="L17" s="84">
        <f>J17/درآمد!$F$13</f>
        <v>-3.0783377484252985E-4</v>
      </c>
      <c r="M17" s="18"/>
      <c r="N17" s="21">
        <v>0</v>
      </c>
      <c r="O17" s="18"/>
      <c r="P17" s="54">
        <v>-380665527</v>
      </c>
      <c r="Q17" s="18"/>
      <c r="R17" s="21">
        <v>0</v>
      </c>
      <c r="S17" s="18"/>
      <c r="T17" s="54">
        <v>-380665527</v>
      </c>
      <c r="U17" s="18"/>
      <c r="V17" s="71">
        <f t="shared" si="0"/>
        <v>-6.6953223989797001E-5</v>
      </c>
      <c r="X17" s="62"/>
    </row>
    <row r="18" spans="1:24" ht="21.75" customHeight="1" x14ac:dyDescent="0.2">
      <c r="A18" s="96" t="s">
        <v>52</v>
      </c>
      <c r="B18" s="96"/>
      <c r="D18" s="19">
        <v>0</v>
      </c>
      <c r="E18" s="18"/>
      <c r="F18" s="55">
        <v>8130333750</v>
      </c>
      <c r="G18" s="18"/>
      <c r="H18" s="19">
        <v>0</v>
      </c>
      <c r="I18" s="18"/>
      <c r="J18" s="55">
        <v>8130333750</v>
      </c>
      <c r="K18" s="18"/>
      <c r="L18" s="84">
        <f>J18/درآمد!$F$13</f>
        <v>6.5747779913680532E-3</v>
      </c>
      <c r="M18" s="18"/>
      <c r="N18" s="19">
        <v>0</v>
      </c>
      <c r="O18" s="18"/>
      <c r="P18" s="54">
        <v>-973636500</v>
      </c>
      <c r="Q18" s="18"/>
      <c r="R18" s="19">
        <v>0</v>
      </c>
      <c r="S18" s="18"/>
      <c r="T18" s="55">
        <v>-973636500</v>
      </c>
      <c r="U18" s="18"/>
      <c r="V18" s="71">
        <f t="shared" si="0"/>
        <v>-1.7124771760365363E-4</v>
      </c>
      <c r="X18" s="62"/>
    </row>
    <row r="19" spans="1:24" ht="21.75" customHeight="1" thickBot="1" x14ac:dyDescent="0.25">
      <c r="A19" s="93" t="s">
        <v>21</v>
      </c>
      <c r="B19" s="93"/>
      <c r="D19" s="20">
        <v>0</v>
      </c>
      <c r="E19" s="18"/>
      <c r="F19" s="56">
        <v>97746575891</v>
      </c>
      <c r="G19" s="18"/>
      <c r="H19" s="20">
        <v>0</v>
      </c>
      <c r="I19" s="18"/>
      <c r="J19" s="56">
        <v>97746575891</v>
      </c>
      <c r="K19" s="18"/>
      <c r="L19" s="73">
        <f>SUM(L9:L18)</f>
        <v>7.9044975970357159E-2</v>
      </c>
      <c r="M19" s="18"/>
      <c r="N19" s="20">
        <v>0</v>
      </c>
      <c r="O19" s="18"/>
      <c r="P19" s="56">
        <f>SUM(P9:P18)</f>
        <v>324828557502</v>
      </c>
      <c r="Q19" s="18"/>
      <c r="R19" s="20">
        <v>12061586082</v>
      </c>
      <c r="S19" s="18"/>
      <c r="T19" s="56">
        <v>318956217393</v>
      </c>
      <c r="U19" s="18"/>
      <c r="V19" s="73">
        <f>SUM(V9:V18)</f>
        <v>5.6099503504691964E-2</v>
      </c>
      <c r="X19" s="62"/>
    </row>
    <row r="20" spans="1:24" ht="13.5" thickTop="1" x14ac:dyDescent="0.2"/>
    <row r="21" spans="1:24" x14ac:dyDescent="0.2">
      <c r="P21" s="78"/>
    </row>
    <row r="22" spans="1:24" x14ac:dyDescent="0.2">
      <c r="P22" s="78"/>
    </row>
  </sheetData>
  <mergeCells count="20"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9:B9"/>
    <mergeCell ref="A10:B10"/>
    <mergeCell ref="A19:B19"/>
    <mergeCell ref="A16:B16"/>
    <mergeCell ref="A17:B17"/>
    <mergeCell ref="A18:B18"/>
    <mergeCell ref="A11:B11"/>
    <mergeCell ref="A12:B12"/>
    <mergeCell ref="A13:B13"/>
    <mergeCell ref="A14:B14"/>
    <mergeCell ref="A15:B15"/>
  </mergeCells>
  <pageMargins left="0.39" right="0.39" top="0.39" bottom="0.39" header="0" footer="0"/>
  <pageSetup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7"/>
  <sheetViews>
    <sheetView rightToLeft="1" view="pageBreakPreview" zoomScale="92" zoomScaleNormal="100" zoomScaleSheetLayoutView="92" workbookViewId="0">
      <selection activeCell="A9" sqref="A9:B9"/>
    </sheetView>
  </sheetViews>
  <sheetFormatPr defaultRowHeight="12.75" x14ac:dyDescent="0.2"/>
  <cols>
    <col min="1" max="1" width="5.140625" customWidth="1"/>
    <col min="2" max="2" width="28.85546875" customWidth="1"/>
    <col min="3" max="3" width="1.28515625" customWidth="1"/>
    <col min="4" max="4" width="19.85546875" customWidth="1"/>
    <col min="5" max="5" width="1.28515625" customWidth="1"/>
    <col min="6" max="6" width="23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20.5703125" customWidth="1"/>
    <col min="13" max="13" width="1.28515625" customWidth="1"/>
    <col min="14" max="14" width="20.42578125" customWidth="1"/>
    <col min="15" max="15" width="1.28515625" customWidth="1"/>
    <col min="16" max="16" width="18" customWidth="1"/>
    <col min="17" max="17" width="1.28515625" customWidth="1"/>
    <col min="18" max="18" width="21.5703125" customWidth="1"/>
  </cols>
  <sheetData>
    <row r="1" spans="1:18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1.75" customHeight="1" x14ac:dyDescent="0.2">
      <c r="A2" s="98" t="s">
        <v>131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8" ht="14.45" customHeight="1" x14ac:dyDescent="0.2"/>
    <row r="5" spans="1:18" ht="21.75" customHeight="1" x14ac:dyDescent="0.2">
      <c r="A5" s="1" t="s">
        <v>160</v>
      </c>
      <c r="B5" s="99" t="s">
        <v>161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ht="14.45" customHeight="1" x14ac:dyDescent="0.2">
      <c r="D6" s="94" t="s">
        <v>150</v>
      </c>
      <c r="E6" s="94"/>
      <c r="F6" s="94"/>
      <c r="G6" s="94"/>
      <c r="H6" s="94"/>
      <c r="I6" s="94"/>
      <c r="J6" s="94"/>
      <c r="L6" s="94" t="s">
        <v>151</v>
      </c>
      <c r="M6" s="94"/>
      <c r="N6" s="94"/>
      <c r="O6" s="94"/>
      <c r="P6" s="94"/>
      <c r="Q6" s="94"/>
      <c r="R6" s="94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94" t="s">
        <v>162</v>
      </c>
      <c r="B8" s="94"/>
      <c r="D8" s="2" t="s">
        <v>163</v>
      </c>
      <c r="F8" s="2" t="s">
        <v>154</v>
      </c>
      <c r="H8" s="2" t="s">
        <v>155</v>
      </c>
      <c r="J8" s="2" t="s">
        <v>21</v>
      </c>
      <c r="L8" s="2" t="s">
        <v>163</v>
      </c>
      <c r="N8" s="2" t="s">
        <v>154</v>
      </c>
      <c r="P8" s="2" t="s">
        <v>155</v>
      </c>
      <c r="R8" s="2" t="s">
        <v>21</v>
      </c>
    </row>
    <row r="9" spans="1:18" ht="21.75" customHeight="1" x14ac:dyDescent="0.2">
      <c r="A9" s="95" t="s">
        <v>164</v>
      </c>
      <c r="B9" s="95"/>
      <c r="D9" s="17">
        <v>0</v>
      </c>
      <c r="E9" s="18"/>
      <c r="F9" s="17">
        <v>0</v>
      </c>
      <c r="G9" s="18"/>
      <c r="H9" s="17">
        <v>0</v>
      </c>
      <c r="I9" s="18"/>
      <c r="J9" s="17">
        <v>0</v>
      </c>
      <c r="K9" s="18"/>
      <c r="L9" s="17">
        <v>292210152568</v>
      </c>
      <c r="M9" s="18"/>
      <c r="N9" s="17">
        <v>0</v>
      </c>
      <c r="O9" s="18"/>
      <c r="P9" s="17">
        <v>-65243503998</v>
      </c>
      <c r="Q9" s="18"/>
      <c r="R9" s="17">
        <v>226966648570</v>
      </c>
    </row>
    <row r="10" spans="1:18" ht="21.75" customHeight="1" x14ac:dyDescent="0.2">
      <c r="A10" s="103" t="s">
        <v>111</v>
      </c>
      <c r="B10" s="103"/>
      <c r="D10" s="21">
        <v>60730995191</v>
      </c>
      <c r="E10" s="18"/>
      <c r="F10" s="21">
        <v>0</v>
      </c>
      <c r="G10" s="18"/>
      <c r="H10" s="21">
        <v>0</v>
      </c>
      <c r="I10" s="18"/>
      <c r="J10" s="21">
        <v>60730995191</v>
      </c>
      <c r="K10" s="18"/>
      <c r="L10" s="21">
        <v>60730995191</v>
      </c>
      <c r="M10" s="18"/>
      <c r="N10" s="21">
        <v>0</v>
      </c>
      <c r="O10" s="18"/>
      <c r="P10" s="21">
        <v>0</v>
      </c>
      <c r="Q10" s="18"/>
      <c r="R10" s="21">
        <v>60730995191</v>
      </c>
    </row>
    <row r="11" spans="1:18" ht="21.75" customHeight="1" x14ac:dyDescent="0.2">
      <c r="A11" s="103" t="s">
        <v>103</v>
      </c>
      <c r="B11" s="103"/>
      <c r="D11" s="21">
        <v>95090460360</v>
      </c>
      <c r="E11" s="18"/>
      <c r="F11" s="21">
        <v>-43742070312</v>
      </c>
      <c r="G11" s="18"/>
      <c r="H11" s="21">
        <v>0</v>
      </c>
      <c r="I11" s="18"/>
      <c r="J11" s="21">
        <v>51348390048</v>
      </c>
      <c r="K11" s="18"/>
      <c r="L11" s="21">
        <v>111835446165</v>
      </c>
      <c r="M11" s="18"/>
      <c r="N11" s="21">
        <v>-225844081250</v>
      </c>
      <c r="O11" s="18"/>
      <c r="P11" s="21">
        <v>0</v>
      </c>
      <c r="Q11" s="18"/>
      <c r="R11" s="21">
        <v>-114008635085</v>
      </c>
    </row>
    <row r="12" spans="1:18" ht="21.75" customHeight="1" x14ac:dyDescent="0.2">
      <c r="A12" s="103" t="s">
        <v>106</v>
      </c>
      <c r="B12" s="103"/>
      <c r="D12" s="21">
        <v>3127755621</v>
      </c>
      <c r="E12" s="18"/>
      <c r="F12" s="21">
        <v>0</v>
      </c>
      <c r="G12" s="18"/>
      <c r="H12" s="21">
        <v>0</v>
      </c>
      <c r="I12" s="18"/>
      <c r="J12" s="21">
        <v>3127755621</v>
      </c>
      <c r="K12" s="18"/>
      <c r="L12" s="21">
        <v>3630105195</v>
      </c>
      <c r="M12" s="18"/>
      <c r="N12" s="21">
        <v>-5635463812</v>
      </c>
      <c r="O12" s="18"/>
      <c r="P12" s="21">
        <v>0</v>
      </c>
      <c r="Q12" s="18"/>
      <c r="R12" s="21">
        <v>-2005358617</v>
      </c>
    </row>
    <row r="13" spans="1:18" ht="21.75" customHeight="1" x14ac:dyDescent="0.2">
      <c r="A13" s="103" t="s">
        <v>88</v>
      </c>
      <c r="B13" s="103"/>
      <c r="D13" s="21">
        <v>38302570517</v>
      </c>
      <c r="E13" s="18"/>
      <c r="F13" s="21">
        <v>0</v>
      </c>
      <c r="G13" s="18"/>
      <c r="H13" s="21">
        <v>0</v>
      </c>
      <c r="I13" s="18"/>
      <c r="J13" s="21">
        <v>38302570517</v>
      </c>
      <c r="K13" s="18"/>
      <c r="L13" s="21">
        <v>65481897692</v>
      </c>
      <c r="M13" s="18"/>
      <c r="N13" s="21">
        <v>-271875000</v>
      </c>
      <c r="O13" s="18"/>
      <c r="P13" s="21">
        <v>0</v>
      </c>
      <c r="Q13" s="18"/>
      <c r="R13" s="21">
        <v>65210022692</v>
      </c>
    </row>
    <row r="14" spans="1:18" ht="21.75" customHeight="1" x14ac:dyDescent="0.2">
      <c r="A14" s="103" t="s">
        <v>100</v>
      </c>
      <c r="B14" s="103"/>
      <c r="D14" s="21">
        <v>62958097641</v>
      </c>
      <c r="E14" s="18"/>
      <c r="F14" s="21">
        <v>33817869400</v>
      </c>
      <c r="G14" s="18"/>
      <c r="H14" s="21">
        <v>0</v>
      </c>
      <c r="I14" s="18"/>
      <c r="J14" s="21">
        <v>96775967041</v>
      </c>
      <c r="K14" s="18"/>
      <c r="L14" s="21">
        <v>131545691468</v>
      </c>
      <c r="M14" s="18"/>
      <c r="N14" s="21">
        <v>34619884650</v>
      </c>
      <c r="O14" s="18"/>
      <c r="P14" s="21">
        <v>0</v>
      </c>
      <c r="Q14" s="18"/>
      <c r="R14" s="21">
        <v>166165576118</v>
      </c>
    </row>
    <row r="15" spans="1:18" ht="21.75" customHeight="1" x14ac:dyDescent="0.2">
      <c r="A15" s="103" t="s">
        <v>66</v>
      </c>
      <c r="B15" s="103"/>
      <c r="D15" s="21">
        <v>58600293194</v>
      </c>
      <c r="E15" s="18"/>
      <c r="F15" s="21">
        <v>5547994244</v>
      </c>
      <c r="G15" s="18"/>
      <c r="H15" s="21">
        <v>0</v>
      </c>
      <c r="I15" s="18"/>
      <c r="J15" s="21">
        <v>64148287438</v>
      </c>
      <c r="K15" s="18"/>
      <c r="L15" s="21">
        <v>192253915739</v>
      </c>
      <c r="M15" s="18"/>
      <c r="N15" s="21">
        <v>41823283639</v>
      </c>
      <c r="O15" s="18"/>
      <c r="P15" s="21">
        <v>0</v>
      </c>
      <c r="Q15" s="18"/>
      <c r="R15" s="21">
        <v>234077199378</v>
      </c>
    </row>
    <row r="16" spans="1:18" ht="21.75" customHeight="1" x14ac:dyDescent="0.2">
      <c r="A16" s="103" t="s">
        <v>97</v>
      </c>
      <c r="B16" s="103"/>
      <c r="D16" s="21">
        <v>18699477513</v>
      </c>
      <c r="E16" s="18"/>
      <c r="F16" s="21">
        <v>0</v>
      </c>
      <c r="G16" s="18"/>
      <c r="H16" s="21">
        <v>0</v>
      </c>
      <c r="I16" s="18"/>
      <c r="J16" s="21">
        <v>18699477513</v>
      </c>
      <c r="K16" s="18"/>
      <c r="L16" s="21">
        <v>135583782585</v>
      </c>
      <c r="M16" s="18"/>
      <c r="N16" s="21">
        <v>-135937500</v>
      </c>
      <c r="O16" s="18"/>
      <c r="P16" s="21">
        <v>0</v>
      </c>
      <c r="Q16" s="18"/>
      <c r="R16" s="21">
        <v>135447845085</v>
      </c>
    </row>
    <row r="17" spans="1:18" ht="21.75" customHeight="1" x14ac:dyDescent="0.2">
      <c r="A17" s="103" t="s">
        <v>91</v>
      </c>
      <c r="B17" s="103"/>
      <c r="D17" s="21">
        <v>39269877055</v>
      </c>
      <c r="E17" s="18"/>
      <c r="F17" s="21">
        <v>0</v>
      </c>
      <c r="G17" s="18"/>
      <c r="H17" s="21">
        <v>0</v>
      </c>
      <c r="I17" s="18"/>
      <c r="J17" s="21">
        <v>39269877055</v>
      </c>
      <c r="K17" s="18"/>
      <c r="L17" s="21">
        <v>190045982432</v>
      </c>
      <c r="M17" s="18"/>
      <c r="N17" s="21">
        <v>73760338070</v>
      </c>
      <c r="O17" s="18"/>
      <c r="P17" s="21">
        <v>0</v>
      </c>
      <c r="Q17" s="18"/>
      <c r="R17" s="21">
        <v>263806320502</v>
      </c>
    </row>
    <row r="18" spans="1:18" ht="21.75" customHeight="1" x14ac:dyDescent="0.2">
      <c r="A18" s="103" t="s">
        <v>94</v>
      </c>
      <c r="B18" s="103"/>
      <c r="D18" s="21">
        <v>2659639663</v>
      </c>
      <c r="E18" s="18"/>
      <c r="F18" s="21">
        <v>0</v>
      </c>
      <c r="G18" s="18"/>
      <c r="H18" s="21">
        <v>0</v>
      </c>
      <c r="I18" s="18"/>
      <c r="J18" s="21">
        <v>2659639663</v>
      </c>
      <c r="K18" s="18"/>
      <c r="L18" s="21">
        <v>12410706240</v>
      </c>
      <c r="M18" s="18"/>
      <c r="N18" s="21">
        <v>-33750000</v>
      </c>
      <c r="O18" s="18"/>
      <c r="P18" s="21">
        <v>0</v>
      </c>
      <c r="Q18" s="18"/>
      <c r="R18" s="21">
        <v>12376956240</v>
      </c>
    </row>
    <row r="19" spans="1:18" ht="21.75" customHeight="1" x14ac:dyDescent="0.2">
      <c r="A19" s="103" t="s">
        <v>85</v>
      </c>
      <c r="B19" s="103"/>
      <c r="D19" s="21">
        <v>0</v>
      </c>
      <c r="E19" s="18"/>
      <c r="F19" s="21">
        <v>331679872</v>
      </c>
      <c r="G19" s="18"/>
      <c r="H19" s="21">
        <v>0</v>
      </c>
      <c r="I19" s="18"/>
      <c r="J19" s="21">
        <v>331679872</v>
      </c>
      <c r="K19" s="18"/>
      <c r="L19" s="21">
        <v>0</v>
      </c>
      <c r="M19" s="18"/>
      <c r="N19" s="21">
        <v>1400531191</v>
      </c>
      <c r="O19" s="18"/>
      <c r="P19" s="21">
        <v>0</v>
      </c>
      <c r="Q19" s="18"/>
      <c r="R19" s="21">
        <v>1400531191</v>
      </c>
    </row>
    <row r="20" spans="1:18" ht="21.75" customHeight="1" x14ac:dyDescent="0.2">
      <c r="A20" s="103" t="s">
        <v>80</v>
      </c>
      <c r="B20" s="103"/>
      <c r="D20" s="21">
        <v>0</v>
      </c>
      <c r="E20" s="18"/>
      <c r="F20" s="21">
        <v>29552384344</v>
      </c>
      <c r="G20" s="18"/>
      <c r="H20" s="21">
        <v>0</v>
      </c>
      <c r="I20" s="18"/>
      <c r="J20" s="21">
        <v>29552384344</v>
      </c>
      <c r="K20" s="18"/>
      <c r="L20" s="21">
        <v>0</v>
      </c>
      <c r="M20" s="18"/>
      <c r="N20" s="21">
        <v>79463543602</v>
      </c>
      <c r="O20" s="18"/>
      <c r="P20" s="21">
        <v>0</v>
      </c>
      <c r="Q20" s="18"/>
      <c r="R20" s="21">
        <v>79463543602</v>
      </c>
    </row>
    <row r="21" spans="1:18" ht="21.75" customHeight="1" x14ac:dyDescent="0.2">
      <c r="A21" s="103" t="s">
        <v>83</v>
      </c>
      <c r="B21" s="103"/>
      <c r="D21" s="21">
        <v>0</v>
      </c>
      <c r="E21" s="18"/>
      <c r="F21" s="21">
        <v>774333873</v>
      </c>
      <c r="G21" s="18"/>
      <c r="H21" s="21">
        <v>0</v>
      </c>
      <c r="I21" s="18"/>
      <c r="J21" s="21">
        <v>774333873</v>
      </c>
      <c r="K21" s="18"/>
      <c r="L21" s="21">
        <v>0</v>
      </c>
      <c r="M21" s="18"/>
      <c r="N21" s="21">
        <v>764619536</v>
      </c>
      <c r="O21" s="18"/>
      <c r="P21" s="21">
        <v>0</v>
      </c>
      <c r="Q21" s="18"/>
      <c r="R21" s="21">
        <v>764619536</v>
      </c>
    </row>
    <row r="22" spans="1:18" ht="21.75" customHeight="1" x14ac:dyDescent="0.2">
      <c r="A22" s="103" t="s">
        <v>108</v>
      </c>
      <c r="B22" s="103"/>
      <c r="D22" s="21">
        <v>0</v>
      </c>
      <c r="E22" s="18"/>
      <c r="F22" s="21">
        <v>359181176</v>
      </c>
      <c r="G22" s="18"/>
      <c r="H22" s="21">
        <v>0</v>
      </c>
      <c r="I22" s="18"/>
      <c r="J22" s="21">
        <v>359181176</v>
      </c>
      <c r="K22" s="18"/>
      <c r="L22" s="21">
        <v>0</v>
      </c>
      <c r="M22" s="18"/>
      <c r="N22" s="21">
        <v>359181176</v>
      </c>
      <c r="O22" s="18"/>
      <c r="P22" s="21">
        <v>0</v>
      </c>
      <c r="Q22" s="18"/>
      <c r="R22" s="21">
        <v>359181176</v>
      </c>
    </row>
    <row r="23" spans="1:18" ht="21.75" customHeight="1" x14ac:dyDescent="0.2">
      <c r="A23" s="103" t="s">
        <v>70</v>
      </c>
      <c r="B23" s="103"/>
      <c r="D23" s="21">
        <v>0</v>
      </c>
      <c r="E23" s="18"/>
      <c r="F23" s="21">
        <v>35971723431</v>
      </c>
      <c r="G23" s="18"/>
      <c r="H23" s="21">
        <v>0</v>
      </c>
      <c r="I23" s="18"/>
      <c r="J23" s="21">
        <v>35971723431</v>
      </c>
      <c r="K23" s="18"/>
      <c r="L23" s="21">
        <v>0</v>
      </c>
      <c r="M23" s="18"/>
      <c r="N23" s="21">
        <v>115901071248</v>
      </c>
      <c r="O23" s="18"/>
      <c r="P23" s="21">
        <v>0</v>
      </c>
      <c r="Q23" s="18"/>
      <c r="R23" s="21">
        <v>115901071248</v>
      </c>
    </row>
    <row r="24" spans="1:18" ht="21.75" customHeight="1" x14ac:dyDescent="0.2">
      <c r="A24" s="103" t="s">
        <v>73</v>
      </c>
      <c r="B24" s="103"/>
      <c r="D24" s="21">
        <v>0</v>
      </c>
      <c r="E24" s="18"/>
      <c r="F24" s="21">
        <v>36361162578</v>
      </c>
      <c r="G24" s="18"/>
      <c r="H24" s="21">
        <v>0</v>
      </c>
      <c r="I24" s="18"/>
      <c r="J24" s="21">
        <v>36361162578</v>
      </c>
      <c r="K24" s="18"/>
      <c r="L24" s="21">
        <v>0</v>
      </c>
      <c r="M24" s="18"/>
      <c r="N24" s="21">
        <v>66211221339</v>
      </c>
      <c r="O24" s="18"/>
      <c r="P24" s="21">
        <v>0</v>
      </c>
      <c r="Q24" s="18"/>
      <c r="R24" s="21">
        <v>66211221339</v>
      </c>
    </row>
    <row r="25" spans="1:18" ht="21.75" customHeight="1" x14ac:dyDescent="0.2">
      <c r="A25" s="103" t="s">
        <v>75</v>
      </c>
      <c r="B25" s="103"/>
      <c r="D25" s="21">
        <v>0</v>
      </c>
      <c r="E25" s="18"/>
      <c r="F25" s="21">
        <v>26556889185</v>
      </c>
      <c r="G25" s="18"/>
      <c r="H25" s="21">
        <v>0</v>
      </c>
      <c r="I25" s="18"/>
      <c r="J25" s="21">
        <v>26556889185</v>
      </c>
      <c r="K25" s="18"/>
      <c r="L25" s="21">
        <v>0</v>
      </c>
      <c r="M25" s="18"/>
      <c r="N25" s="21">
        <v>38289407815</v>
      </c>
      <c r="O25" s="18"/>
      <c r="P25" s="21">
        <v>0</v>
      </c>
      <c r="Q25" s="18"/>
      <c r="R25" s="21">
        <v>38289407815</v>
      </c>
    </row>
    <row r="26" spans="1:18" ht="21.75" customHeight="1" x14ac:dyDescent="0.2">
      <c r="A26" s="96" t="s">
        <v>77</v>
      </c>
      <c r="B26" s="96"/>
      <c r="D26" s="19">
        <v>0</v>
      </c>
      <c r="E26" s="18"/>
      <c r="F26" s="19">
        <v>34849768074</v>
      </c>
      <c r="G26" s="18"/>
      <c r="H26" s="19">
        <v>0</v>
      </c>
      <c r="I26" s="18"/>
      <c r="J26" s="19">
        <v>34849768074</v>
      </c>
      <c r="K26" s="18"/>
      <c r="L26" s="19">
        <v>0</v>
      </c>
      <c r="M26" s="18"/>
      <c r="N26" s="19">
        <v>33347072100</v>
      </c>
      <c r="O26" s="18"/>
      <c r="P26" s="19">
        <v>0</v>
      </c>
      <c r="Q26" s="18"/>
      <c r="R26" s="19">
        <v>33347072100</v>
      </c>
    </row>
    <row r="27" spans="1:18" ht="21.75" customHeight="1" x14ac:dyDescent="0.2">
      <c r="A27" s="93" t="s">
        <v>21</v>
      </c>
      <c r="B27" s="93"/>
      <c r="D27" s="20">
        <f>SUM(D9:D26)</f>
        <v>379439166755</v>
      </c>
      <c r="E27" s="18"/>
      <c r="F27" s="20">
        <f>SUM(F9:F26)</f>
        <v>160380915865</v>
      </c>
      <c r="G27" s="18"/>
      <c r="H27" s="20">
        <v>0</v>
      </c>
      <c r="I27" s="18"/>
      <c r="J27" s="20">
        <f>SUM(J9:J26)</f>
        <v>539820082620</v>
      </c>
      <c r="K27" s="18"/>
      <c r="L27" s="20">
        <f>SUM(L9:L26)</f>
        <v>1195728675275</v>
      </c>
      <c r="M27" s="18"/>
      <c r="N27" s="20">
        <f>SUM(N9:N26)</f>
        <v>254019046804</v>
      </c>
      <c r="O27" s="18"/>
      <c r="P27" s="20">
        <f>SUM(P9:P26)</f>
        <v>-65243503998</v>
      </c>
      <c r="Q27" s="18"/>
      <c r="R27" s="20">
        <f>SUM(R9:R26)</f>
        <v>1384504218081</v>
      </c>
    </row>
  </sheetData>
  <mergeCells count="26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ageMargins left="0.39" right="0.39" top="0.39" bottom="0.39" header="0" footer="0"/>
  <pageSetup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83"/>
  <sheetViews>
    <sheetView rightToLeft="1" view="pageBreakPreview" zoomScale="89" zoomScaleNormal="100" zoomScaleSheetLayoutView="89" workbookViewId="0">
      <selection activeCell="A9" sqref="A9:B9"/>
    </sheetView>
  </sheetViews>
  <sheetFormatPr defaultRowHeight="12.75" x14ac:dyDescent="0.2"/>
  <cols>
    <col min="1" max="1" width="5.140625" customWidth="1"/>
    <col min="2" max="2" width="25.710937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98" t="s">
        <v>0</v>
      </c>
      <c r="B1" s="98"/>
      <c r="C1" s="98"/>
      <c r="D1" s="98"/>
      <c r="E1" s="98"/>
      <c r="F1" s="98"/>
    </row>
    <row r="2" spans="1:6" ht="21.75" customHeight="1" x14ac:dyDescent="0.2">
      <c r="A2" s="98" t="s">
        <v>131</v>
      </c>
      <c r="B2" s="98"/>
      <c r="C2" s="98"/>
      <c r="D2" s="98"/>
      <c r="E2" s="98"/>
      <c r="F2" s="98"/>
    </row>
    <row r="3" spans="1:6" ht="21.75" customHeight="1" x14ac:dyDescent="0.2">
      <c r="A3" s="98" t="s">
        <v>2</v>
      </c>
      <c r="B3" s="98"/>
      <c r="C3" s="98"/>
      <c r="D3" s="98"/>
      <c r="E3" s="98"/>
      <c r="F3" s="98"/>
    </row>
    <row r="4" spans="1:6" ht="14.45" customHeight="1" x14ac:dyDescent="0.2"/>
    <row r="5" spans="1:6" ht="14.45" customHeight="1" x14ac:dyDescent="0.2">
      <c r="A5" s="1" t="s">
        <v>165</v>
      </c>
      <c r="B5" s="99" t="s">
        <v>166</v>
      </c>
      <c r="C5" s="99"/>
      <c r="D5" s="99"/>
      <c r="E5" s="99"/>
      <c r="F5" s="99"/>
    </row>
    <row r="6" spans="1:6" ht="14.45" customHeight="1" x14ac:dyDescent="0.2">
      <c r="A6" s="86"/>
      <c r="B6" s="86"/>
      <c r="C6" s="86"/>
      <c r="D6" s="86"/>
      <c r="E6" s="86"/>
      <c r="F6" s="86"/>
    </row>
    <row r="7" spans="1:6" ht="14.45" customHeight="1" x14ac:dyDescent="0.2">
      <c r="D7" s="82" t="s">
        <v>150</v>
      </c>
      <c r="F7" s="82" t="s">
        <v>151</v>
      </c>
    </row>
    <row r="8" spans="1:6" ht="36.4" customHeight="1" x14ac:dyDescent="0.2">
      <c r="A8" s="94" t="s">
        <v>167</v>
      </c>
      <c r="B8" s="94"/>
      <c r="D8" s="14" t="s">
        <v>168</v>
      </c>
      <c r="F8" s="14" t="s">
        <v>168</v>
      </c>
    </row>
    <row r="9" spans="1:6" ht="21.75" customHeight="1" x14ac:dyDescent="0.2">
      <c r="A9" s="103" t="s">
        <v>188</v>
      </c>
      <c r="B9" s="103"/>
      <c r="D9" s="54">
        <v>0</v>
      </c>
      <c r="E9" s="18"/>
      <c r="F9" s="54">
        <v>10384</v>
      </c>
    </row>
    <row r="10" spans="1:6" ht="21.75" customHeight="1" x14ac:dyDescent="0.2">
      <c r="A10" s="103" t="s">
        <v>201</v>
      </c>
      <c r="B10" s="103"/>
      <c r="D10" s="54">
        <v>0</v>
      </c>
      <c r="E10" s="18"/>
      <c r="F10" s="54">
        <v>219178082</v>
      </c>
    </row>
    <row r="11" spans="1:6" ht="21.75" customHeight="1" x14ac:dyDescent="0.2">
      <c r="A11" s="103" t="s">
        <v>188</v>
      </c>
      <c r="B11" s="103"/>
      <c r="D11" s="54">
        <v>7790</v>
      </c>
      <c r="E11" s="18"/>
      <c r="F11" s="54">
        <v>53462</v>
      </c>
    </row>
    <row r="12" spans="1:6" ht="21.75" customHeight="1" x14ac:dyDescent="0.2">
      <c r="A12" s="103" t="s">
        <v>201</v>
      </c>
      <c r="B12" s="103"/>
      <c r="D12" s="54">
        <v>0</v>
      </c>
      <c r="E12" s="18"/>
      <c r="F12" s="54">
        <v>118082205</v>
      </c>
    </row>
    <row r="13" spans="1:6" ht="21.75" customHeight="1" x14ac:dyDescent="0.2">
      <c r="A13" s="103" t="s">
        <v>200</v>
      </c>
      <c r="B13" s="103"/>
      <c r="D13" s="54">
        <v>0</v>
      </c>
      <c r="E13" s="18"/>
      <c r="F13" s="54">
        <v>116302917</v>
      </c>
    </row>
    <row r="14" spans="1:6" ht="21.75" customHeight="1" x14ac:dyDescent="0.2">
      <c r="A14" s="103" t="s">
        <v>200</v>
      </c>
      <c r="B14" s="103"/>
      <c r="D14" s="54">
        <v>0</v>
      </c>
      <c r="E14" s="18"/>
      <c r="F14" s="54">
        <v>298426006</v>
      </c>
    </row>
    <row r="15" spans="1:6" ht="21.75" customHeight="1" x14ac:dyDescent="0.2">
      <c r="A15" s="103" t="s">
        <v>200</v>
      </c>
      <c r="B15" s="103"/>
      <c r="D15" s="54">
        <v>0</v>
      </c>
      <c r="E15" s="18"/>
      <c r="F15" s="54">
        <v>15583562</v>
      </c>
    </row>
    <row r="16" spans="1:6" ht="21.75" customHeight="1" x14ac:dyDescent="0.2">
      <c r="A16" s="103" t="s">
        <v>201</v>
      </c>
      <c r="B16" s="103"/>
      <c r="D16" s="54">
        <v>0</v>
      </c>
      <c r="E16" s="18"/>
      <c r="F16" s="54">
        <v>87049055</v>
      </c>
    </row>
    <row r="17" spans="1:6" ht="21.75" customHeight="1" x14ac:dyDescent="0.2">
      <c r="A17" s="103" t="s">
        <v>200</v>
      </c>
      <c r="B17" s="103"/>
      <c r="D17" s="54">
        <v>0</v>
      </c>
      <c r="E17" s="18"/>
      <c r="F17" s="54">
        <v>290850961</v>
      </c>
    </row>
    <row r="18" spans="1:6" ht="21.75" customHeight="1" x14ac:dyDescent="0.2">
      <c r="A18" s="103" t="s">
        <v>217</v>
      </c>
      <c r="B18" s="103"/>
      <c r="D18" s="54">
        <v>16912</v>
      </c>
      <c r="E18" s="18"/>
      <c r="F18" s="54">
        <v>-17947816</v>
      </c>
    </row>
    <row r="19" spans="1:6" ht="21.75" customHeight="1" x14ac:dyDescent="0.2">
      <c r="A19" s="103" t="s">
        <v>201</v>
      </c>
      <c r="B19" s="103"/>
      <c r="D19" s="54">
        <v>0</v>
      </c>
      <c r="E19" s="18"/>
      <c r="F19" s="54">
        <v>2158621116</v>
      </c>
    </row>
    <row r="20" spans="1:6" ht="21.75" customHeight="1" x14ac:dyDescent="0.2">
      <c r="A20" s="103" t="s">
        <v>200</v>
      </c>
      <c r="B20" s="103"/>
      <c r="D20" s="54">
        <v>0</v>
      </c>
      <c r="E20" s="18"/>
      <c r="F20" s="54">
        <v>3659442966</v>
      </c>
    </row>
    <row r="21" spans="1:6" ht="21.75" customHeight="1" x14ac:dyDescent="0.2">
      <c r="A21" s="103" t="s">
        <v>200</v>
      </c>
      <c r="B21" s="103"/>
      <c r="D21" s="54">
        <v>0</v>
      </c>
      <c r="E21" s="18"/>
      <c r="F21" s="54">
        <v>38019021925</v>
      </c>
    </row>
    <row r="22" spans="1:6" ht="21.75" customHeight="1" x14ac:dyDescent="0.2">
      <c r="A22" s="103" t="s">
        <v>201</v>
      </c>
      <c r="B22" s="103"/>
      <c r="D22" s="54">
        <v>0</v>
      </c>
      <c r="E22" s="18"/>
      <c r="F22" s="54">
        <v>7412050208</v>
      </c>
    </row>
    <row r="23" spans="1:6" ht="21.75" customHeight="1" x14ac:dyDescent="0.2">
      <c r="A23" s="103" t="s">
        <v>201</v>
      </c>
      <c r="B23" s="103"/>
      <c r="D23" s="54">
        <v>0</v>
      </c>
      <c r="E23" s="18"/>
      <c r="F23" s="54">
        <v>1000142467</v>
      </c>
    </row>
    <row r="24" spans="1:6" ht="21.75" customHeight="1" x14ac:dyDescent="0.2">
      <c r="A24" s="103" t="s">
        <v>201</v>
      </c>
      <c r="B24" s="103"/>
      <c r="D24" s="54">
        <v>0</v>
      </c>
      <c r="E24" s="18"/>
      <c r="F24" s="54">
        <v>1620416496</v>
      </c>
    </row>
    <row r="25" spans="1:6" ht="21.75" customHeight="1" x14ac:dyDescent="0.2">
      <c r="A25" s="103" t="s">
        <v>201</v>
      </c>
      <c r="B25" s="103"/>
      <c r="D25" s="54">
        <v>0</v>
      </c>
      <c r="E25" s="18"/>
      <c r="F25" s="54">
        <v>2743249320</v>
      </c>
    </row>
    <row r="26" spans="1:6" ht="21.75" customHeight="1" x14ac:dyDescent="0.2">
      <c r="A26" s="103" t="s">
        <v>218</v>
      </c>
      <c r="B26" s="103"/>
      <c r="D26" s="54">
        <v>0</v>
      </c>
      <c r="E26" s="18"/>
      <c r="F26" s="54">
        <v>100792510</v>
      </c>
    </row>
    <row r="27" spans="1:6" ht="21.75" customHeight="1" x14ac:dyDescent="0.2">
      <c r="A27" s="103" t="s">
        <v>201</v>
      </c>
      <c r="B27" s="103"/>
      <c r="D27" s="54">
        <v>0</v>
      </c>
      <c r="E27" s="18"/>
      <c r="F27" s="54">
        <v>365535398</v>
      </c>
    </row>
    <row r="28" spans="1:6" ht="21.75" customHeight="1" x14ac:dyDescent="0.2">
      <c r="A28" s="103" t="s">
        <v>201</v>
      </c>
      <c r="B28" s="103"/>
      <c r="D28" s="54">
        <v>0</v>
      </c>
      <c r="E28" s="18"/>
      <c r="F28" s="54">
        <v>384876715</v>
      </c>
    </row>
    <row r="29" spans="1:6" ht="21.75" customHeight="1" x14ac:dyDescent="0.2">
      <c r="A29" s="103" t="s">
        <v>203</v>
      </c>
      <c r="B29" s="103"/>
      <c r="D29" s="54">
        <v>0</v>
      </c>
      <c r="E29" s="18"/>
      <c r="F29" s="54">
        <v>8483662699</v>
      </c>
    </row>
    <row r="30" spans="1:6" ht="21.75" customHeight="1" x14ac:dyDescent="0.2">
      <c r="A30" s="103" t="s">
        <v>202</v>
      </c>
      <c r="B30" s="103"/>
      <c r="D30" s="54">
        <v>0</v>
      </c>
      <c r="E30" s="18"/>
      <c r="F30" s="54">
        <v>3543032779</v>
      </c>
    </row>
    <row r="31" spans="1:6" ht="21.75" customHeight="1" x14ac:dyDescent="0.2">
      <c r="A31" s="103" t="s">
        <v>201</v>
      </c>
      <c r="B31" s="103"/>
      <c r="D31" s="54">
        <v>0</v>
      </c>
      <c r="E31" s="18"/>
      <c r="F31" s="54">
        <v>209732664</v>
      </c>
    </row>
    <row r="32" spans="1:6" ht="21.75" customHeight="1" x14ac:dyDescent="0.2">
      <c r="A32" s="103" t="s">
        <v>203</v>
      </c>
      <c r="B32" s="103"/>
      <c r="D32" s="54">
        <v>0</v>
      </c>
      <c r="E32" s="18"/>
      <c r="F32" s="54">
        <v>4547513661</v>
      </c>
    </row>
    <row r="33" spans="1:6" ht="21.75" customHeight="1" x14ac:dyDescent="0.2">
      <c r="A33" s="103" t="s">
        <v>203</v>
      </c>
      <c r="B33" s="103"/>
      <c r="D33" s="54">
        <v>0</v>
      </c>
      <c r="E33" s="18"/>
      <c r="F33" s="54">
        <v>6593289606</v>
      </c>
    </row>
    <row r="34" spans="1:6" ht="21.75" customHeight="1" x14ac:dyDescent="0.2">
      <c r="A34" s="103" t="s">
        <v>203</v>
      </c>
      <c r="B34" s="103"/>
      <c r="D34" s="54">
        <v>0</v>
      </c>
      <c r="E34" s="18"/>
      <c r="F34" s="54">
        <v>5417643716</v>
      </c>
    </row>
    <row r="35" spans="1:6" ht="21.75" customHeight="1" x14ac:dyDescent="0.2">
      <c r="A35" s="103" t="s">
        <v>202</v>
      </c>
      <c r="B35" s="103"/>
      <c r="D35" s="54">
        <v>0</v>
      </c>
      <c r="E35" s="18"/>
      <c r="F35" s="54">
        <v>16088237578</v>
      </c>
    </row>
    <row r="36" spans="1:6" ht="21.75" customHeight="1" x14ac:dyDescent="0.2">
      <c r="A36" s="103" t="s">
        <v>202</v>
      </c>
      <c r="B36" s="103"/>
      <c r="D36" s="54">
        <v>0</v>
      </c>
      <c r="E36" s="18"/>
      <c r="F36" s="54">
        <v>46256830594</v>
      </c>
    </row>
    <row r="37" spans="1:6" ht="21.75" customHeight="1" x14ac:dyDescent="0.2">
      <c r="A37" s="103" t="s">
        <v>202</v>
      </c>
      <c r="B37" s="103"/>
      <c r="D37" s="54">
        <v>0</v>
      </c>
      <c r="E37" s="18"/>
      <c r="F37" s="54">
        <v>16305091861</v>
      </c>
    </row>
    <row r="38" spans="1:6" ht="21.75" customHeight="1" x14ac:dyDescent="0.2">
      <c r="A38" s="103" t="s">
        <v>203</v>
      </c>
      <c r="B38" s="103"/>
      <c r="D38" s="54">
        <v>0</v>
      </c>
      <c r="E38" s="18"/>
      <c r="F38" s="54">
        <v>8703708881</v>
      </c>
    </row>
    <row r="39" spans="1:6" ht="21.75" customHeight="1" x14ac:dyDescent="0.2">
      <c r="A39" s="103" t="s">
        <v>200</v>
      </c>
      <c r="B39" s="103"/>
      <c r="D39" s="54">
        <v>0</v>
      </c>
      <c r="E39" s="18"/>
      <c r="F39" s="54">
        <v>4135463097</v>
      </c>
    </row>
    <row r="40" spans="1:6" ht="21.75" customHeight="1" x14ac:dyDescent="0.2">
      <c r="A40" s="103" t="s">
        <v>201</v>
      </c>
      <c r="B40" s="103"/>
      <c r="D40" s="54">
        <v>0</v>
      </c>
      <c r="E40" s="18"/>
      <c r="F40" s="54">
        <v>16270356174</v>
      </c>
    </row>
    <row r="41" spans="1:6" ht="21.75" customHeight="1" x14ac:dyDescent="0.2">
      <c r="A41" s="103" t="s">
        <v>200</v>
      </c>
      <c r="B41" s="103"/>
      <c r="D41" s="54">
        <v>0</v>
      </c>
      <c r="E41" s="18"/>
      <c r="F41" s="54">
        <v>2619287683</v>
      </c>
    </row>
    <row r="42" spans="1:6" ht="21.75" customHeight="1" x14ac:dyDescent="0.2">
      <c r="A42" s="103" t="s">
        <v>190</v>
      </c>
      <c r="B42" s="103"/>
      <c r="D42" s="54">
        <v>103857</v>
      </c>
      <c r="E42" s="18"/>
      <c r="F42" s="54">
        <v>8085462</v>
      </c>
    </row>
    <row r="43" spans="1:6" ht="21.75" customHeight="1" x14ac:dyDescent="0.2">
      <c r="A43" s="103" t="s">
        <v>201</v>
      </c>
      <c r="B43" s="103"/>
      <c r="D43" s="54">
        <v>0</v>
      </c>
      <c r="E43" s="18"/>
      <c r="F43" s="54">
        <v>12913865767</v>
      </c>
    </row>
    <row r="44" spans="1:6" ht="21.75" customHeight="1" x14ac:dyDescent="0.2">
      <c r="A44" s="103" t="s">
        <v>200</v>
      </c>
      <c r="B44" s="103"/>
      <c r="D44" s="54">
        <v>0</v>
      </c>
      <c r="E44" s="18"/>
      <c r="F44" s="54">
        <v>5749823569</v>
      </c>
    </row>
    <row r="45" spans="1:6" ht="21.75" customHeight="1" x14ac:dyDescent="0.2">
      <c r="A45" s="103" t="s">
        <v>201</v>
      </c>
      <c r="B45" s="103"/>
      <c r="D45" s="54">
        <v>0</v>
      </c>
      <c r="E45" s="18"/>
      <c r="F45" s="54">
        <v>14255934254</v>
      </c>
    </row>
    <row r="46" spans="1:6" ht="21.75" customHeight="1" x14ac:dyDescent="0.2">
      <c r="A46" s="103" t="s">
        <v>201</v>
      </c>
      <c r="B46" s="103"/>
      <c r="D46" s="54">
        <v>0</v>
      </c>
      <c r="E46" s="18"/>
      <c r="F46" s="54">
        <v>952099975</v>
      </c>
    </row>
    <row r="47" spans="1:6" ht="21.75" customHeight="1" x14ac:dyDescent="0.2">
      <c r="A47" s="103" t="s">
        <v>200</v>
      </c>
      <c r="B47" s="103"/>
      <c r="D47" s="54">
        <v>0</v>
      </c>
      <c r="E47" s="18"/>
      <c r="F47" s="54">
        <v>2872876719</v>
      </c>
    </row>
    <row r="48" spans="1:6" ht="21.75" customHeight="1" x14ac:dyDescent="0.2">
      <c r="A48" s="103" t="s">
        <v>202</v>
      </c>
      <c r="B48" s="103"/>
      <c r="D48" s="54">
        <v>0</v>
      </c>
      <c r="E48" s="18"/>
      <c r="F48" s="54">
        <v>1705699461</v>
      </c>
    </row>
    <row r="49" spans="1:6" ht="21.75" customHeight="1" x14ac:dyDescent="0.2">
      <c r="A49" s="103" t="s">
        <v>203</v>
      </c>
      <c r="B49" s="103"/>
      <c r="D49" s="54">
        <v>0</v>
      </c>
      <c r="E49" s="18"/>
      <c r="F49" s="54">
        <v>4303843596</v>
      </c>
    </row>
    <row r="50" spans="1:6" ht="21.75" customHeight="1" x14ac:dyDescent="0.2">
      <c r="A50" s="103" t="s">
        <v>219</v>
      </c>
      <c r="B50" s="103"/>
      <c r="D50" s="54">
        <v>0</v>
      </c>
      <c r="E50" s="18"/>
      <c r="F50" s="54">
        <v>-9792568</v>
      </c>
    </row>
    <row r="51" spans="1:6" ht="21.75" customHeight="1" x14ac:dyDescent="0.2">
      <c r="A51" s="103" t="s">
        <v>220</v>
      </c>
      <c r="B51" s="103"/>
      <c r="D51" s="54">
        <v>3983</v>
      </c>
      <c r="E51" s="18"/>
      <c r="F51" s="54">
        <v>-390718</v>
      </c>
    </row>
    <row r="52" spans="1:6" ht="21.75" customHeight="1" x14ac:dyDescent="0.2">
      <c r="A52" s="103" t="s">
        <v>213</v>
      </c>
      <c r="B52" s="103"/>
      <c r="D52" s="54">
        <v>0</v>
      </c>
      <c r="E52" s="18"/>
      <c r="F52" s="54">
        <v>27741783067</v>
      </c>
    </row>
    <row r="53" spans="1:6" ht="21.75" customHeight="1" x14ac:dyDescent="0.2">
      <c r="A53" s="103" t="s">
        <v>213</v>
      </c>
      <c r="B53" s="103"/>
      <c r="D53" s="54">
        <v>0</v>
      </c>
      <c r="E53" s="18"/>
      <c r="F53" s="54">
        <v>46236305112</v>
      </c>
    </row>
    <row r="54" spans="1:6" ht="21.75" customHeight="1" x14ac:dyDescent="0.2">
      <c r="A54" s="103" t="s">
        <v>213</v>
      </c>
      <c r="B54" s="103"/>
      <c r="D54" s="54">
        <v>0</v>
      </c>
      <c r="E54" s="18"/>
      <c r="F54" s="54">
        <v>46236305112</v>
      </c>
    </row>
    <row r="55" spans="1:6" ht="21.75" customHeight="1" x14ac:dyDescent="0.2">
      <c r="A55" s="103" t="s">
        <v>214</v>
      </c>
      <c r="B55" s="103"/>
      <c r="D55" s="54">
        <v>0</v>
      </c>
      <c r="E55" s="18"/>
      <c r="F55" s="54">
        <v>18494522043</v>
      </c>
    </row>
    <row r="56" spans="1:6" ht="21.75" customHeight="1" x14ac:dyDescent="0.2">
      <c r="A56" s="103" t="s">
        <v>213</v>
      </c>
      <c r="B56" s="103"/>
      <c r="D56" s="54">
        <v>0</v>
      </c>
      <c r="E56" s="18"/>
      <c r="F56" s="54">
        <v>18494522043</v>
      </c>
    </row>
    <row r="57" spans="1:6" ht="21.75" customHeight="1" x14ac:dyDescent="0.2">
      <c r="A57" s="103" t="s">
        <v>213</v>
      </c>
      <c r="B57" s="103"/>
      <c r="D57" s="54">
        <v>0</v>
      </c>
      <c r="E57" s="18"/>
      <c r="F57" s="54">
        <v>27741783065</v>
      </c>
    </row>
    <row r="58" spans="1:6" ht="21.75" customHeight="1" x14ac:dyDescent="0.2">
      <c r="A58" s="103" t="s">
        <v>201</v>
      </c>
      <c r="B58" s="103"/>
      <c r="D58" s="54">
        <v>0</v>
      </c>
      <c r="E58" s="18"/>
      <c r="F58" s="54">
        <v>2838753972</v>
      </c>
    </row>
    <row r="59" spans="1:6" ht="21.75" customHeight="1" x14ac:dyDescent="0.2">
      <c r="A59" s="103" t="s">
        <v>202</v>
      </c>
      <c r="B59" s="103"/>
      <c r="D59" s="54">
        <v>0</v>
      </c>
      <c r="E59" s="18"/>
      <c r="F59" s="54">
        <v>1989316535</v>
      </c>
    </row>
    <row r="60" spans="1:6" ht="21.75" customHeight="1" x14ac:dyDescent="0.2">
      <c r="A60" s="103" t="s">
        <v>214</v>
      </c>
      <c r="B60" s="103"/>
      <c r="D60" s="54">
        <v>0</v>
      </c>
      <c r="E60" s="18"/>
      <c r="F60" s="54">
        <v>72141592620</v>
      </c>
    </row>
    <row r="61" spans="1:6" ht="21.75" customHeight="1" x14ac:dyDescent="0.2">
      <c r="A61" s="103" t="s">
        <v>214</v>
      </c>
      <c r="B61" s="103"/>
      <c r="D61" s="54">
        <v>0</v>
      </c>
      <c r="E61" s="18"/>
      <c r="F61" s="54">
        <v>48320360654</v>
      </c>
    </row>
    <row r="62" spans="1:6" ht="21.75" customHeight="1" x14ac:dyDescent="0.2">
      <c r="A62" s="103" t="s">
        <v>213</v>
      </c>
      <c r="B62" s="103"/>
      <c r="D62" s="54">
        <v>0</v>
      </c>
      <c r="E62" s="18"/>
      <c r="F62" s="54">
        <v>1397334834</v>
      </c>
    </row>
    <row r="63" spans="1:6" ht="21.75" customHeight="1" x14ac:dyDescent="0.2">
      <c r="A63" s="103" t="s">
        <v>193</v>
      </c>
      <c r="B63" s="103"/>
      <c r="D63" s="54">
        <v>3395</v>
      </c>
      <c r="E63" s="18"/>
      <c r="F63" s="54">
        <v>2945503971</v>
      </c>
    </row>
    <row r="64" spans="1:6" ht="21.75" customHeight="1" x14ac:dyDescent="0.2">
      <c r="A64" s="103" t="s">
        <v>196</v>
      </c>
      <c r="B64" s="103"/>
      <c r="D64" s="54">
        <v>0</v>
      </c>
      <c r="E64" s="18"/>
      <c r="F64" s="54">
        <v>165625904334</v>
      </c>
    </row>
    <row r="65" spans="1:6" ht="21.75" customHeight="1" x14ac:dyDescent="0.2">
      <c r="A65" s="103" t="s">
        <v>202</v>
      </c>
      <c r="B65" s="103"/>
      <c r="D65" s="54">
        <v>0</v>
      </c>
      <c r="E65" s="18"/>
      <c r="F65" s="54">
        <v>24479210360</v>
      </c>
    </row>
    <row r="66" spans="1:6" ht="21.75" customHeight="1" x14ac:dyDescent="0.2">
      <c r="A66" s="95" t="s">
        <v>211</v>
      </c>
      <c r="B66" s="95"/>
      <c r="D66" s="53">
        <v>0</v>
      </c>
      <c r="E66" s="18"/>
      <c r="F66" s="53">
        <v>-135455359</v>
      </c>
    </row>
    <row r="67" spans="1:6" ht="21.75" customHeight="1" x14ac:dyDescent="0.2">
      <c r="A67" s="103" t="s">
        <v>203</v>
      </c>
      <c r="B67" s="103"/>
      <c r="D67" s="54">
        <v>736220664</v>
      </c>
      <c r="E67" s="18"/>
      <c r="F67" s="54">
        <v>58211258897</v>
      </c>
    </row>
    <row r="68" spans="1:6" ht="21.75" customHeight="1" x14ac:dyDescent="0.2">
      <c r="A68" s="103" t="s">
        <v>200</v>
      </c>
      <c r="B68" s="103"/>
      <c r="D68" s="54">
        <v>0</v>
      </c>
      <c r="E68" s="18"/>
      <c r="F68" s="54">
        <v>344706849</v>
      </c>
    </row>
    <row r="69" spans="1:6" ht="21.75" customHeight="1" x14ac:dyDescent="0.2">
      <c r="A69" s="103" t="s">
        <v>203</v>
      </c>
      <c r="B69" s="103"/>
      <c r="D69" s="54">
        <v>0</v>
      </c>
      <c r="E69" s="18"/>
      <c r="F69" s="54">
        <v>1028593777</v>
      </c>
    </row>
    <row r="70" spans="1:6" ht="21.75" customHeight="1" x14ac:dyDescent="0.2">
      <c r="A70" s="103" t="s">
        <v>203</v>
      </c>
      <c r="B70" s="103"/>
      <c r="D70" s="54">
        <v>0</v>
      </c>
      <c r="E70" s="18"/>
      <c r="F70" s="54">
        <v>5245318624</v>
      </c>
    </row>
    <row r="71" spans="1:6" ht="21.75" customHeight="1" x14ac:dyDescent="0.2">
      <c r="A71" s="103" t="s">
        <v>200</v>
      </c>
      <c r="B71" s="103"/>
      <c r="D71" s="54">
        <v>0</v>
      </c>
      <c r="E71" s="18"/>
      <c r="F71" s="54">
        <v>5450704109</v>
      </c>
    </row>
    <row r="72" spans="1:6" ht="21.75" customHeight="1" x14ac:dyDescent="0.2">
      <c r="A72" s="103" t="s">
        <v>196</v>
      </c>
      <c r="B72" s="103"/>
      <c r="D72" s="54">
        <v>0</v>
      </c>
      <c r="E72" s="18"/>
      <c r="F72" s="54">
        <v>36065412632</v>
      </c>
    </row>
    <row r="73" spans="1:6" ht="21.75" customHeight="1" x14ac:dyDescent="0.2">
      <c r="A73" s="103" t="s">
        <v>202</v>
      </c>
      <c r="B73" s="103"/>
      <c r="D73" s="54">
        <v>0</v>
      </c>
      <c r="E73" s="18"/>
      <c r="F73" s="54">
        <v>12853719615</v>
      </c>
    </row>
    <row r="74" spans="1:6" ht="21.75" customHeight="1" x14ac:dyDescent="0.2">
      <c r="A74" s="103" t="s">
        <v>202</v>
      </c>
      <c r="B74" s="103"/>
      <c r="D74" s="54">
        <v>0</v>
      </c>
      <c r="E74" s="18"/>
      <c r="F74" s="54">
        <v>9891266383</v>
      </c>
    </row>
    <row r="75" spans="1:6" ht="21.75" customHeight="1" x14ac:dyDescent="0.2">
      <c r="A75" s="103" t="s">
        <v>202</v>
      </c>
      <c r="B75" s="103"/>
      <c r="D75" s="54">
        <v>0</v>
      </c>
      <c r="E75" s="18"/>
      <c r="F75" s="54">
        <v>3269760656</v>
      </c>
    </row>
    <row r="76" spans="1:6" ht="21.75" customHeight="1" x14ac:dyDescent="0.2">
      <c r="A76" s="103" t="s">
        <v>202</v>
      </c>
      <c r="B76" s="103"/>
      <c r="D76" s="54">
        <v>0</v>
      </c>
      <c r="E76" s="18"/>
      <c r="F76" s="54">
        <v>5871926229</v>
      </c>
    </row>
    <row r="77" spans="1:6" ht="21.75" customHeight="1" x14ac:dyDescent="0.2">
      <c r="A77" s="103" t="s">
        <v>203</v>
      </c>
      <c r="B77" s="103"/>
      <c r="D77" s="54">
        <v>0</v>
      </c>
      <c r="E77" s="18"/>
      <c r="F77" s="54">
        <v>8012178378</v>
      </c>
    </row>
    <row r="78" spans="1:6" ht="21.75" customHeight="1" x14ac:dyDescent="0.2">
      <c r="A78" s="103" t="s">
        <v>200</v>
      </c>
      <c r="B78" s="103"/>
      <c r="D78" s="54">
        <v>652634835</v>
      </c>
      <c r="E78" s="18"/>
      <c r="F78" s="54">
        <v>38921391780</v>
      </c>
    </row>
    <row r="79" spans="1:6" ht="21.75" customHeight="1" x14ac:dyDescent="0.2">
      <c r="A79" s="103" t="s">
        <v>202</v>
      </c>
      <c r="B79" s="103"/>
      <c r="D79" s="54">
        <v>0</v>
      </c>
      <c r="E79" s="18"/>
      <c r="F79" s="54">
        <v>2685245902</v>
      </c>
    </row>
    <row r="80" spans="1:6" ht="21.75" customHeight="1" x14ac:dyDescent="0.2">
      <c r="A80" s="103" t="s">
        <v>200</v>
      </c>
      <c r="B80" s="103"/>
      <c r="D80" s="54">
        <v>415489563</v>
      </c>
      <c r="E80" s="18"/>
      <c r="F80" s="54">
        <v>25261643835</v>
      </c>
    </row>
    <row r="81" spans="1:6" ht="21.75" customHeight="1" x14ac:dyDescent="0.2">
      <c r="A81" s="103" t="s">
        <v>200</v>
      </c>
      <c r="B81" s="103"/>
      <c r="D81" s="54">
        <v>857888296</v>
      </c>
      <c r="E81" s="18"/>
      <c r="F81" s="54">
        <v>52657575616</v>
      </c>
    </row>
    <row r="82" spans="1:6" ht="21.75" customHeight="1" x14ac:dyDescent="0.2">
      <c r="A82" s="103" t="s">
        <v>200</v>
      </c>
      <c r="B82" s="103"/>
      <c r="D82" s="54">
        <v>131294402</v>
      </c>
      <c r="E82" s="18"/>
      <c r="F82" s="54">
        <v>8406113425</v>
      </c>
    </row>
    <row r="83" spans="1:6" ht="21.75" customHeight="1" x14ac:dyDescent="0.2">
      <c r="A83" s="103" t="s">
        <v>200</v>
      </c>
      <c r="B83" s="103"/>
      <c r="D83" s="54">
        <v>6005870945</v>
      </c>
      <c r="E83" s="18"/>
      <c r="F83" s="54">
        <v>125446253425</v>
      </c>
    </row>
    <row r="84" spans="1:6" ht="21.75" customHeight="1" x14ac:dyDescent="0.2">
      <c r="A84" s="103" t="s">
        <v>202</v>
      </c>
      <c r="B84" s="103"/>
      <c r="D84" s="54">
        <v>0</v>
      </c>
      <c r="E84" s="18"/>
      <c r="F84" s="54">
        <v>28001817891</v>
      </c>
    </row>
    <row r="85" spans="1:6" ht="21.75" customHeight="1" x14ac:dyDescent="0.2">
      <c r="A85" s="103" t="s">
        <v>202</v>
      </c>
      <c r="B85" s="103"/>
      <c r="D85" s="54">
        <v>0</v>
      </c>
      <c r="E85" s="18"/>
      <c r="F85" s="54">
        <v>15385311666</v>
      </c>
    </row>
    <row r="86" spans="1:6" ht="21.75" customHeight="1" x14ac:dyDescent="0.2">
      <c r="A86" s="103" t="s">
        <v>203</v>
      </c>
      <c r="B86" s="103"/>
      <c r="D86" s="54">
        <v>0</v>
      </c>
      <c r="E86" s="18"/>
      <c r="F86" s="54">
        <v>504945001</v>
      </c>
    </row>
    <row r="87" spans="1:6" ht="21.75" customHeight="1" x14ac:dyDescent="0.2">
      <c r="A87" s="103" t="s">
        <v>230</v>
      </c>
      <c r="B87" s="103"/>
      <c r="D87" s="54">
        <v>1200885272</v>
      </c>
      <c r="E87" s="18"/>
      <c r="F87" s="54">
        <v>122931999995</v>
      </c>
    </row>
    <row r="88" spans="1:6" ht="21.75" customHeight="1" x14ac:dyDescent="0.2">
      <c r="A88" s="103" t="s">
        <v>196</v>
      </c>
      <c r="B88" s="103"/>
      <c r="D88" s="54">
        <v>0</v>
      </c>
      <c r="E88" s="18"/>
      <c r="F88" s="54">
        <v>22128166659</v>
      </c>
    </row>
    <row r="89" spans="1:6" ht="21.75" customHeight="1" x14ac:dyDescent="0.2">
      <c r="A89" s="103" t="s">
        <v>195</v>
      </c>
      <c r="B89" s="103"/>
      <c r="D89" s="54">
        <v>8883333332</v>
      </c>
      <c r="E89" s="18"/>
      <c r="F89" s="54">
        <v>69101912553</v>
      </c>
    </row>
    <row r="90" spans="1:6" ht="21.75" customHeight="1" x14ac:dyDescent="0.2">
      <c r="A90" s="103" t="s">
        <v>203</v>
      </c>
      <c r="B90" s="103"/>
      <c r="D90" s="54">
        <v>0</v>
      </c>
      <c r="E90" s="18"/>
      <c r="F90" s="54">
        <v>10480283123</v>
      </c>
    </row>
    <row r="91" spans="1:6" ht="21.75" customHeight="1" x14ac:dyDescent="0.2">
      <c r="A91" s="103" t="s">
        <v>203</v>
      </c>
      <c r="B91" s="103"/>
      <c r="D91" s="54">
        <v>0</v>
      </c>
      <c r="E91" s="18"/>
      <c r="F91" s="54">
        <v>5952043643</v>
      </c>
    </row>
    <row r="92" spans="1:6" ht="21.75" customHeight="1" x14ac:dyDescent="0.2">
      <c r="A92" s="103" t="s">
        <v>202</v>
      </c>
      <c r="B92" s="103"/>
      <c r="D92" s="54">
        <v>0</v>
      </c>
      <c r="E92" s="18"/>
      <c r="F92" s="54">
        <v>4536666667</v>
      </c>
    </row>
    <row r="93" spans="1:6" ht="21.75" customHeight="1" x14ac:dyDescent="0.2">
      <c r="A93" s="103" t="s">
        <v>203</v>
      </c>
      <c r="B93" s="103"/>
      <c r="D93" s="54">
        <v>0</v>
      </c>
      <c r="E93" s="18"/>
      <c r="F93" s="54">
        <v>7981707501</v>
      </c>
    </row>
    <row r="94" spans="1:6" ht="21.75" customHeight="1" x14ac:dyDescent="0.2">
      <c r="A94" s="103" t="s">
        <v>202</v>
      </c>
      <c r="B94" s="103"/>
      <c r="D94" s="54">
        <v>0</v>
      </c>
      <c r="E94" s="18"/>
      <c r="F94" s="54">
        <v>15941844647</v>
      </c>
    </row>
    <row r="95" spans="1:6" ht="21.75" customHeight="1" x14ac:dyDescent="0.2">
      <c r="A95" s="103" t="s">
        <v>203</v>
      </c>
      <c r="B95" s="103"/>
      <c r="D95" s="54">
        <v>0</v>
      </c>
      <c r="E95" s="18"/>
      <c r="F95" s="54">
        <v>11541233334</v>
      </c>
    </row>
    <row r="96" spans="1:6" ht="21.75" customHeight="1" x14ac:dyDescent="0.2">
      <c r="A96" s="103" t="s">
        <v>200</v>
      </c>
      <c r="B96" s="103"/>
      <c r="D96" s="54">
        <v>1666689774</v>
      </c>
      <c r="E96" s="18"/>
      <c r="F96" s="54">
        <v>36136438356</v>
      </c>
    </row>
    <row r="97" spans="1:6" ht="21.75" customHeight="1" x14ac:dyDescent="0.2">
      <c r="A97" s="103" t="s">
        <v>201</v>
      </c>
      <c r="B97" s="103"/>
      <c r="D97" s="54">
        <v>3106337852</v>
      </c>
      <c r="E97" s="18"/>
      <c r="F97" s="54">
        <v>32607875342</v>
      </c>
    </row>
    <row r="98" spans="1:6" ht="21.75" customHeight="1" x14ac:dyDescent="0.2">
      <c r="A98" s="103" t="s">
        <v>203</v>
      </c>
      <c r="B98" s="103"/>
      <c r="D98" s="54">
        <v>0</v>
      </c>
      <c r="E98" s="18"/>
      <c r="F98" s="54">
        <v>855737700</v>
      </c>
    </row>
    <row r="99" spans="1:6" ht="21.75" customHeight="1" x14ac:dyDescent="0.2">
      <c r="A99" s="103" t="s">
        <v>202</v>
      </c>
      <c r="B99" s="103"/>
      <c r="D99" s="54">
        <v>0</v>
      </c>
      <c r="E99" s="18"/>
      <c r="F99" s="54">
        <v>9537086065</v>
      </c>
    </row>
    <row r="100" spans="1:6" ht="21.75" customHeight="1" x14ac:dyDescent="0.2">
      <c r="A100" s="103" t="s">
        <v>196</v>
      </c>
      <c r="B100" s="103"/>
      <c r="D100" s="54">
        <v>8336229530</v>
      </c>
      <c r="E100" s="18"/>
      <c r="F100" s="54">
        <v>51573333331</v>
      </c>
    </row>
    <row r="101" spans="1:6" ht="21.75" customHeight="1" x14ac:dyDescent="0.2">
      <c r="A101" s="103" t="s">
        <v>203</v>
      </c>
      <c r="B101" s="103"/>
      <c r="D101" s="54">
        <v>0</v>
      </c>
      <c r="E101" s="18"/>
      <c r="F101" s="54">
        <v>40445472784</v>
      </c>
    </row>
    <row r="102" spans="1:6" ht="21.75" customHeight="1" x14ac:dyDescent="0.2">
      <c r="A102" s="103" t="s">
        <v>202</v>
      </c>
      <c r="B102" s="103"/>
      <c r="D102" s="54">
        <v>0</v>
      </c>
      <c r="E102" s="18"/>
      <c r="F102" s="54">
        <v>33650273216</v>
      </c>
    </row>
    <row r="103" spans="1:6" ht="21.75" customHeight="1" x14ac:dyDescent="0.2">
      <c r="A103" s="103" t="s">
        <v>202</v>
      </c>
      <c r="B103" s="103"/>
      <c r="D103" s="54">
        <v>0</v>
      </c>
      <c r="E103" s="18"/>
      <c r="F103" s="54">
        <v>23342794378</v>
      </c>
    </row>
    <row r="104" spans="1:6" ht="21.75" customHeight="1" x14ac:dyDescent="0.2">
      <c r="A104" s="103" t="s">
        <v>203</v>
      </c>
      <c r="B104" s="103"/>
      <c r="D104" s="54">
        <v>259532961</v>
      </c>
      <c r="E104" s="18"/>
      <c r="F104" s="54">
        <v>3546539763</v>
      </c>
    </row>
    <row r="105" spans="1:6" ht="21.75" customHeight="1" x14ac:dyDescent="0.2">
      <c r="A105" s="103" t="s">
        <v>203</v>
      </c>
      <c r="B105" s="103"/>
      <c r="D105" s="54">
        <v>0</v>
      </c>
      <c r="E105" s="18"/>
      <c r="F105" s="54">
        <v>13683838311</v>
      </c>
    </row>
    <row r="106" spans="1:6" ht="21.75" customHeight="1" x14ac:dyDescent="0.2">
      <c r="A106" s="103" t="s">
        <v>202</v>
      </c>
      <c r="B106" s="103"/>
      <c r="D106" s="54">
        <v>0</v>
      </c>
      <c r="E106" s="18"/>
      <c r="F106" s="54">
        <v>16125288523</v>
      </c>
    </row>
    <row r="107" spans="1:6" ht="21.75" customHeight="1" x14ac:dyDescent="0.2">
      <c r="A107" s="103" t="s">
        <v>196</v>
      </c>
      <c r="B107" s="103"/>
      <c r="D107" s="54">
        <v>12011584705</v>
      </c>
      <c r="E107" s="18"/>
      <c r="F107" s="54">
        <v>66004999996</v>
      </c>
    </row>
    <row r="108" spans="1:6" ht="21.75" customHeight="1" x14ac:dyDescent="0.2">
      <c r="A108" s="103" t="s">
        <v>217</v>
      </c>
      <c r="B108" s="103"/>
      <c r="D108" s="54">
        <v>0</v>
      </c>
      <c r="E108" s="18"/>
      <c r="F108" s="54">
        <v>36090</v>
      </c>
    </row>
    <row r="109" spans="1:6" ht="21.75" customHeight="1" x14ac:dyDescent="0.2">
      <c r="A109" s="103" t="s">
        <v>197</v>
      </c>
      <c r="B109" s="103"/>
      <c r="D109" s="54">
        <v>11065573770</v>
      </c>
      <c r="E109" s="18"/>
      <c r="F109" s="54">
        <v>48442622950</v>
      </c>
    </row>
    <row r="110" spans="1:6" ht="21.75" customHeight="1" x14ac:dyDescent="0.2">
      <c r="A110" s="103" t="s">
        <v>197</v>
      </c>
      <c r="B110" s="103"/>
      <c r="D110" s="54">
        <v>11065573770</v>
      </c>
      <c r="E110" s="18"/>
      <c r="F110" s="54">
        <v>48442622950</v>
      </c>
    </row>
    <row r="111" spans="1:6" ht="21.75" customHeight="1" x14ac:dyDescent="0.2">
      <c r="A111" s="103" t="s">
        <v>197</v>
      </c>
      <c r="B111" s="103"/>
      <c r="D111" s="54">
        <v>10758196721</v>
      </c>
      <c r="E111" s="18"/>
      <c r="F111" s="54">
        <v>48135245901</v>
      </c>
    </row>
    <row r="112" spans="1:6" ht="21.75" customHeight="1" x14ac:dyDescent="0.2">
      <c r="A112" s="103" t="s">
        <v>197</v>
      </c>
      <c r="B112" s="103"/>
      <c r="D112" s="54">
        <v>11065573770</v>
      </c>
      <c r="E112" s="18"/>
      <c r="F112" s="54">
        <v>48442622950</v>
      </c>
    </row>
    <row r="113" spans="1:6" ht="21.75" customHeight="1" x14ac:dyDescent="0.2">
      <c r="A113" s="103" t="s">
        <v>197</v>
      </c>
      <c r="B113" s="103"/>
      <c r="D113" s="54">
        <v>11065573770</v>
      </c>
      <c r="E113" s="18"/>
      <c r="F113" s="54">
        <v>48442622950</v>
      </c>
    </row>
    <row r="114" spans="1:6" ht="21.75" customHeight="1" x14ac:dyDescent="0.2">
      <c r="A114" s="103" t="s">
        <v>198</v>
      </c>
      <c r="B114" s="103"/>
      <c r="D114" s="54">
        <v>11065573770</v>
      </c>
      <c r="E114" s="18"/>
      <c r="F114" s="54">
        <v>48442622950</v>
      </c>
    </row>
    <row r="115" spans="1:6" ht="21.75" customHeight="1" x14ac:dyDescent="0.2">
      <c r="A115" s="103" t="s">
        <v>197</v>
      </c>
      <c r="B115" s="103"/>
      <c r="D115" s="54">
        <v>6613893443</v>
      </c>
      <c r="E115" s="18"/>
      <c r="F115" s="54">
        <v>28954155734</v>
      </c>
    </row>
    <row r="116" spans="1:6" ht="21.75" customHeight="1" x14ac:dyDescent="0.2">
      <c r="A116" s="103" t="s">
        <v>202</v>
      </c>
      <c r="B116" s="103"/>
      <c r="D116" s="54">
        <v>0</v>
      </c>
      <c r="E116" s="18"/>
      <c r="F116" s="54">
        <v>1896134764</v>
      </c>
    </row>
    <row r="117" spans="1:6" ht="21.75" customHeight="1" x14ac:dyDescent="0.2">
      <c r="A117" s="103" t="s">
        <v>198</v>
      </c>
      <c r="B117" s="103"/>
      <c r="D117" s="54">
        <v>0</v>
      </c>
      <c r="E117" s="18"/>
      <c r="F117" s="54">
        <v>51901967213</v>
      </c>
    </row>
    <row r="118" spans="1:6" ht="21.75" customHeight="1" x14ac:dyDescent="0.2">
      <c r="A118" s="103" t="s">
        <v>198</v>
      </c>
      <c r="B118" s="103"/>
      <c r="D118" s="54">
        <v>35116967213</v>
      </c>
      <c r="E118" s="18"/>
      <c r="F118" s="54">
        <v>140273852451</v>
      </c>
    </row>
    <row r="119" spans="1:6" ht="21.75" customHeight="1" x14ac:dyDescent="0.2">
      <c r="A119" s="103" t="s">
        <v>202</v>
      </c>
      <c r="B119" s="103"/>
      <c r="D119" s="54">
        <v>0</v>
      </c>
      <c r="E119" s="18"/>
      <c r="F119" s="54">
        <v>23125014389</v>
      </c>
    </row>
    <row r="120" spans="1:6" ht="21.75" customHeight="1" x14ac:dyDescent="0.2">
      <c r="A120" s="103" t="s">
        <v>202</v>
      </c>
      <c r="B120" s="103"/>
      <c r="D120" s="54">
        <v>0</v>
      </c>
      <c r="E120" s="18"/>
      <c r="F120" s="54">
        <v>22581967191</v>
      </c>
    </row>
    <row r="121" spans="1:6" ht="21.75" customHeight="1" x14ac:dyDescent="0.2">
      <c r="A121" s="103" t="s">
        <v>202</v>
      </c>
      <c r="B121" s="103"/>
      <c r="D121" s="54">
        <v>0</v>
      </c>
      <c r="E121" s="18"/>
      <c r="F121" s="54">
        <v>45705002970</v>
      </c>
    </row>
    <row r="122" spans="1:6" ht="21.75" customHeight="1" x14ac:dyDescent="0.2">
      <c r="A122" s="103" t="s">
        <v>202</v>
      </c>
      <c r="B122" s="103"/>
      <c r="D122" s="54">
        <v>0</v>
      </c>
      <c r="E122" s="18"/>
      <c r="F122" s="54">
        <v>24255737678</v>
      </c>
    </row>
    <row r="123" spans="1:6" ht="21.75" customHeight="1" x14ac:dyDescent="0.2">
      <c r="A123" s="103" t="s">
        <v>202</v>
      </c>
      <c r="B123" s="103"/>
      <c r="D123" s="54">
        <v>0</v>
      </c>
      <c r="E123" s="18"/>
      <c r="F123" s="54">
        <v>25413643828</v>
      </c>
    </row>
    <row r="124" spans="1:6" ht="21.75" customHeight="1" x14ac:dyDescent="0.2">
      <c r="A124" s="103" t="s">
        <v>202</v>
      </c>
      <c r="B124" s="103"/>
      <c r="D124" s="54">
        <v>0</v>
      </c>
      <c r="E124" s="18"/>
      <c r="F124" s="54">
        <v>45773333347</v>
      </c>
    </row>
    <row r="125" spans="1:6" ht="21.75" customHeight="1" x14ac:dyDescent="0.2">
      <c r="A125" s="103" t="s">
        <v>223</v>
      </c>
      <c r="B125" s="103"/>
      <c r="D125" s="54">
        <v>-191500595</v>
      </c>
      <c r="E125" s="18"/>
      <c r="F125" s="54">
        <v>1587945207</v>
      </c>
    </row>
    <row r="126" spans="1:6" ht="21.75" customHeight="1" x14ac:dyDescent="0.2">
      <c r="A126" s="103" t="s">
        <v>206</v>
      </c>
      <c r="B126" s="103"/>
      <c r="D126" s="54">
        <v>0</v>
      </c>
      <c r="E126" s="18"/>
      <c r="F126" s="54">
        <v>34255910874</v>
      </c>
    </row>
    <row r="127" spans="1:6" ht="21.75" customHeight="1" x14ac:dyDescent="0.2">
      <c r="A127" s="103" t="s">
        <v>209</v>
      </c>
      <c r="B127" s="103"/>
      <c r="D127" s="54">
        <v>169621172</v>
      </c>
      <c r="E127" s="18"/>
      <c r="F127" s="54">
        <v>8116471229</v>
      </c>
    </row>
    <row r="128" spans="1:6" ht="21.75" customHeight="1" x14ac:dyDescent="0.2">
      <c r="A128" s="103" t="s">
        <v>206</v>
      </c>
      <c r="B128" s="103"/>
      <c r="D128" s="54">
        <v>0</v>
      </c>
      <c r="E128" s="18"/>
      <c r="F128" s="54">
        <v>31070403635</v>
      </c>
    </row>
    <row r="129" spans="1:6" ht="21.75" customHeight="1" x14ac:dyDescent="0.2">
      <c r="A129" s="103" t="s">
        <v>209</v>
      </c>
      <c r="B129" s="103"/>
      <c r="D129" s="54">
        <v>0</v>
      </c>
      <c r="E129" s="18"/>
      <c r="F129" s="54">
        <v>25411068492</v>
      </c>
    </row>
    <row r="130" spans="1:6" ht="21.75" customHeight="1" x14ac:dyDescent="0.2">
      <c r="A130" s="103" t="s">
        <v>209</v>
      </c>
      <c r="B130" s="103"/>
      <c r="D130" s="54">
        <v>0</v>
      </c>
      <c r="E130" s="18"/>
      <c r="F130" s="54">
        <v>30690673971</v>
      </c>
    </row>
    <row r="131" spans="1:6" ht="21.75" customHeight="1" x14ac:dyDescent="0.2">
      <c r="A131" s="103" t="s">
        <v>209</v>
      </c>
      <c r="B131" s="103"/>
      <c r="D131" s="54">
        <v>0</v>
      </c>
      <c r="E131" s="18"/>
      <c r="F131" s="54">
        <v>24570147944</v>
      </c>
    </row>
    <row r="132" spans="1:6" ht="21.75" customHeight="1" x14ac:dyDescent="0.2">
      <c r="A132" s="103" t="s">
        <v>206</v>
      </c>
      <c r="B132" s="103"/>
      <c r="D132" s="54">
        <v>0</v>
      </c>
      <c r="E132" s="18"/>
      <c r="F132" s="54">
        <v>57210969863</v>
      </c>
    </row>
    <row r="133" spans="1:6" ht="21.75" customHeight="1" x14ac:dyDescent="0.2">
      <c r="A133" s="103" t="s">
        <v>206</v>
      </c>
      <c r="B133" s="103"/>
      <c r="D133" s="54">
        <v>941054350</v>
      </c>
      <c r="E133" s="18"/>
      <c r="F133" s="54">
        <v>53631369860</v>
      </c>
    </row>
    <row r="134" spans="1:6" ht="21.75" customHeight="1" x14ac:dyDescent="0.2">
      <c r="A134" s="103" t="s">
        <v>202</v>
      </c>
      <c r="B134" s="103"/>
      <c r="D134" s="54">
        <v>0</v>
      </c>
      <c r="E134" s="18"/>
      <c r="F134" s="54">
        <v>33489719844</v>
      </c>
    </row>
    <row r="135" spans="1:6" ht="21.75" customHeight="1" x14ac:dyDescent="0.2">
      <c r="A135" s="103" t="s">
        <v>212</v>
      </c>
      <c r="B135" s="103"/>
      <c r="D135" s="54">
        <v>0</v>
      </c>
      <c r="E135" s="18"/>
      <c r="F135" s="54">
        <v>38125683061</v>
      </c>
    </row>
    <row r="136" spans="1:6" ht="21.75" customHeight="1" x14ac:dyDescent="0.2">
      <c r="A136" s="103" t="s">
        <v>209</v>
      </c>
      <c r="B136" s="103"/>
      <c r="D136" s="54">
        <v>55680846</v>
      </c>
      <c r="E136" s="18"/>
      <c r="F136" s="54">
        <v>60363578837</v>
      </c>
    </row>
    <row r="137" spans="1:6" ht="21.75" customHeight="1" x14ac:dyDescent="0.2">
      <c r="A137" s="103" t="s">
        <v>213</v>
      </c>
      <c r="B137" s="103"/>
      <c r="D137" s="54">
        <v>0</v>
      </c>
      <c r="E137" s="18"/>
      <c r="F137" s="54">
        <v>14922131155</v>
      </c>
    </row>
    <row r="138" spans="1:6" ht="21.75" customHeight="1" x14ac:dyDescent="0.2">
      <c r="A138" s="103" t="s">
        <v>213</v>
      </c>
      <c r="B138" s="103"/>
      <c r="D138" s="54">
        <v>0</v>
      </c>
      <c r="E138" s="18"/>
      <c r="F138" s="54">
        <v>26691035511</v>
      </c>
    </row>
    <row r="139" spans="1:6" ht="21.75" customHeight="1" x14ac:dyDescent="0.2">
      <c r="A139" s="103" t="s">
        <v>214</v>
      </c>
      <c r="B139" s="103"/>
      <c r="D139" s="54">
        <v>0</v>
      </c>
      <c r="E139" s="18"/>
      <c r="F139" s="54">
        <v>63102366111</v>
      </c>
    </row>
    <row r="140" spans="1:6" ht="21.75" customHeight="1" x14ac:dyDescent="0.2">
      <c r="A140" s="103" t="s">
        <v>201</v>
      </c>
      <c r="B140" s="103"/>
      <c r="D140" s="54">
        <v>0</v>
      </c>
      <c r="E140" s="18"/>
      <c r="F140" s="54">
        <v>25529237134</v>
      </c>
    </row>
    <row r="141" spans="1:6" ht="21.75" customHeight="1" x14ac:dyDescent="0.2">
      <c r="A141" s="103" t="s">
        <v>203</v>
      </c>
      <c r="B141" s="103"/>
      <c r="D141" s="54">
        <v>0</v>
      </c>
      <c r="E141" s="18"/>
      <c r="F141" s="54">
        <v>10484885005</v>
      </c>
    </row>
    <row r="142" spans="1:6" ht="21.75" customHeight="1" x14ac:dyDescent="0.2">
      <c r="A142" s="103" t="s">
        <v>213</v>
      </c>
      <c r="B142" s="103"/>
      <c r="D142" s="54">
        <v>0</v>
      </c>
      <c r="E142" s="18"/>
      <c r="F142" s="54">
        <v>17020491798</v>
      </c>
    </row>
    <row r="143" spans="1:6" ht="21.75" customHeight="1" x14ac:dyDescent="0.2">
      <c r="A143" s="103" t="s">
        <v>215</v>
      </c>
      <c r="B143" s="103"/>
      <c r="D143" s="54">
        <v>0</v>
      </c>
      <c r="E143" s="18"/>
      <c r="F143" s="54">
        <v>96093630954</v>
      </c>
    </row>
    <row r="144" spans="1:6" ht="21.75" customHeight="1" x14ac:dyDescent="0.2">
      <c r="A144" s="103" t="s">
        <v>200</v>
      </c>
      <c r="B144" s="103"/>
      <c r="D144" s="54">
        <v>127588661</v>
      </c>
      <c r="E144" s="18"/>
      <c r="F144" s="54">
        <v>4562927748</v>
      </c>
    </row>
    <row r="145" spans="1:6" ht="21.75" customHeight="1" x14ac:dyDescent="0.2">
      <c r="A145" s="103" t="s">
        <v>201</v>
      </c>
      <c r="B145" s="103"/>
      <c r="D145" s="54">
        <v>9220158996</v>
      </c>
      <c r="E145" s="18"/>
      <c r="F145" s="54">
        <v>66373002737</v>
      </c>
    </row>
    <row r="146" spans="1:6" ht="21.75" customHeight="1" x14ac:dyDescent="0.2">
      <c r="A146" s="103" t="s">
        <v>212</v>
      </c>
      <c r="B146" s="103"/>
      <c r="D146" s="54">
        <v>0</v>
      </c>
      <c r="E146" s="18"/>
      <c r="F146" s="54">
        <v>13866120205</v>
      </c>
    </row>
    <row r="147" spans="1:6" ht="21.75" customHeight="1" x14ac:dyDescent="0.2">
      <c r="A147" s="103" t="s">
        <v>203</v>
      </c>
      <c r="B147" s="103"/>
      <c r="D147" s="54">
        <v>0</v>
      </c>
      <c r="E147" s="18"/>
      <c r="F147" s="54">
        <v>11199744507</v>
      </c>
    </row>
    <row r="148" spans="1:6" ht="21.75" customHeight="1" x14ac:dyDescent="0.2">
      <c r="A148" s="103" t="s">
        <v>212</v>
      </c>
      <c r="B148" s="103"/>
      <c r="D148" s="54">
        <v>0</v>
      </c>
      <c r="E148" s="18"/>
      <c r="F148" s="54">
        <v>2250747028</v>
      </c>
    </row>
    <row r="149" spans="1:6" ht="21.75" customHeight="1" x14ac:dyDescent="0.2">
      <c r="A149" s="103" t="s">
        <v>215</v>
      </c>
      <c r="B149" s="103"/>
      <c r="D149" s="54">
        <v>12846356235</v>
      </c>
      <c r="E149" s="18"/>
      <c r="F149" s="54">
        <v>47182348352</v>
      </c>
    </row>
    <row r="150" spans="1:6" ht="21.75" customHeight="1" x14ac:dyDescent="0.2">
      <c r="A150" s="103" t="s">
        <v>203</v>
      </c>
      <c r="B150" s="103"/>
      <c r="D150" s="54">
        <v>0</v>
      </c>
      <c r="E150" s="18"/>
      <c r="F150" s="54">
        <v>4511544240</v>
      </c>
    </row>
    <row r="151" spans="1:6" ht="21.75" customHeight="1" x14ac:dyDescent="0.2">
      <c r="A151" s="103" t="s">
        <v>202</v>
      </c>
      <c r="B151" s="103"/>
      <c r="D151" s="54">
        <v>0</v>
      </c>
      <c r="E151" s="18"/>
      <c r="F151" s="54">
        <v>13469945342</v>
      </c>
    </row>
    <row r="152" spans="1:6" ht="21.75" customHeight="1" x14ac:dyDescent="0.2">
      <c r="A152" s="103" t="s">
        <v>203</v>
      </c>
      <c r="B152" s="103"/>
      <c r="D152" s="54">
        <v>0</v>
      </c>
      <c r="E152" s="18"/>
      <c r="F152" s="54">
        <v>11897517796</v>
      </c>
    </row>
    <row r="153" spans="1:6" ht="21.75" customHeight="1" x14ac:dyDescent="0.2">
      <c r="A153" s="103" t="s">
        <v>200</v>
      </c>
      <c r="B153" s="103"/>
      <c r="D153" s="54">
        <v>1698902894</v>
      </c>
      <c r="E153" s="18"/>
      <c r="F153" s="54">
        <v>5243790254</v>
      </c>
    </row>
    <row r="154" spans="1:6" ht="21.75" customHeight="1" x14ac:dyDescent="0.2">
      <c r="A154" s="103" t="s">
        <v>202</v>
      </c>
      <c r="B154" s="103"/>
      <c r="D154" s="54">
        <v>1200264040</v>
      </c>
      <c r="E154" s="18"/>
      <c r="F154" s="54">
        <v>5551221185</v>
      </c>
    </row>
    <row r="155" spans="1:6" ht="21.75" customHeight="1" x14ac:dyDescent="0.2">
      <c r="A155" s="103" t="s">
        <v>203</v>
      </c>
      <c r="B155" s="103"/>
      <c r="D155" s="54">
        <v>16891311466</v>
      </c>
      <c r="E155" s="18"/>
      <c r="F155" s="54">
        <v>35115355164</v>
      </c>
    </row>
    <row r="156" spans="1:6" ht="21.75" customHeight="1" x14ac:dyDescent="0.2">
      <c r="A156" s="103" t="s">
        <v>202</v>
      </c>
      <c r="B156" s="103"/>
      <c r="D156" s="54">
        <v>5383987136</v>
      </c>
      <c r="E156" s="18"/>
      <c r="F156" s="54">
        <v>21466624894</v>
      </c>
    </row>
    <row r="157" spans="1:6" ht="21.75" customHeight="1" x14ac:dyDescent="0.2">
      <c r="A157" s="103" t="s">
        <v>203</v>
      </c>
      <c r="B157" s="103"/>
      <c r="D157" s="54">
        <v>1429874312</v>
      </c>
      <c r="E157" s="18"/>
      <c r="F157" s="54">
        <v>5183294381</v>
      </c>
    </row>
    <row r="158" spans="1:6" ht="21.75" customHeight="1" x14ac:dyDescent="0.2">
      <c r="A158" s="103" t="s">
        <v>201</v>
      </c>
      <c r="B158" s="103"/>
      <c r="D158" s="54">
        <v>11698779861</v>
      </c>
      <c r="E158" s="18"/>
      <c r="F158" s="54">
        <v>26753424655</v>
      </c>
    </row>
    <row r="159" spans="1:6" ht="21.75" customHeight="1" x14ac:dyDescent="0.2">
      <c r="A159" s="103" t="s">
        <v>202</v>
      </c>
      <c r="B159" s="103"/>
      <c r="D159" s="54">
        <v>18764336681</v>
      </c>
      <c r="E159" s="18"/>
      <c r="F159" s="54">
        <v>41189329102</v>
      </c>
    </row>
    <row r="160" spans="1:6" ht="21.75" customHeight="1" x14ac:dyDescent="0.2">
      <c r="A160" s="103" t="s">
        <v>206</v>
      </c>
      <c r="B160" s="103"/>
      <c r="D160" s="54">
        <v>30512397526</v>
      </c>
      <c r="E160" s="18"/>
      <c r="F160" s="54">
        <v>49766495881</v>
      </c>
    </row>
    <row r="161" spans="1:6" ht="21.75" customHeight="1" x14ac:dyDescent="0.2">
      <c r="A161" s="103" t="s">
        <v>216</v>
      </c>
      <c r="B161" s="103"/>
      <c r="D161" s="54">
        <v>24939999990</v>
      </c>
      <c r="E161" s="18"/>
      <c r="F161" s="54">
        <v>36578666652</v>
      </c>
    </row>
    <row r="162" spans="1:6" ht="21.75" customHeight="1" x14ac:dyDescent="0.2">
      <c r="A162" s="103" t="s">
        <v>209</v>
      </c>
      <c r="B162" s="103"/>
      <c r="D162" s="54">
        <v>15259125033</v>
      </c>
      <c r="E162" s="18"/>
      <c r="F162" s="54">
        <v>21941810549</v>
      </c>
    </row>
    <row r="163" spans="1:6" ht="21.75" customHeight="1" x14ac:dyDescent="0.2">
      <c r="A163" s="103" t="s">
        <v>203</v>
      </c>
      <c r="B163" s="103"/>
      <c r="D163" s="54">
        <v>5829005539</v>
      </c>
      <c r="E163" s="18"/>
      <c r="F163" s="54">
        <v>9627083239</v>
      </c>
    </row>
    <row r="164" spans="1:6" ht="21.75" customHeight="1" x14ac:dyDescent="0.2">
      <c r="A164" s="103" t="s">
        <v>201</v>
      </c>
      <c r="B164" s="103"/>
      <c r="D164" s="54">
        <v>42397729992</v>
      </c>
      <c r="E164" s="18"/>
      <c r="F164" s="54">
        <v>56053877526</v>
      </c>
    </row>
    <row r="165" spans="1:6" ht="21.75" customHeight="1" x14ac:dyDescent="0.2">
      <c r="A165" s="103" t="s">
        <v>200</v>
      </c>
      <c r="B165" s="103"/>
      <c r="D165" s="54">
        <v>10769372900</v>
      </c>
      <c r="E165" s="18"/>
      <c r="F165" s="54">
        <v>13451698580</v>
      </c>
    </row>
    <row r="166" spans="1:6" ht="21.75" customHeight="1" x14ac:dyDescent="0.2">
      <c r="A166" s="103" t="s">
        <v>203</v>
      </c>
      <c r="B166" s="103"/>
      <c r="D166" s="54">
        <v>18843455178</v>
      </c>
      <c r="E166" s="18"/>
      <c r="F166" s="54">
        <v>20170732882</v>
      </c>
    </row>
    <row r="167" spans="1:6" ht="21.75" customHeight="1" x14ac:dyDescent="0.2">
      <c r="A167" s="103" t="s">
        <v>209</v>
      </c>
      <c r="B167" s="103"/>
      <c r="D167" s="54">
        <v>9264254790</v>
      </c>
      <c r="E167" s="18"/>
      <c r="F167" s="54">
        <v>9561954052</v>
      </c>
    </row>
    <row r="168" spans="1:6" ht="21.75" customHeight="1" x14ac:dyDescent="0.2">
      <c r="A168" s="103" t="s">
        <v>200</v>
      </c>
      <c r="B168" s="103"/>
      <c r="D168" s="54">
        <v>22978142054</v>
      </c>
      <c r="E168" s="18"/>
      <c r="F168" s="54">
        <v>22978142054</v>
      </c>
    </row>
    <row r="169" spans="1:6" ht="21.75" customHeight="1" x14ac:dyDescent="0.2">
      <c r="A169" s="103" t="s">
        <v>198</v>
      </c>
      <c r="B169" s="103"/>
      <c r="D169" s="54">
        <v>20853169055</v>
      </c>
      <c r="E169" s="18"/>
      <c r="F169" s="54">
        <v>20853169055</v>
      </c>
    </row>
    <row r="170" spans="1:6" ht="21.75" customHeight="1" x14ac:dyDescent="0.2">
      <c r="A170" s="103" t="s">
        <v>203</v>
      </c>
      <c r="B170" s="103"/>
      <c r="D170" s="54">
        <v>13232240425</v>
      </c>
      <c r="E170" s="18"/>
      <c r="F170" s="54">
        <v>13232240425</v>
      </c>
    </row>
    <row r="171" spans="1:6" ht="21.75" customHeight="1" x14ac:dyDescent="0.2">
      <c r="A171" s="103" t="s">
        <v>203</v>
      </c>
      <c r="B171" s="103"/>
      <c r="D171" s="54">
        <v>12345024240</v>
      </c>
      <c r="E171" s="18"/>
      <c r="F171" s="54">
        <v>12345024240</v>
      </c>
    </row>
    <row r="172" spans="1:6" ht="21.75" customHeight="1" x14ac:dyDescent="0.2">
      <c r="A172" s="103" t="s">
        <v>202</v>
      </c>
      <c r="B172" s="103"/>
      <c r="D172" s="54">
        <v>17646305065</v>
      </c>
      <c r="E172" s="18"/>
      <c r="F172" s="54">
        <v>17646305065</v>
      </c>
    </row>
    <row r="173" spans="1:6" ht="21.75" customHeight="1" x14ac:dyDescent="0.2">
      <c r="A173" s="103" t="s">
        <v>200</v>
      </c>
      <c r="B173" s="103"/>
      <c r="D173" s="54">
        <v>8070081957</v>
      </c>
      <c r="E173" s="18"/>
      <c r="F173" s="54">
        <v>8070081957</v>
      </c>
    </row>
    <row r="174" spans="1:6" ht="21.75" customHeight="1" x14ac:dyDescent="0.2">
      <c r="A174" s="103" t="s">
        <v>203</v>
      </c>
      <c r="B174" s="103"/>
      <c r="D174" s="54">
        <v>14262295068</v>
      </c>
      <c r="E174" s="18"/>
      <c r="F174" s="54">
        <v>14262295068</v>
      </c>
    </row>
    <row r="175" spans="1:6" ht="21.75" customHeight="1" x14ac:dyDescent="0.2">
      <c r="A175" s="103" t="s">
        <v>202</v>
      </c>
      <c r="B175" s="103"/>
      <c r="D175" s="54">
        <v>6517868850</v>
      </c>
      <c r="E175" s="18"/>
      <c r="F175" s="54">
        <v>6517868850</v>
      </c>
    </row>
    <row r="176" spans="1:6" ht="21.75" customHeight="1" x14ac:dyDescent="0.2">
      <c r="A176" s="103" t="s">
        <v>201</v>
      </c>
      <c r="B176" s="103"/>
      <c r="D176" s="54">
        <v>26498884691</v>
      </c>
      <c r="E176" s="18"/>
      <c r="F176" s="54">
        <v>26498884691</v>
      </c>
    </row>
    <row r="177" spans="1:6" ht="21.75" customHeight="1" x14ac:dyDescent="0.2">
      <c r="A177" s="103" t="s">
        <v>201</v>
      </c>
      <c r="B177" s="103"/>
      <c r="D177" s="54">
        <v>7299059124</v>
      </c>
      <c r="E177" s="18"/>
      <c r="F177" s="54">
        <v>7299059124</v>
      </c>
    </row>
    <row r="178" spans="1:6" ht="21.75" customHeight="1" x14ac:dyDescent="0.2">
      <c r="A178" s="103" t="s">
        <v>203</v>
      </c>
      <c r="B178" s="103"/>
      <c r="D178" s="54">
        <v>8987131692</v>
      </c>
      <c r="E178" s="18"/>
      <c r="F178" s="54">
        <v>8987131692</v>
      </c>
    </row>
    <row r="179" spans="1:6" ht="21.75" customHeight="1" x14ac:dyDescent="0.2">
      <c r="A179" s="103" t="s">
        <v>203</v>
      </c>
      <c r="B179" s="103"/>
      <c r="D179" s="54">
        <v>3486338796</v>
      </c>
      <c r="E179" s="18"/>
      <c r="F179" s="54">
        <v>3486338796</v>
      </c>
    </row>
    <row r="180" spans="1:6" ht="21.75" customHeight="1" x14ac:dyDescent="0.2">
      <c r="A180" s="96" t="s">
        <v>203</v>
      </c>
      <c r="B180" s="96"/>
      <c r="D180" s="55">
        <v>105904672</v>
      </c>
      <c r="E180" s="18"/>
      <c r="F180" s="55">
        <v>105904672</v>
      </c>
    </row>
    <row r="181" spans="1:6" ht="21.75" customHeight="1" thickBot="1" x14ac:dyDescent="0.25">
      <c r="A181" s="93" t="s">
        <v>21</v>
      </c>
      <c r="B181" s="93"/>
      <c r="D181" s="56">
        <f>SUM(D9:D180)</f>
        <v>552415256987</v>
      </c>
      <c r="E181" s="18"/>
      <c r="F181" s="56">
        <f>SUM(F9:F180)</f>
        <v>3834534686820</v>
      </c>
    </row>
    <row r="183" spans="1:6" x14ac:dyDescent="0.2">
      <c r="D183" s="78"/>
      <c r="E183" s="78"/>
      <c r="F183" s="78"/>
    </row>
  </sheetData>
  <mergeCells count="178">
    <mergeCell ref="A1:F1"/>
    <mergeCell ref="A2:F2"/>
    <mergeCell ref="A3:F3"/>
    <mergeCell ref="B5:F5"/>
    <mergeCell ref="A8:B8"/>
    <mergeCell ref="A66:B6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1"/>
  <sheetViews>
    <sheetView rightToLeft="1" view="pageBreakPreview" zoomScale="117" zoomScaleNormal="100" zoomScaleSheetLayoutView="117" workbookViewId="0">
      <selection activeCell="A8" sqref="A8:B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8" max="8" width="10.42578125" customWidth="1"/>
  </cols>
  <sheetData>
    <row r="1" spans="1:8" ht="29.1" customHeight="1" x14ac:dyDescent="0.2">
      <c r="A1" s="98" t="s">
        <v>0</v>
      </c>
      <c r="B1" s="98"/>
      <c r="C1" s="98"/>
      <c r="D1" s="98"/>
      <c r="E1" s="98"/>
      <c r="F1" s="98"/>
    </row>
    <row r="2" spans="1:8" ht="21.75" customHeight="1" x14ac:dyDescent="0.2">
      <c r="A2" s="98" t="s">
        <v>131</v>
      </c>
      <c r="B2" s="98"/>
      <c r="C2" s="98"/>
      <c r="D2" s="98"/>
      <c r="E2" s="98"/>
      <c r="F2" s="98"/>
    </row>
    <row r="3" spans="1:8" ht="21.75" customHeight="1" x14ac:dyDescent="0.2">
      <c r="A3" s="98" t="s">
        <v>2</v>
      </c>
      <c r="B3" s="98"/>
      <c r="C3" s="98"/>
      <c r="D3" s="98"/>
      <c r="E3" s="98"/>
      <c r="F3" s="98"/>
    </row>
    <row r="4" spans="1:8" ht="14.45" customHeight="1" x14ac:dyDescent="0.2"/>
    <row r="5" spans="1:8" ht="29.1" customHeight="1" x14ac:dyDescent="0.2">
      <c r="A5" s="1" t="s">
        <v>169</v>
      </c>
      <c r="B5" s="99" t="s">
        <v>146</v>
      </c>
      <c r="C5" s="99"/>
      <c r="D5" s="99"/>
      <c r="E5" s="99"/>
      <c r="F5" s="99"/>
    </row>
    <row r="6" spans="1:8" ht="14.45" customHeight="1" x14ac:dyDescent="0.2">
      <c r="D6" s="2" t="s">
        <v>150</v>
      </c>
      <c r="F6" s="2" t="s">
        <v>9</v>
      </c>
    </row>
    <row r="7" spans="1:8" ht="14.45" customHeight="1" x14ac:dyDescent="0.2">
      <c r="A7" s="94" t="s">
        <v>146</v>
      </c>
      <c r="B7" s="94"/>
      <c r="D7" s="4" t="s">
        <v>128</v>
      </c>
      <c r="F7" s="4" t="s">
        <v>128</v>
      </c>
    </row>
    <row r="8" spans="1:8" ht="21.75" customHeight="1" x14ac:dyDescent="0.2">
      <c r="A8" s="95" t="s">
        <v>146</v>
      </c>
      <c r="B8" s="95"/>
      <c r="C8" s="78"/>
      <c r="D8" s="87">
        <v>0</v>
      </c>
      <c r="E8" s="83"/>
      <c r="F8" s="87">
        <v>77280101</v>
      </c>
      <c r="G8" s="83"/>
      <c r="H8" s="83"/>
    </row>
    <row r="9" spans="1:8" ht="21.75" customHeight="1" x14ac:dyDescent="0.2">
      <c r="A9" s="103" t="s">
        <v>170</v>
      </c>
      <c r="B9" s="103"/>
      <c r="C9" s="78"/>
      <c r="D9" s="88">
        <v>0</v>
      </c>
      <c r="E9" s="83"/>
      <c r="F9" s="88">
        <v>700341413</v>
      </c>
      <c r="G9" s="83"/>
      <c r="H9" s="83"/>
    </row>
    <row r="10" spans="1:8" ht="21.75" customHeight="1" x14ac:dyDescent="0.2">
      <c r="A10" s="96" t="s">
        <v>171</v>
      </c>
      <c r="B10" s="96"/>
      <c r="C10" s="78"/>
      <c r="D10" s="89">
        <v>212351191</v>
      </c>
      <c r="E10" s="83"/>
      <c r="F10" s="89">
        <v>475741879</v>
      </c>
      <c r="G10" s="83"/>
      <c r="H10" s="83"/>
    </row>
    <row r="11" spans="1:8" ht="21.75" customHeight="1" x14ac:dyDescent="0.2">
      <c r="A11" s="93" t="s">
        <v>21</v>
      </c>
      <c r="B11" s="93"/>
      <c r="D11" s="20">
        <f>SUM(D8:D10)</f>
        <v>212351191</v>
      </c>
      <c r="E11" s="18"/>
      <c r="F11" s="20">
        <f>SUM(F8:F10)</f>
        <v>1253363393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1"/>
  <sheetViews>
    <sheetView rightToLeft="1" view="pageBreakPreview" zoomScale="85" zoomScaleNormal="100" zoomScaleSheetLayoutView="85" workbookViewId="0">
      <selection activeCell="A8" sqref="A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9.7109375" customWidth="1"/>
    <col min="10" max="10" width="1.28515625" customWidth="1"/>
    <col min="11" max="11" width="15.42578125" customWidth="1"/>
    <col min="12" max="12" width="1.28515625" customWidth="1"/>
    <col min="13" max="13" width="20.85546875" customWidth="1"/>
    <col min="14" max="14" width="1.28515625" customWidth="1"/>
    <col min="15" max="15" width="20.42578125" customWidth="1"/>
    <col min="16" max="16" width="1.28515625" customWidth="1"/>
    <col min="17" max="17" width="15" customWidth="1"/>
    <col min="18" max="18" width="1.28515625" customWidth="1"/>
    <col min="19" max="19" width="21.5703125" customWidth="1"/>
    <col min="21" max="21" width="16.42578125" bestFit="1" customWidth="1"/>
  </cols>
  <sheetData>
    <row r="1" spans="1:19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21.75" customHeight="1" x14ac:dyDescent="0.2">
      <c r="A2" s="98" t="s">
        <v>131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14.45" customHeight="1" x14ac:dyDescent="0.2"/>
    <row r="5" spans="1:19" ht="14.45" customHeight="1" x14ac:dyDescent="0.2">
      <c r="A5" s="99" t="s">
        <v>173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14.45" customHeight="1" x14ac:dyDescent="0.2">
      <c r="A6" s="94" t="s">
        <v>134</v>
      </c>
      <c r="I6" s="94" t="s">
        <v>150</v>
      </c>
      <c r="J6" s="94"/>
      <c r="K6" s="94"/>
      <c r="L6" s="94"/>
      <c r="M6" s="94"/>
      <c r="O6" s="94" t="s">
        <v>151</v>
      </c>
      <c r="P6" s="94"/>
      <c r="Q6" s="94"/>
      <c r="R6" s="94"/>
      <c r="S6" s="94"/>
    </row>
    <row r="7" spans="1:19" ht="29.1" customHeight="1" x14ac:dyDescent="0.2">
      <c r="A7" s="94"/>
      <c r="C7" s="13" t="s">
        <v>174</v>
      </c>
      <c r="E7" s="81" t="s">
        <v>64</v>
      </c>
      <c r="F7" s="81"/>
      <c r="G7" s="13" t="s">
        <v>175</v>
      </c>
      <c r="I7" s="14" t="s">
        <v>176</v>
      </c>
      <c r="J7" s="3"/>
      <c r="K7" s="14" t="s">
        <v>172</v>
      </c>
      <c r="L7" s="3"/>
      <c r="M7" s="14" t="s">
        <v>177</v>
      </c>
      <c r="O7" s="14" t="s">
        <v>176</v>
      </c>
      <c r="P7" s="3"/>
      <c r="Q7" s="14" t="s">
        <v>172</v>
      </c>
      <c r="R7" s="3"/>
      <c r="S7" s="14" t="s">
        <v>177</v>
      </c>
    </row>
    <row r="8" spans="1:19" ht="21.75" customHeight="1" x14ac:dyDescent="0.2">
      <c r="A8" s="5" t="s">
        <v>111</v>
      </c>
      <c r="C8" s="47"/>
      <c r="D8" s="18"/>
      <c r="E8" s="37" t="s">
        <v>114</v>
      </c>
      <c r="F8" s="47"/>
      <c r="G8" s="22">
        <v>20.5</v>
      </c>
      <c r="H8" s="18"/>
      <c r="I8" s="38">
        <v>60730995191</v>
      </c>
      <c r="J8" s="18"/>
      <c r="K8" s="38">
        <v>0</v>
      </c>
      <c r="L8" s="18"/>
      <c r="M8" s="38">
        <v>60730995191</v>
      </c>
      <c r="N8" s="18"/>
      <c r="O8" s="38">
        <v>60730995191</v>
      </c>
      <c r="P8" s="18"/>
      <c r="Q8" s="38">
        <v>0</v>
      </c>
      <c r="R8" s="18"/>
      <c r="S8" s="38">
        <v>60730995191</v>
      </c>
    </row>
    <row r="9" spans="1:19" ht="21.75" customHeight="1" x14ac:dyDescent="0.2">
      <c r="A9" s="12" t="s">
        <v>103</v>
      </c>
      <c r="C9" s="18"/>
      <c r="D9" s="18"/>
      <c r="E9" s="30" t="s">
        <v>105</v>
      </c>
      <c r="F9" s="18"/>
      <c r="G9" s="28">
        <v>23</v>
      </c>
      <c r="H9" s="18"/>
      <c r="I9" s="35">
        <v>95090460360</v>
      </c>
      <c r="J9" s="18"/>
      <c r="K9" s="35">
        <v>0</v>
      </c>
      <c r="L9" s="18"/>
      <c r="M9" s="35">
        <v>95090460360</v>
      </c>
      <c r="N9" s="18"/>
      <c r="O9" s="35">
        <v>111835446165</v>
      </c>
      <c r="P9" s="18"/>
      <c r="Q9" s="35">
        <v>0</v>
      </c>
      <c r="R9" s="18"/>
      <c r="S9" s="35">
        <v>111835446165</v>
      </c>
    </row>
    <row r="10" spans="1:19" ht="21.75" customHeight="1" x14ac:dyDescent="0.2">
      <c r="A10" s="12" t="s">
        <v>106</v>
      </c>
      <c r="C10" s="18"/>
      <c r="D10" s="18"/>
      <c r="E10" s="30" t="s">
        <v>107</v>
      </c>
      <c r="F10" s="18"/>
      <c r="G10" s="28">
        <v>23</v>
      </c>
      <c r="H10" s="18"/>
      <c r="I10" s="35">
        <v>3127755621</v>
      </c>
      <c r="J10" s="18"/>
      <c r="K10" s="35">
        <v>0</v>
      </c>
      <c r="L10" s="18"/>
      <c r="M10" s="35">
        <v>3127755621</v>
      </c>
      <c r="N10" s="18"/>
      <c r="O10" s="35">
        <v>3630105195</v>
      </c>
      <c r="P10" s="18"/>
      <c r="Q10" s="35">
        <v>0</v>
      </c>
      <c r="R10" s="18"/>
      <c r="S10" s="35">
        <v>3630105195</v>
      </c>
    </row>
    <row r="11" spans="1:19" ht="21.75" customHeight="1" x14ac:dyDescent="0.2">
      <c r="A11" s="12" t="s">
        <v>88</v>
      </c>
      <c r="C11" s="18"/>
      <c r="D11" s="18"/>
      <c r="E11" s="30" t="s">
        <v>90</v>
      </c>
      <c r="F11" s="18"/>
      <c r="G11" s="28">
        <v>26</v>
      </c>
      <c r="H11" s="18"/>
      <c r="I11" s="35">
        <v>38302570517</v>
      </c>
      <c r="J11" s="18"/>
      <c r="K11" s="35">
        <v>0</v>
      </c>
      <c r="L11" s="18"/>
      <c r="M11" s="35">
        <v>38302570517</v>
      </c>
      <c r="N11" s="18"/>
      <c r="O11" s="35">
        <v>65481897692</v>
      </c>
      <c r="P11" s="18"/>
      <c r="Q11" s="35">
        <v>0</v>
      </c>
      <c r="R11" s="18"/>
      <c r="S11" s="35">
        <v>65481897692</v>
      </c>
    </row>
    <row r="12" spans="1:19" ht="21.75" customHeight="1" x14ac:dyDescent="0.2">
      <c r="A12" s="12" t="s">
        <v>100</v>
      </c>
      <c r="C12" s="18"/>
      <c r="D12" s="18"/>
      <c r="E12" s="30" t="s">
        <v>102</v>
      </c>
      <c r="F12" s="18"/>
      <c r="G12" s="28">
        <v>23</v>
      </c>
      <c r="H12" s="18"/>
      <c r="I12" s="35">
        <v>62958097641</v>
      </c>
      <c r="J12" s="18"/>
      <c r="K12" s="35">
        <v>0</v>
      </c>
      <c r="L12" s="18"/>
      <c r="M12" s="35">
        <v>62958097641</v>
      </c>
      <c r="N12" s="18"/>
      <c r="O12" s="35">
        <v>131545691468</v>
      </c>
      <c r="P12" s="18"/>
      <c r="Q12" s="35">
        <v>0</v>
      </c>
      <c r="R12" s="18"/>
      <c r="S12" s="35">
        <v>131545691468</v>
      </c>
    </row>
    <row r="13" spans="1:19" ht="21.75" customHeight="1" x14ac:dyDescent="0.2">
      <c r="A13" s="12" t="s">
        <v>164</v>
      </c>
      <c r="C13" s="18"/>
      <c r="D13" s="18"/>
      <c r="E13" s="30" t="s">
        <v>178</v>
      </c>
      <c r="F13" s="18"/>
      <c r="G13" s="28">
        <v>23</v>
      </c>
      <c r="H13" s="18"/>
      <c r="I13" s="35">
        <v>0</v>
      </c>
      <c r="J13" s="18"/>
      <c r="K13" s="35">
        <v>0</v>
      </c>
      <c r="L13" s="18"/>
      <c r="M13" s="35">
        <v>0</v>
      </c>
      <c r="N13" s="18"/>
      <c r="O13" s="35">
        <v>292210152568</v>
      </c>
      <c r="P13" s="18"/>
      <c r="Q13" s="35">
        <v>0</v>
      </c>
      <c r="R13" s="18"/>
      <c r="S13" s="35">
        <v>292210152568</v>
      </c>
    </row>
    <row r="14" spans="1:19" ht="21.75" customHeight="1" x14ac:dyDescent="0.2">
      <c r="A14" s="12" t="s">
        <v>66</v>
      </c>
      <c r="C14" s="18"/>
      <c r="D14" s="18"/>
      <c r="E14" s="30" t="s">
        <v>69</v>
      </c>
      <c r="F14" s="18"/>
      <c r="G14" s="28">
        <v>2</v>
      </c>
      <c r="H14" s="18"/>
      <c r="I14" s="35">
        <v>58600293194</v>
      </c>
      <c r="J14" s="18"/>
      <c r="K14" s="35">
        <v>0</v>
      </c>
      <c r="L14" s="18"/>
      <c r="M14" s="35">
        <v>58600293194</v>
      </c>
      <c r="N14" s="18"/>
      <c r="O14" s="35">
        <v>192253915739</v>
      </c>
      <c r="P14" s="18"/>
      <c r="Q14" s="35">
        <v>0</v>
      </c>
      <c r="R14" s="18"/>
      <c r="S14" s="35">
        <v>192253915739</v>
      </c>
    </row>
    <row r="15" spans="1:19" ht="21.75" customHeight="1" x14ac:dyDescent="0.2">
      <c r="A15" s="12" t="s">
        <v>97</v>
      </c>
      <c r="C15" s="18"/>
      <c r="D15" s="18"/>
      <c r="E15" s="30" t="s">
        <v>99</v>
      </c>
      <c r="F15" s="18"/>
      <c r="G15" s="28">
        <v>23</v>
      </c>
      <c r="H15" s="18"/>
      <c r="I15" s="35">
        <v>18699477513</v>
      </c>
      <c r="J15" s="18"/>
      <c r="K15" s="35">
        <v>0</v>
      </c>
      <c r="L15" s="18"/>
      <c r="M15" s="35">
        <v>18699477513</v>
      </c>
      <c r="N15" s="18"/>
      <c r="O15" s="35">
        <v>135583782585</v>
      </c>
      <c r="P15" s="18"/>
      <c r="Q15" s="35">
        <v>0</v>
      </c>
      <c r="R15" s="18"/>
      <c r="S15" s="35">
        <v>135583782585</v>
      </c>
    </row>
    <row r="16" spans="1:19" ht="21.75" customHeight="1" x14ac:dyDescent="0.2">
      <c r="A16" s="12" t="s">
        <v>91</v>
      </c>
      <c r="C16" s="18"/>
      <c r="D16" s="18"/>
      <c r="E16" s="30" t="s">
        <v>93</v>
      </c>
      <c r="F16" s="18"/>
      <c r="G16" s="28">
        <v>23</v>
      </c>
      <c r="H16" s="18"/>
      <c r="I16" s="35">
        <v>39269877055</v>
      </c>
      <c r="J16" s="18"/>
      <c r="K16" s="35">
        <v>0</v>
      </c>
      <c r="L16" s="18"/>
      <c r="M16" s="35">
        <v>39269877055</v>
      </c>
      <c r="N16" s="18"/>
      <c r="O16" s="35">
        <v>190045982432</v>
      </c>
      <c r="P16" s="18"/>
      <c r="Q16" s="35">
        <v>0</v>
      </c>
      <c r="R16" s="18"/>
      <c r="S16" s="35">
        <v>190045982432</v>
      </c>
    </row>
    <row r="17" spans="1:21" ht="21.75" customHeight="1" x14ac:dyDescent="0.2">
      <c r="A17" s="7" t="s">
        <v>94</v>
      </c>
      <c r="C17" s="48"/>
      <c r="D17" s="18"/>
      <c r="E17" s="34" t="s">
        <v>96</v>
      </c>
      <c r="F17" s="18"/>
      <c r="G17" s="23">
        <v>20</v>
      </c>
      <c r="H17" s="18"/>
      <c r="I17" s="36">
        <v>2659639663</v>
      </c>
      <c r="J17" s="18"/>
      <c r="K17" s="36">
        <v>0</v>
      </c>
      <c r="L17" s="18"/>
      <c r="M17" s="36">
        <v>2659639663</v>
      </c>
      <c r="N17" s="18"/>
      <c r="O17" s="36">
        <v>12410706240</v>
      </c>
      <c r="P17" s="18"/>
      <c r="Q17" s="36">
        <v>0</v>
      </c>
      <c r="R17" s="18"/>
      <c r="S17" s="36">
        <v>12410706240</v>
      </c>
    </row>
    <row r="18" spans="1:21" ht="21.75" customHeight="1" thickBot="1" x14ac:dyDescent="0.25">
      <c r="A18" s="10" t="s">
        <v>21</v>
      </c>
      <c r="C18" s="20"/>
      <c r="D18" s="18"/>
      <c r="E18" s="20"/>
      <c r="F18" s="18"/>
      <c r="G18" s="20"/>
      <c r="H18" s="18"/>
      <c r="I18" s="20">
        <v>379439166755</v>
      </c>
      <c r="J18" s="18"/>
      <c r="K18" s="20">
        <v>0</v>
      </c>
      <c r="L18" s="18"/>
      <c r="M18" s="20">
        <v>379439166755</v>
      </c>
      <c r="N18" s="18"/>
      <c r="O18" s="20">
        <v>1195728675275</v>
      </c>
      <c r="P18" s="18"/>
      <c r="Q18" s="20">
        <v>0</v>
      </c>
      <c r="R18" s="18"/>
      <c r="S18" s="20">
        <v>1195728675275</v>
      </c>
      <c r="U18" s="58"/>
    </row>
    <row r="19" spans="1:21" ht="13.5" thickTop="1" x14ac:dyDescent="0.2"/>
    <row r="20" spans="1:21" x14ac:dyDescent="0.2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83"/>
      <c r="N20" s="78"/>
      <c r="O20" s="78"/>
      <c r="P20" s="78"/>
      <c r="Q20" s="78"/>
      <c r="R20" s="78"/>
      <c r="S20" s="83"/>
      <c r="T20" s="78"/>
    </row>
    <row r="21" spans="1:21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111"/>
      <c r="N21" s="78"/>
      <c r="O21" s="78"/>
      <c r="P21" s="78"/>
      <c r="Q21" s="78"/>
      <c r="R21" s="78"/>
      <c r="S21" s="111"/>
      <c r="T21" s="78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6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83"/>
  <sheetViews>
    <sheetView rightToLeft="1" view="pageBreakPreview" zoomScale="94" zoomScaleNormal="100" zoomScaleSheetLayoutView="94" workbookViewId="0">
      <selection activeCell="A8" sqref="A8"/>
    </sheetView>
  </sheetViews>
  <sheetFormatPr defaultRowHeight="12.75" x14ac:dyDescent="0.2"/>
  <cols>
    <col min="1" max="1" width="39" customWidth="1"/>
    <col min="2" max="2" width="1.28515625" customWidth="1"/>
    <col min="3" max="3" width="20.140625" customWidth="1"/>
    <col min="4" max="4" width="1.28515625" customWidth="1"/>
    <col min="5" max="5" width="21.42578125" style="18" customWidth="1"/>
    <col min="6" max="6" width="1.28515625" customWidth="1"/>
    <col min="7" max="7" width="21.42578125" style="18" customWidth="1"/>
    <col min="8" max="8" width="1.28515625" style="18" customWidth="1"/>
    <col min="9" max="9" width="22.42578125" style="18" customWidth="1"/>
    <col min="10" max="10" width="1.28515625" style="18" customWidth="1"/>
    <col min="11" max="11" width="19.7109375" style="18" customWidth="1"/>
    <col min="12" max="12" width="1.28515625" style="18" customWidth="1"/>
    <col min="13" max="13" width="25.42578125" style="18" customWidth="1"/>
    <col min="18" max="18" width="13" bestFit="1" customWidth="1"/>
  </cols>
  <sheetData>
    <row r="1" spans="1:19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9" ht="21.75" customHeight="1" x14ac:dyDescent="0.2">
      <c r="A2" s="98" t="s">
        <v>131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9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9" ht="14.45" customHeight="1" x14ac:dyDescent="0.2"/>
    <row r="5" spans="1:19" ht="14.45" customHeight="1" x14ac:dyDescent="0.2">
      <c r="A5" s="99" t="s">
        <v>179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9" ht="14.45" customHeight="1" x14ac:dyDescent="0.2">
      <c r="A6" s="94" t="s">
        <v>134</v>
      </c>
      <c r="C6" s="94" t="s">
        <v>150</v>
      </c>
      <c r="D6" s="94"/>
      <c r="E6" s="94"/>
      <c r="F6" s="94"/>
      <c r="G6" s="94"/>
      <c r="I6" s="94" t="s">
        <v>151</v>
      </c>
      <c r="J6" s="94"/>
      <c r="K6" s="94"/>
      <c r="L6" s="94"/>
      <c r="M6" s="94"/>
    </row>
    <row r="7" spans="1:19" ht="29.1" customHeight="1" x14ac:dyDescent="0.2">
      <c r="A7" s="94"/>
      <c r="C7" s="14" t="s">
        <v>176</v>
      </c>
      <c r="D7" s="3"/>
      <c r="E7" s="39" t="s">
        <v>172</v>
      </c>
      <c r="F7" s="3"/>
      <c r="G7" s="39" t="s">
        <v>177</v>
      </c>
      <c r="I7" s="39" t="s">
        <v>176</v>
      </c>
      <c r="J7" s="47"/>
      <c r="K7" s="39" t="s">
        <v>172</v>
      </c>
      <c r="L7" s="47"/>
      <c r="M7" s="39" t="s">
        <v>177</v>
      </c>
    </row>
    <row r="8" spans="1:19" ht="21.75" customHeight="1" x14ac:dyDescent="0.2">
      <c r="A8" s="12" t="s">
        <v>188</v>
      </c>
      <c r="C8" s="54">
        <v>0</v>
      </c>
      <c r="D8" s="18"/>
      <c r="E8" s="54">
        <v>0</v>
      </c>
      <c r="F8" s="18"/>
      <c r="G8" s="54">
        <f>C8-E8</f>
        <v>0</v>
      </c>
      <c r="I8" s="54">
        <v>10384</v>
      </c>
      <c r="K8" s="54">
        <v>0</v>
      </c>
      <c r="M8" s="54">
        <f>I8-K8</f>
        <v>10384</v>
      </c>
      <c r="O8" s="59"/>
      <c r="P8" s="59"/>
      <c r="R8" s="59"/>
      <c r="S8" s="59"/>
    </row>
    <row r="9" spans="1:19" ht="21.75" customHeight="1" x14ac:dyDescent="0.2">
      <c r="A9" s="12" t="s">
        <v>201</v>
      </c>
      <c r="C9" s="54">
        <v>0</v>
      </c>
      <c r="D9" s="18"/>
      <c r="E9" s="54">
        <v>0</v>
      </c>
      <c r="F9" s="18"/>
      <c r="G9" s="54">
        <f t="shared" ref="G9:G72" si="0">C9-E9</f>
        <v>0</v>
      </c>
      <c r="I9" s="54">
        <v>219178082</v>
      </c>
      <c r="K9" s="54">
        <v>0</v>
      </c>
      <c r="M9" s="54">
        <f t="shared" ref="M9:M72" si="1">I9-K9</f>
        <v>219178082</v>
      </c>
      <c r="O9" s="59"/>
      <c r="P9" s="59"/>
      <c r="R9" s="59"/>
      <c r="S9" s="59"/>
    </row>
    <row r="10" spans="1:19" ht="21.75" customHeight="1" x14ac:dyDescent="0.2">
      <c r="A10" s="12" t="s">
        <v>188</v>
      </c>
      <c r="C10" s="54">
        <v>7790</v>
      </c>
      <c r="D10" s="18"/>
      <c r="E10" s="54">
        <v>0</v>
      </c>
      <c r="F10" s="18"/>
      <c r="G10" s="54">
        <f t="shared" si="0"/>
        <v>7790</v>
      </c>
      <c r="I10" s="54">
        <v>53462</v>
      </c>
      <c r="K10" s="54">
        <v>0</v>
      </c>
      <c r="M10" s="54">
        <f t="shared" si="1"/>
        <v>53462</v>
      </c>
      <c r="O10" s="59"/>
      <c r="P10" s="59"/>
      <c r="R10" s="59"/>
      <c r="S10" s="59"/>
    </row>
    <row r="11" spans="1:19" ht="21.75" customHeight="1" x14ac:dyDescent="0.2">
      <c r="A11" s="12" t="s">
        <v>200</v>
      </c>
      <c r="C11" s="54">
        <v>0</v>
      </c>
      <c r="D11" s="18"/>
      <c r="E11" s="54">
        <v>0</v>
      </c>
      <c r="F11" s="18"/>
      <c r="G11" s="54">
        <f t="shared" si="0"/>
        <v>0</v>
      </c>
      <c r="I11" s="54">
        <v>118082205</v>
      </c>
      <c r="K11" s="54">
        <v>0</v>
      </c>
      <c r="M11" s="54">
        <f t="shared" si="1"/>
        <v>118082205</v>
      </c>
      <c r="O11" s="59"/>
      <c r="P11" s="59"/>
      <c r="R11" s="59"/>
      <c r="S11" s="59"/>
    </row>
    <row r="12" spans="1:19" ht="21.75" customHeight="1" x14ac:dyDescent="0.2">
      <c r="A12" s="12" t="s">
        <v>200</v>
      </c>
      <c r="C12" s="54">
        <v>0</v>
      </c>
      <c r="D12" s="18"/>
      <c r="E12" s="54">
        <v>0</v>
      </c>
      <c r="F12" s="18"/>
      <c r="G12" s="54">
        <f t="shared" si="0"/>
        <v>0</v>
      </c>
      <c r="I12" s="54">
        <v>116302917</v>
      </c>
      <c r="K12" s="54">
        <v>0</v>
      </c>
      <c r="M12" s="54">
        <f t="shared" si="1"/>
        <v>116302917</v>
      </c>
      <c r="O12" s="59"/>
      <c r="P12" s="59"/>
      <c r="R12" s="59"/>
      <c r="S12" s="59"/>
    </row>
    <row r="13" spans="1:19" ht="21.75" customHeight="1" x14ac:dyDescent="0.2">
      <c r="A13" s="12" t="s">
        <v>201</v>
      </c>
      <c r="C13" s="54">
        <v>0</v>
      </c>
      <c r="D13" s="18"/>
      <c r="E13" s="54">
        <v>0</v>
      </c>
      <c r="F13" s="18"/>
      <c r="G13" s="54">
        <f t="shared" si="0"/>
        <v>0</v>
      </c>
      <c r="I13" s="54">
        <v>298426006</v>
      </c>
      <c r="K13" s="54">
        <v>0</v>
      </c>
      <c r="M13" s="54">
        <f t="shared" si="1"/>
        <v>298426006</v>
      </c>
      <c r="O13" s="59"/>
      <c r="P13" s="59"/>
      <c r="R13" s="59"/>
      <c r="S13" s="59"/>
    </row>
    <row r="14" spans="1:19" ht="21.75" customHeight="1" x14ac:dyDescent="0.2">
      <c r="A14" s="12" t="s">
        <v>200</v>
      </c>
      <c r="C14" s="54">
        <v>0</v>
      </c>
      <c r="D14" s="18"/>
      <c r="E14" s="54">
        <v>0</v>
      </c>
      <c r="F14" s="18"/>
      <c r="G14" s="54">
        <f t="shared" si="0"/>
        <v>0</v>
      </c>
      <c r="I14" s="54">
        <v>15583562</v>
      </c>
      <c r="K14" s="54">
        <v>0</v>
      </c>
      <c r="M14" s="54">
        <f t="shared" si="1"/>
        <v>15583562</v>
      </c>
      <c r="O14" s="59"/>
      <c r="P14" s="59"/>
      <c r="R14" s="59"/>
      <c r="S14" s="59"/>
    </row>
    <row r="15" spans="1:19" ht="21.75" customHeight="1" x14ac:dyDescent="0.2">
      <c r="A15" s="12" t="s">
        <v>201</v>
      </c>
      <c r="C15" s="54">
        <v>0</v>
      </c>
      <c r="D15" s="18"/>
      <c r="E15" s="54">
        <v>0</v>
      </c>
      <c r="F15" s="18"/>
      <c r="G15" s="54">
        <f t="shared" si="0"/>
        <v>0</v>
      </c>
      <c r="I15" s="54">
        <v>87049055</v>
      </c>
      <c r="K15" s="54">
        <v>0</v>
      </c>
      <c r="M15" s="54">
        <f t="shared" si="1"/>
        <v>87049055</v>
      </c>
      <c r="O15" s="59"/>
      <c r="P15" s="59"/>
      <c r="R15" s="59"/>
      <c r="S15" s="59"/>
    </row>
    <row r="16" spans="1:19" ht="21.75" customHeight="1" x14ac:dyDescent="0.2">
      <c r="A16" s="12" t="s">
        <v>201</v>
      </c>
      <c r="C16" s="54">
        <v>0</v>
      </c>
      <c r="D16" s="18"/>
      <c r="E16" s="54">
        <v>0</v>
      </c>
      <c r="F16" s="18"/>
      <c r="G16" s="54">
        <f t="shared" si="0"/>
        <v>0</v>
      </c>
      <c r="I16" s="54">
        <v>290850961</v>
      </c>
      <c r="K16" s="54">
        <v>0</v>
      </c>
      <c r="M16" s="54">
        <f t="shared" si="1"/>
        <v>290850961</v>
      </c>
      <c r="O16" s="59"/>
      <c r="P16" s="59"/>
      <c r="R16" s="59"/>
      <c r="S16" s="59"/>
    </row>
    <row r="17" spans="1:19" ht="21.75" customHeight="1" x14ac:dyDescent="0.2">
      <c r="A17" s="12" t="s">
        <v>189</v>
      </c>
      <c r="C17" s="54">
        <v>16912</v>
      </c>
      <c r="D17" s="18"/>
      <c r="E17" s="54">
        <v>0</v>
      </c>
      <c r="F17" s="18"/>
      <c r="G17" s="54">
        <f t="shared" si="0"/>
        <v>16912</v>
      </c>
      <c r="I17" s="54">
        <v>-17947816</v>
      </c>
      <c r="K17" s="54">
        <v>0</v>
      </c>
      <c r="M17" s="54">
        <f t="shared" si="1"/>
        <v>-17947816</v>
      </c>
      <c r="O17" s="59"/>
      <c r="P17" s="59"/>
      <c r="R17" s="59"/>
      <c r="S17" s="59"/>
    </row>
    <row r="18" spans="1:19" ht="21.75" customHeight="1" x14ac:dyDescent="0.2">
      <c r="A18" s="12" t="s">
        <v>200</v>
      </c>
      <c r="C18" s="54">
        <v>0</v>
      </c>
      <c r="D18" s="18"/>
      <c r="E18" s="54">
        <v>0</v>
      </c>
      <c r="F18" s="18"/>
      <c r="G18" s="54">
        <f t="shared" si="0"/>
        <v>0</v>
      </c>
      <c r="I18" s="54">
        <v>2158621116</v>
      </c>
      <c r="K18" s="54">
        <v>0</v>
      </c>
      <c r="M18" s="54">
        <f t="shared" si="1"/>
        <v>2158621116</v>
      </c>
      <c r="O18" s="59"/>
      <c r="P18" s="59"/>
      <c r="R18" s="59"/>
      <c r="S18" s="59"/>
    </row>
    <row r="19" spans="1:19" ht="21.75" customHeight="1" x14ac:dyDescent="0.2">
      <c r="A19" s="12" t="s">
        <v>201</v>
      </c>
      <c r="C19" s="54">
        <v>0</v>
      </c>
      <c r="D19" s="18"/>
      <c r="E19" s="54">
        <v>0</v>
      </c>
      <c r="F19" s="18"/>
      <c r="G19" s="54">
        <f t="shared" si="0"/>
        <v>0</v>
      </c>
      <c r="I19" s="54">
        <v>3659442966</v>
      </c>
      <c r="K19" s="54">
        <v>0</v>
      </c>
      <c r="M19" s="54">
        <f t="shared" si="1"/>
        <v>3659442966</v>
      </c>
      <c r="O19" s="59"/>
      <c r="P19" s="59"/>
      <c r="R19" s="59"/>
      <c r="S19" s="59"/>
    </row>
    <row r="20" spans="1:19" ht="21.75" customHeight="1" x14ac:dyDescent="0.2">
      <c r="A20" s="12" t="s">
        <v>201</v>
      </c>
      <c r="C20" s="54">
        <v>0</v>
      </c>
      <c r="D20" s="18"/>
      <c r="E20" s="54">
        <v>0</v>
      </c>
      <c r="F20" s="18"/>
      <c r="G20" s="54">
        <f t="shared" si="0"/>
        <v>0</v>
      </c>
      <c r="I20" s="54">
        <v>38019021925</v>
      </c>
      <c r="K20" s="54">
        <v>0</v>
      </c>
      <c r="M20" s="54">
        <f t="shared" si="1"/>
        <v>38019021925</v>
      </c>
      <c r="O20" s="59"/>
      <c r="P20" s="59"/>
      <c r="R20" s="59"/>
      <c r="S20" s="59"/>
    </row>
    <row r="21" spans="1:19" ht="21.75" customHeight="1" x14ac:dyDescent="0.2">
      <c r="A21" s="12" t="s">
        <v>200</v>
      </c>
      <c r="C21" s="54">
        <v>0</v>
      </c>
      <c r="D21" s="18"/>
      <c r="E21" s="54">
        <v>0</v>
      </c>
      <c r="F21" s="18"/>
      <c r="G21" s="54">
        <f t="shared" si="0"/>
        <v>0</v>
      </c>
      <c r="I21" s="54">
        <v>7412050208</v>
      </c>
      <c r="K21" s="54">
        <v>0</v>
      </c>
      <c r="M21" s="54">
        <f t="shared" si="1"/>
        <v>7412050208</v>
      </c>
      <c r="O21" s="59"/>
      <c r="P21" s="59"/>
      <c r="R21" s="59"/>
      <c r="S21" s="59"/>
    </row>
    <row r="22" spans="1:19" ht="21.75" customHeight="1" x14ac:dyDescent="0.2">
      <c r="A22" s="12" t="s">
        <v>215</v>
      </c>
      <c r="C22" s="54">
        <v>0</v>
      </c>
      <c r="D22" s="18"/>
      <c r="E22" s="54">
        <v>0</v>
      </c>
      <c r="F22" s="18"/>
      <c r="G22" s="54">
        <f t="shared" si="0"/>
        <v>0</v>
      </c>
      <c r="I22" s="54">
        <v>1000142467</v>
      </c>
      <c r="K22" s="54">
        <v>0</v>
      </c>
      <c r="M22" s="54">
        <f t="shared" si="1"/>
        <v>1000142467</v>
      </c>
      <c r="O22" s="59"/>
      <c r="P22" s="59"/>
      <c r="R22" s="59"/>
      <c r="S22" s="59"/>
    </row>
    <row r="23" spans="1:19" ht="21.75" customHeight="1" x14ac:dyDescent="0.2">
      <c r="A23" s="12" t="s">
        <v>200</v>
      </c>
      <c r="C23" s="54">
        <v>0</v>
      </c>
      <c r="D23" s="18"/>
      <c r="E23" s="54">
        <v>0</v>
      </c>
      <c r="F23" s="18"/>
      <c r="G23" s="54">
        <f t="shared" si="0"/>
        <v>0</v>
      </c>
      <c r="I23" s="54">
        <v>1620416496</v>
      </c>
      <c r="K23" s="54">
        <v>0</v>
      </c>
      <c r="M23" s="54">
        <f t="shared" si="1"/>
        <v>1620416496</v>
      </c>
      <c r="O23" s="59"/>
      <c r="P23" s="59"/>
      <c r="R23" s="59"/>
      <c r="S23" s="59"/>
    </row>
    <row r="24" spans="1:19" ht="21.75" customHeight="1" x14ac:dyDescent="0.2">
      <c r="A24" s="12" t="s">
        <v>200</v>
      </c>
      <c r="C24" s="54">
        <v>0</v>
      </c>
      <c r="D24" s="18"/>
      <c r="E24" s="54">
        <v>0</v>
      </c>
      <c r="F24" s="18"/>
      <c r="G24" s="54">
        <f t="shared" si="0"/>
        <v>0</v>
      </c>
      <c r="I24" s="54">
        <v>2743249320</v>
      </c>
      <c r="K24" s="54">
        <v>7616163</v>
      </c>
      <c r="M24" s="54">
        <f t="shared" si="1"/>
        <v>2735633157</v>
      </c>
      <c r="O24" s="59"/>
      <c r="P24" s="59"/>
      <c r="R24" s="59"/>
      <c r="S24" s="59"/>
    </row>
    <row r="25" spans="1:19" ht="21.75" customHeight="1" x14ac:dyDescent="0.2">
      <c r="A25" s="12" t="s">
        <v>221</v>
      </c>
      <c r="C25" s="54">
        <v>0</v>
      </c>
      <c r="D25" s="18"/>
      <c r="E25" s="54">
        <v>0</v>
      </c>
      <c r="F25" s="18"/>
      <c r="G25" s="54">
        <f t="shared" si="0"/>
        <v>0</v>
      </c>
      <c r="I25" s="54">
        <v>100792510</v>
      </c>
      <c r="K25" s="54">
        <v>0</v>
      </c>
      <c r="M25" s="54">
        <f t="shared" si="1"/>
        <v>100792510</v>
      </c>
      <c r="O25" s="59"/>
      <c r="P25" s="59"/>
      <c r="R25" s="59"/>
      <c r="S25" s="59"/>
    </row>
    <row r="26" spans="1:19" ht="21.75" customHeight="1" x14ac:dyDescent="0.2">
      <c r="A26" s="12" t="s">
        <v>201</v>
      </c>
      <c r="C26" s="54">
        <v>0</v>
      </c>
      <c r="D26" s="18"/>
      <c r="E26" s="54">
        <v>0</v>
      </c>
      <c r="F26" s="18"/>
      <c r="G26" s="54">
        <f t="shared" si="0"/>
        <v>0</v>
      </c>
      <c r="I26" s="54">
        <v>365535398</v>
      </c>
      <c r="K26" s="54">
        <v>159059</v>
      </c>
      <c r="M26" s="54">
        <f t="shared" si="1"/>
        <v>365376339</v>
      </c>
      <c r="O26" s="59"/>
      <c r="P26" s="59"/>
      <c r="R26" s="59"/>
      <c r="S26" s="59"/>
    </row>
    <row r="27" spans="1:19" ht="21.75" customHeight="1" x14ac:dyDescent="0.2">
      <c r="A27" s="12" t="s">
        <v>200</v>
      </c>
      <c r="C27" s="54">
        <v>0</v>
      </c>
      <c r="D27" s="18"/>
      <c r="E27" s="54">
        <v>0</v>
      </c>
      <c r="F27" s="18"/>
      <c r="G27" s="54">
        <f t="shared" si="0"/>
        <v>0</v>
      </c>
      <c r="I27" s="54">
        <v>384876715</v>
      </c>
      <c r="K27" s="54">
        <v>1250196</v>
      </c>
      <c r="M27" s="54">
        <f t="shared" si="1"/>
        <v>383626519</v>
      </c>
      <c r="O27" s="59"/>
      <c r="P27" s="59"/>
      <c r="R27" s="59"/>
      <c r="S27" s="59"/>
    </row>
    <row r="28" spans="1:19" ht="21.75" customHeight="1" x14ac:dyDescent="0.2">
      <c r="A28" s="12" t="s">
        <v>202</v>
      </c>
      <c r="C28" s="54">
        <v>0</v>
      </c>
      <c r="D28" s="18"/>
      <c r="E28" s="54">
        <v>0</v>
      </c>
      <c r="F28" s="18"/>
      <c r="G28" s="54">
        <f t="shared" si="0"/>
        <v>0</v>
      </c>
      <c r="I28" s="54">
        <v>8483662699</v>
      </c>
      <c r="K28" s="54">
        <v>8620676</v>
      </c>
      <c r="M28" s="54">
        <f t="shared" si="1"/>
        <v>8475042023</v>
      </c>
      <c r="O28" s="59"/>
      <c r="P28" s="59"/>
      <c r="R28" s="59"/>
      <c r="S28" s="59"/>
    </row>
    <row r="29" spans="1:19" ht="21.75" customHeight="1" x14ac:dyDescent="0.2">
      <c r="A29" s="12" t="s">
        <v>202</v>
      </c>
      <c r="C29" s="54">
        <v>0</v>
      </c>
      <c r="D29" s="18"/>
      <c r="E29" s="54">
        <v>0</v>
      </c>
      <c r="F29" s="18"/>
      <c r="G29" s="54">
        <f t="shared" si="0"/>
        <v>0</v>
      </c>
      <c r="I29" s="54">
        <v>3543032779</v>
      </c>
      <c r="K29" s="54">
        <v>11355704</v>
      </c>
      <c r="M29" s="54">
        <f t="shared" si="1"/>
        <v>3531677075</v>
      </c>
      <c r="O29" s="59"/>
      <c r="P29" s="59"/>
      <c r="R29" s="59"/>
      <c r="S29" s="59"/>
    </row>
    <row r="30" spans="1:19" ht="21.75" customHeight="1" x14ac:dyDescent="0.2">
      <c r="A30" s="12" t="s">
        <v>201</v>
      </c>
      <c r="C30" s="54">
        <v>0</v>
      </c>
      <c r="D30" s="18"/>
      <c r="E30" s="54">
        <v>0</v>
      </c>
      <c r="F30" s="18"/>
      <c r="G30" s="54">
        <f t="shared" si="0"/>
        <v>0</v>
      </c>
      <c r="I30" s="54">
        <v>209732664</v>
      </c>
      <c r="K30" s="54">
        <v>0</v>
      </c>
      <c r="M30" s="54">
        <f t="shared" si="1"/>
        <v>209732664</v>
      </c>
      <c r="O30" s="59"/>
      <c r="P30" s="59"/>
      <c r="R30" s="59"/>
      <c r="S30" s="59"/>
    </row>
    <row r="31" spans="1:19" ht="21.75" customHeight="1" x14ac:dyDescent="0.2">
      <c r="A31" s="12" t="s">
        <v>202</v>
      </c>
      <c r="C31" s="54">
        <v>0</v>
      </c>
      <c r="D31" s="18"/>
      <c r="E31" s="54">
        <v>0</v>
      </c>
      <c r="F31" s="18"/>
      <c r="G31" s="54">
        <f t="shared" si="0"/>
        <v>0</v>
      </c>
      <c r="I31" s="54">
        <v>4547513661</v>
      </c>
      <c r="K31" s="54">
        <v>0</v>
      </c>
      <c r="M31" s="54">
        <f t="shared" si="1"/>
        <v>4547513661</v>
      </c>
      <c r="O31" s="59"/>
      <c r="P31" s="59"/>
      <c r="R31" s="59"/>
      <c r="S31" s="59"/>
    </row>
    <row r="32" spans="1:19" ht="21.75" customHeight="1" x14ac:dyDescent="0.2">
      <c r="A32" s="12" t="s">
        <v>202</v>
      </c>
      <c r="C32" s="54">
        <v>0</v>
      </c>
      <c r="D32" s="18"/>
      <c r="E32" s="54">
        <v>0</v>
      </c>
      <c r="F32" s="18"/>
      <c r="G32" s="54">
        <f t="shared" si="0"/>
        <v>0</v>
      </c>
      <c r="I32" s="54">
        <v>6593289606</v>
      </c>
      <c r="K32" s="54">
        <v>0</v>
      </c>
      <c r="M32" s="54">
        <f t="shared" si="1"/>
        <v>6593289606</v>
      </c>
      <c r="O32" s="59"/>
      <c r="P32" s="59"/>
      <c r="R32" s="59"/>
      <c r="S32" s="59"/>
    </row>
    <row r="33" spans="1:19" ht="21.75" customHeight="1" x14ac:dyDescent="0.2">
      <c r="A33" s="12" t="s">
        <v>203</v>
      </c>
      <c r="C33" s="54">
        <v>0</v>
      </c>
      <c r="D33" s="18"/>
      <c r="E33" s="54">
        <v>0</v>
      </c>
      <c r="F33" s="18"/>
      <c r="G33" s="54">
        <f t="shared" si="0"/>
        <v>0</v>
      </c>
      <c r="I33" s="54">
        <v>5417643716</v>
      </c>
      <c r="K33" s="54">
        <v>0</v>
      </c>
      <c r="M33" s="54">
        <f t="shared" si="1"/>
        <v>5417643716</v>
      </c>
      <c r="O33" s="59"/>
      <c r="P33" s="59"/>
      <c r="R33" s="59"/>
      <c r="S33" s="59"/>
    </row>
    <row r="34" spans="1:19" ht="21.75" customHeight="1" x14ac:dyDescent="0.2">
      <c r="A34" s="12" t="s">
        <v>202</v>
      </c>
      <c r="C34" s="54">
        <v>0</v>
      </c>
      <c r="D34" s="18"/>
      <c r="E34" s="54">
        <v>0</v>
      </c>
      <c r="F34" s="18"/>
      <c r="G34" s="54">
        <f t="shared" si="0"/>
        <v>0</v>
      </c>
      <c r="I34" s="54">
        <v>16088237578</v>
      </c>
      <c r="K34" s="54">
        <v>0</v>
      </c>
      <c r="M34" s="54">
        <f t="shared" si="1"/>
        <v>16088237578</v>
      </c>
      <c r="O34" s="59"/>
      <c r="P34" s="59"/>
      <c r="R34" s="59"/>
      <c r="S34" s="59"/>
    </row>
    <row r="35" spans="1:19" ht="21.75" customHeight="1" x14ac:dyDescent="0.2">
      <c r="A35" s="12" t="s">
        <v>202</v>
      </c>
      <c r="C35" s="54">
        <v>0</v>
      </c>
      <c r="D35" s="18"/>
      <c r="E35" s="54">
        <v>0</v>
      </c>
      <c r="F35" s="18"/>
      <c r="G35" s="54">
        <f t="shared" si="0"/>
        <v>0</v>
      </c>
      <c r="I35" s="54">
        <v>46256830594</v>
      </c>
      <c r="K35" s="54">
        <v>0</v>
      </c>
      <c r="M35" s="54">
        <f t="shared" si="1"/>
        <v>46256830594</v>
      </c>
      <c r="O35" s="59"/>
      <c r="P35" s="59"/>
      <c r="R35" s="59"/>
      <c r="S35" s="59"/>
    </row>
    <row r="36" spans="1:19" ht="21.75" customHeight="1" x14ac:dyDescent="0.2">
      <c r="A36" s="12" t="s">
        <v>202</v>
      </c>
      <c r="C36" s="54">
        <v>0</v>
      </c>
      <c r="D36" s="18"/>
      <c r="E36" s="54">
        <v>0</v>
      </c>
      <c r="F36" s="18"/>
      <c r="G36" s="54">
        <f t="shared" si="0"/>
        <v>0</v>
      </c>
      <c r="I36" s="54">
        <v>16305091861</v>
      </c>
      <c r="K36" s="54">
        <v>0</v>
      </c>
      <c r="M36" s="54">
        <f t="shared" si="1"/>
        <v>16305091861</v>
      </c>
      <c r="O36" s="59"/>
      <c r="P36" s="59"/>
      <c r="R36" s="59"/>
      <c r="S36" s="59"/>
    </row>
    <row r="37" spans="1:19" ht="21.75" customHeight="1" x14ac:dyDescent="0.2">
      <c r="A37" s="12" t="s">
        <v>202</v>
      </c>
      <c r="C37" s="54">
        <v>0</v>
      </c>
      <c r="D37" s="18"/>
      <c r="E37" s="54">
        <v>0</v>
      </c>
      <c r="F37" s="18"/>
      <c r="G37" s="54">
        <f t="shared" si="0"/>
        <v>0</v>
      </c>
      <c r="I37" s="54">
        <v>8703708881</v>
      </c>
      <c r="K37" s="54">
        <v>0</v>
      </c>
      <c r="M37" s="54">
        <f t="shared" si="1"/>
        <v>8703708881</v>
      </c>
      <c r="O37" s="59"/>
      <c r="P37" s="59"/>
      <c r="R37" s="59"/>
      <c r="S37" s="59"/>
    </row>
    <row r="38" spans="1:19" ht="21.75" customHeight="1" x14ac:dyDescent="0.2">
      <c r="A38" s="12" t="s">
        <v>201</v>
      </c>
      <c r="C38" s="54">
        <v>0</v>
      </c>
      <c r="D38" s="18"/>
      <c r="E38" s="54">
        <v>0</v>
      </c>
      <c r="F38" s="18"/>
      <c r="G38" s="54">
        <f t="shared" si="0"/>
        <v>0</v>
      </c>
      <c r="I38" s="54">
        <v>4135463097</v>
      </c>
      <c r="K38" s="54">
        <v>0</v>
      </c>
      <c r="M38" s="54">
        <f t="shared" si="1"/>
        <v>4135463097</v>
      </c>
      <c r="O38" s="59"/>
      <c r="P38" s="59"/>
      <c r="R38" s="59"/>
      <c r="S38" s="59"/>
    </row>
    <row r="39" spans="1:19" ht="21.75" customHeight="1" x14ac:dyDescent="0.2">
      <c r="A39" s="12" t="s">
        <v>201</v>
      </c>
      <c r="C39" s="54">
        <v>0</v>
      </c>
      <c r="D39" s="18"/>
      <c r="E39" s="54">
        <v>0</v>
      </c>
      <c r="F39" s="18"/>
      <c r="G39" s="54">
        <f t="shared" si="0"/>
        <v>0</v>
      </c>
      <c r="I39" s="54">
        <v>16270356174</v>
      </c>
      <c r="K39" s="54">
        <v>0</v>
      </c>
      <c r="M39" s="54">
        <f t="shared" si="1"/>
        <v>16270356174</v>
      </c>
      <c r="O39" s="59"/>
      <c r="P39" s="59"/>
      <c r="R39" s="59"/>
      <c r="S39" s="59"/>
    </row>
    <row r="40" spans="1:19" ht="21.75" customHeight="1" x14ac:dyDescent="0.2">
      <c r="A40" s="12" t="s">
        <v>201</v>
      </c>
      <c r="C40" s="54">
        <v>0</v>
      </c>
      <c r="D40" s="18"/>
      <c r="E40" s="54">
        <v>0</v>
      </c>
      <c r="F40" s="18"/>
      <c r="G40" s="54">
        <f t="shared" si="0"/>
        <v>0</v>
      </c>
      <c r="I40" s="54">
        <v>2619287683</v>
      </c>
      <c r="K40" s="54">
        <v>0</v>
      </c>
      <c r="M40" s="54">
        <f t="shared" si="1"/>
        <v>2619287683</v>
      </c>
      <c r="O40" s="59"/>
      <c r="P40" s="59"/>
      <c r="R40" s="59"/>
      <c r="S40" s="59"/>
    </row>
    <row r="41" spans="1:19" ht="21.75" customHeight="1" x14ac:dyDescent="0.2">
      <c r="A41" s="12" t="s">
        <v>222</v>
      </c>
      <c r="C41" s="54">
        <v>103857</v>
      </c>
      <c r="D41" s="18"/>
      <c r="E41" s="54">
        <v>0</v>
      </c>
      <c r="F41" s="18"/>
      <c r="G41" s="54">
        <f t="shared" si="0"/>
        <v>103857</v>
      </c>
      <c r="I41" s="54">
        <v>8085462</v>
      </c>
      <c r="K41" s="54">
        <v>0</v>
      </c>
      <c r="M41" s="54">
        <f t="shared" si="1"/>
        <v>8085462</v>
      </c>
      <c r="O41" s="59"/>
      <c r="P41" s="59"/>
      <c r="R41" s="59"/>
      <c r="S41" s="59"/>
    </row>
    <row r="42" spans="1:19" ht="21.75" customHeight="1" x14ac:dyDescent="0.2">
      <c r="A42" s="12" t="s">
        <v>200</v>
      </c>
      <c r="C42" s="54">
        <v>0</v>
      </c>
      <c r="D42" s="18"/>
      <c r="E42" s="54">
        <v>0</v>
      </c>
      <c r="F42" s="18"/>
      <c r="G42" s="54">
        <f t="shared" si="0"/>
        <v>0</v>
      </c>
      <c r="I42" s="54">
        <v>12913865767</v>
      </c>
      <c r="K42" s="54">
        <v>0</v>
      </c>
      <c r="M42" s="54">
        <f t="shared" si="1"/>
        <v>12913865767</v>
      </c>
      <c r="O42" s="59"/>
      <c r="P42" s="59"/>
      <c r="R42" s="59"/>
      <c r="S42" s="59"/>
    </row>
    <row r="43" spans="1:19" ht="21.75" customHeight="1" x14ac:dyDescent="0.2">
      <c r="A43" s="12" t="s">
        <v>201</v>
      </c>
      <c r="C43" s="54">
        <v>0</v>
      </c>
      <c r="D43" s="18"/>
      <c r="E43" s="54">
        <v>0</v>
      </c>
      <c r="F43" s="18"/>
      <c r="G43" s="54">
        <f t="shared" si="0"/>
        <v>0</v>
      </c>
      <c r="I43" s="54">
        <v>5749823569</v>
      </c>
      <c r="K43" s="54">
        <v>0</v>
      </c>
      <c r="M43" s="54">
        <f t="shared" si="1"/>
        <v>5749823569</v>
      </c>
      <c r="O43" s="59"/>
      <c r="P43" s="59"/>
      <c r="R43" s="59"/>
      <c r="S43" s="59"/>
    </row>
    <row r="44" spans="1:19" ht="21.75" customHeight="1" x14ac:dyDescent="0.2">
      <c r="A44" s="12" t="s">
        <v>201</v>
      </c>
      <c r="C44" s="54">
        <v>0</v>
      </c>
      <c r="D44" s="18"/>
      <c r="E44" s="54">
        <v>0</v>
      </c>
      <c r="F44" s="18"/>
      <c r="G44" s="54">
        <f t="shared" si="0"/>
        <v>0</v>
      </c>
      <c r="I44" s="54">
        <v>14255934254</v>
      </c>
      <c r="K44" s="54">
        <v>0</v>
      </c>
      <c r="M44" s="54">
        <f t="shared" si="1"/>
        <v>14255934254</v>
      </c>
      <c r="O44" s="59"/>
      <c r="P44" s="59"/>
      <c r="R44" s="59"/>
      <c r="S44" s="59"/>
    </row>
    <row r="45" spans="1:19" ht="21.75" customHeight="1" x14ac:dyDescent="0.2">
      <c r="A45" s="12" t="s">
        <v>200</v>
      </c>
      <c r="C45" s="54">
        <v>0</v>
      </c>
      <c r="D45" s="18"/>
      <c r="E45" s="54">
        <v>0</v>
      </c>
      <c r="F45" s="18"/>
      <c r="G45" s="54">
        <f t="shared" si="0"/>
        <v>0</v>
      </c>
      <c r="I45" s="54">
        <v>952099975</v>
      </c>
      <c r="K45" s="54">
        <v>0</v>
      </c>
      <c r="M45" s="54">
        <f t="shared" si="1"/>
        <v>952099975</v>
      </c>
      <c r="O45" s="59"/>
      <c r="P45" s="59"/>
      <c r="R45" s="59"/>
      <c r="S45" s="59"/>
    </row>
    <row r="46" spans="1:19" ht="21.75" customHeight="1" x14ac:dyDescent="0.2">
      <c r="A46" s="12" t="s">
        <v>200</v>
      </c>
      <c r="C46" s="54">
        <v>0</v>
      </c>
      <c r="D46" s="18"/>
      <c r="E46" s="54">
        <v>0</v>
      </c>
      <c r="F46" s="18"/>
      <c r="G46" s="54">
        <f t="shared" si="0"/>
        <v>0</v>
      </c>
      <c r="I46" s="54">
        <v>2872876719</v>
      </c>
      <c r="K46" s="54">
        <v>0</v>
      </c>
      <c r="M46" s="54">
        <f t="shared" si="1"/>
        <v>2872876719</v>
      </c>
      <c r="O46" s="59"/>
      <c r="P46" s="59"/>
      <c r="R46" s="59"/>
      <c r="S46" s="59"/>
    </row>
    <row r="47" spans="1:19" ht="21.75" customHeight="1" x14ac:dyDescent="0.2">
      <c r="A47" s="12" t="s">
        <v>203</v>
      </c>
      <c r="C47" s="54">
        <v>0</v>
      </c>
      <c r="D47" s="18"/>
      <c r="E47" s="54">
        <v>0</v>
      </c>
      <c r="F47" s="18"/>
      <c r="G47" s="54">
        <f t="shared" si="0"/>
        <v>0</v>
      </c>
      <c r="I47" s="54">
        <v>1705699461</v>
      </c>
      <c r="K47" s="54">
        <v>4212050</v>
      </c>
      <c r="M47" s="54">
        <f t="shared" si="1"/>
        <v>1701487411</v>
      </c>
      <c r="O47" s="59"/>
      <c r="P47" s="59"/>
      <c r="R47" s="59"/>
      <c r="S47" s="59"/>
    </row>
    <row r="48" spans="1:19" ht="21.75" customHeight="1" x14ac:dyDescent="0.2">
      <c r="A48" s="12" t="s">
        <v>203</v>
      </c>
      <c r="C48" s="54">
        <v>0</v>
      </c>
      <c r="D48" s="18"/>
      <c r="E48" s="54">
        <v>0</v>
      </c>
      <c r="F48" s="18"/>
      <c r="G48" s="54">
        <f t="shared" si="0"/>
        <v>0</v>
      </c>
      <c r="I48" s="54">
        <v>4303843596</v>
      </c>
      <c r="K48" s="54">
        <v>5867061</v>
      </c>
      <c r="M48" s="54">
        <f t="shared" si="1"/>
        <v>4297976535</v>
      </c>
      <c r="O48" s="59"/>
      <c r="P48" s="59"/>
      <c r="R48" s="59"/>
      <c r="S48" s="59"/>
    </row>
    <row r="49" spans="1:19" ht="21.75" customHeight="1" x14ac:dyDescent="0.2">
      <c r="A49" s="12" t="s">
        <v>191</v>
      </c>
      <c r="C49" s="54">
        <v>0</v>
      </c>
      <c r="D49" s="18"/>
      <c r="E49" s="54">
        <v>0</v>
      </c>
      <c r="F49" s="18"/>
      <c r="G49" s="54">
        <f t="shared" si="0"/>
        <v>0</v>
      </c>
      <c r="I49" s="54">
        <v>-9792568</v>
      </c>
      <c r="K49" s="54">
        <v>0</v>
      </c>
      <c r="M49" s="54">
        <f t="shared" si="1"/>
        <v>-9792568</v>
      </c>
      <c r="O49" s="59"/>
      <c r="P49" s="59"/>
      <c r="R49" s="59"/>
      <c r="S49" s="59"/>
    </row>
    <row r="50" spans="1:19" ht="21.75" customHeight="1" x14ac:dyDescent="0.2">
      <c r="A50" s="12" t="s">
        <v>220</v>
      </c>
      <c r="C50" s="54">
        <v>3983</v>
      </c>
      <c r="D50" s="18"/>
      <c r="E50" s="54">
        <v>0</v>
      </c>
      <c r="F50" s="18"/>
      <c r="G50" s="54">
        <f t="shared" si="0"/>
        <v>3983</v>
      </c>
      <c r="I50" s="54">
        <v>-390718</v>
      </c>
      <c r="K50" s="54">
        <v>396</v>
      </c>
      <c r="M50" s="54">
        <f t="shared" si="1"/>
        <v>-391114</v>
      </c>
      <c r="O50" s="59"/>
      <c r="P50" s="59"/>
      <c r="R50" s="59"/>
      <c r="S50" s="59"/>
    </row>
    <row r="51" spans="1:19" ht="21.75" customHeight="1" x14ac:dyDescent="0.2">
      <c r="A51" s="12" t="s">
        <v>213</v>
      </c>
      <c r="C51" s="54">
        <v>0</v>
      </c>
      <c r="D51" s="18"/>
      <c r="E51" s="54">
        <v>0</v>
      </c>
      <c r="F51" s="18"/>
      <c r="G51" s="54">
        <f t="shared" si="0"/>
        <v>0</v>
      </c>
      <c r="I51" s="54">
        <v>27741783067</v>
      </c>
      <c r="K51" s="54">
        <v>3479342</v>
      </c>
      <c r="M51" s="54">
        <f t="shared" si="1"/>
        <v>27738303725</v>
      </c>
      <c r="O51" s="59"/>
      <c r="P51" s="59"/>
      <c r="R51" s="59"/>
      <c r="S51" s="59"/>
    </row>
    <row r="52" spans="1:19" ht="21.75" customHeight="1" x14ac:dyDescent="0.2">
      <c r="A52" s="12" t="s">
        <v>214</v>
      </c>
      <c r="C52" s="54">
        <v>0</v>
      </c>
      <c r="D52" s="18"/>
      <c r="E52" s="54">
        <v>0</v>
      </c>
      <c r="F52" s="18"/>
      <c r="G52" s="54">
        <f t="shared" si="0"/>
        <v>0</v>
      </c>
      <c r="I52" s="54">
        <v>46236305112</v>
      </c>
      <c r="K52" s="54">
        <v>5798911</v>
      </c>
      <c r="M52" s="54">
        <f t="shared" si="1"/>
        <v>46230506201</v>
      </c>
      <c r="O52" s="59"/>
      <c r="P52" s="59"/>
      <c r="R52" s="59"/>
      <c r="S52" s="59"/>
    </row>
    <row r="53" spans="1:19" ht="21.75" customHeight="1" x14ac:dyDescent="0.2">
      <c r="A53" s="12" t="s">
        <v>213</v>
      </c>
      <c r="C53" s="54">
        <v>0</v>
      </c>
      <c r="D53" s="18"/>
      <c r="E53" s="54">
        <v>0</v>
      </c>
      <c r="F53" s="18"/>
      <c r="G53" s="54">
        <f t="shared" si="0"/>
        <v>0</v>
      </c>
      <c r="I53" s="54">
        <v>46236305112</v>
      </c>
      <c r="K53" s="54">
        <v>5798911</v>
      </c>
      <c r="M53" s="54">
        <f t="shared" si="1"/>
        <v>46230506201</v>
      </c>
      <c r="O53" s="59"/>
      <c r="P53" s="59"/>
      <c r="R53" s="59"/>
      <c r="S53" s="59"/>
    </row>
    <row r="54" spans="1:19" ht="21.75" customHeight="1" x14ac:dyDescent="0.2">
      <c r="A54" s="12" t="s">
        <v>213</v>
      </c>
      <c r="C54" s="54">
        <v>0</v>
      </c>
      <c r="D54" s="18"/>
      <c r="E54" s="54">
        <v>0</v>
      </c>
      <c r="F54" s="18"/>
      <c r="G54" s="54">
        <f t="shared" si="0"/>
        <v>0</v>
      </c>
      <c r="I54" s="54">
        <v>18494522043</v>
      </c>
      <c r="K54" s="54">
        <v>2319569</v>
      </c>
      <c r="M54" s="54">
        <f t="shared" si="1"/>
        <v>18492202474</v>
      </c>
      <c r="O54" s="59"/>
      <c r="P54" s="59"/>
      <c r="R54" s="59"/>
      <c r="S54" s="59"/>
    </row>
    <row r="55" spans="1:19" ht="21.75" customHeight="1" x14ac:dyDescent="0.2">
      <c r="A55" s="12" t="s">
        <v>213</v>
      </c>
      <c r="C55" s="54">
        <v>0</v>
      </c>
      <c r="D55" s="18"/>
      <c r="E55" s="54">
        <v>0</v>
      </c>
      <c r="F55" s="18"/>
      <c r="G55" s="54">
        <f t="shared" si="0"/>
        <v>0</v>
      </c>
      <c r="I55" s="54">
        <v>18494522043</v>
      </c>
      <c r="K55" s="54">
        <v>2319569</v>
      </c>
      <c r="M55" s="54">
        <f t="shared" si="1"/>
        <v>18492202474</v>
      </c>
      <c r="O55" s="59"/>
      <c r="P55" s="59"/>
      <c r="R55" s="59"/>
      <c r="S55" s="59"/>
    </row>
    <row r="56" spans="1:19" ht="21.75" customHeight="1" x14ac:dyDescent="0.2">
      <c r="A56" s="12" t="s">
        <v>214</v>
      </c>
      <c r="C56" s="54">
        <v>0</v>
      </c>
      <c r="D56" s="18"/>
      <c r="E56" s="54">
        <v>0</v>
      </c>
      <c r="F56" s="18"/>
      <c r="G56" s="54">
        <f t="shared" si="0"/>
        <v>0</v>
      </c>
      <c r="I56" s="54">
        <v>27741783065</v>
      </c>
      <c r="K56" s="54">
        <v>3479342</v>
      </c>
      <c r="M56" s="54">
        <f t="shared" si="1"/>
        <v>27738303723</v>
      </c>
      <c r="O56" s="59"/>
      <c r="P56" s="59"/>
      <c r="R56" s="59"/>
      <c r="S56" s="59"/>
    </row>
    <row r="57" spans="1:19" ht="21.75" customHeight="1" x14ac:dyDescent="0.2">
      <c r="A57" s="12" t="s">
        <v>201</v>
      </c>
      <c r="C57" s="54">
        <v>0</v>
      </c>
      <c r="D57" s="18"/>
      <c r="E57" s="54">
        <v>0</v>
      </c>
      <c r="F57" s="18"/>
      <c r="G57" s="54">
        <f t="shared" si="0"/>
        <v>0</v>
      </c>
      <c r="I57" s="54">
        <v>2838753972</v>
      </c>
      <c r="K57" s="54">
        <v>1418154</v>
      </c>
      <c r="M57" s="54">
        <f t="shared" si="1"/>
        <v>2837335818</v>
      </c>
      <c r="O57" s="59"/>
      <c r="P57" s="59"/>
      <c r="R57" s="59"/>
      <c r="S57" s="59"/>
    </row>
    <row r="58" spans="1:19" ht="21.75" customHeight="1" x14ac:dyDescent="0.2">
      <c r="A58" s="12" t="s">
        <v>202</v>
      </c>
      <c r="C58" s="54">
        <v>0</v>
      </c>
      <c r="D58" s="18"/>
      <c r="E58" s="54">
        <v>0</v>
      </c>
      <c r="F58" s="18"/>
      <c r="G58" s="54">
        <f t="shared" si="0"/>
        <v>0</v>
      </c>
      <c r="I58" s="54">
        <v>1989316535</v>
      </c>
      <c r="K58" s="54">
        <v>48450</v>
      </c>
      <c r="M58" s="54">
        <f t="shared" si="1"/>
        <v>1989268085</v>
      </c>
      <c r="O58" s="59"/>
      <c r="P58" s="59"/>
      <c r="R58" s="59"/>
      <c r="S58" s="59"/>
    </row>
    <row r="59" spans="1:19" ht="21.75" customHeight="1" x14ac:dyDescent="0.2">
      <c r="A59" s="12" t="s">
        <v>213</v>
      </c>
      <c r="C59" s="54">
        <v>0</v>
      </c>
      <c r="D59" s="18"/>
      <c r="E59" s="54">
        <v>0</v>
      </c>
      <c r="F59" s="18"/>
      <c r="G59" s="54">
        <f t="shared" si="0"/>
        <v>0</v>
      </c>
      <c r="I59" s="54">
        <v>72141592620</v>
      </c>
      <c r="K59" s="54">
        <v>0</v>
      </c>
      <c r="M59" s="54">
        <f t="shared" si="1"/>
        <v>72141592620</v>
      </c>
      <c r="O59" s="59"/>
      <c r="P59" s="59"/>
      <c r="R59" s="59"/>
      <c r="S59" s="59"/>
    </row>
    <row r="60" spans="1:19" ht="21.75" customHeight="1" x14ac:dyDescent="0.2">
      <c r="A60" s="12" t="s">
        <v>214</v>
      </c>
      <c r="C60" s="54">
        <v>0</v>
      </c>
      <c r="D60" s="18"/>
      <c r="E60" s="54">
        <v>0</v>
      </c>
      <c r="F60" s="18"/>
      <c r="G60" s="54">
        <f t="shared" si="0"/>
        <v>0</v>
      </c>
      <c r="I60" s="54">
        <v>48320360654</v>
      </c>
      <c r="K60" s="54">
        <v>0</v>
      </c>
      <c r="M60" s="54">
        <f t="shared" si="1"/>
        <v>48320360654</v>
      </c>
      <c r="O60" s="59"/>
      <c r="P60" s="59"/>
      <c r="R60" s="59"/>
      <c r="S60" s="59"/>
    </row>
    <row r="61" spans="1:19" ht="21.75" customHeight="1" x14ac:dyDescent="0.2">
      <c r="A61" s="12" t="s">
        <v>214</v>
      </c>
      <c r="C61" s="54">
        <v>0</v>
      </c>
      <c r="D61" s="18"/>
      <c r="E61" s="54">
        <v>0</v>
      </c>
      <c r="F61" s="18"/>
      <c r="G61" s="54">
        <f t="shared" si="0"/>
        <v>0</v>
      </c>
      <c r="I61" s="54">
        <v>1397334834</v>
      </c>
      <c r="K61" s="54">
        <v>0</v>
      </c>
      <c r="M61" s="54">
        <f t="shared" si="1"/>
        <v>1397334834</v>
      </c>
      <c r="O61" s="59"/>
      <c r="P61" s="59"/>
      <c r="R61" s="59"/>
      <c r="S61" s="59"/>
    </row>
    <row r="62" spans="1:19" ht="21.75" customHeight="1" x14ac:dyDescent="0.2">
      <c r="A62" s="12" t="s">
        <v>224</v>
      </c>
      <c r="C62" s="54">
        <v>3395</v>
      </c>
      <c r="D62" s="18"/>
      <c r="E62" s="54">
        <v>0</v>
      </c>
      <c r="F62" s="18"/>
      <c r="G62" s="54">
        <f t="shared" si="0"/>
        <v>3395</v>
      </c>
      <c r="I62" s="54">
        <v>2945503971</v>
      </c>
      <c r="K62" s="54">
        <v>0</v>
      </c>
      <c r="M62" s="54">
        <f t="shared" si="1"/>
        <v>2945503971</v>
      </c>
      <c r="O62" s="59"/>
      <c r="P62" s="59"/>
      <c r="R62" s="59"/>
      <c r="S62" s="59"/>
    </row>
    <row r="63" spans="1:19" ht="21.75" customHeight="1" x14ac:dyDescent="0.2">
      <c r="A63" s="12" t="s">
        <v>195</v>
      </c>
      <c r="C63" s="54">
        <v>0</v>
      </c>
      <c r="D63" s="18"/>
      <c r="E63" s="54">
        <v>0</v>
      </c>
      <c r="F63" s="18"/>
      <c r="G63" s="54">
        <f t="shared" si="0"/>
        <v>0</v>
      </c>
      <c r="I63" s="54">
        <v>165625904334</v>
      </c>
      <c r="K63" s="54">
        <v>0</v>
      </c>
      <c r="M63" s="54">
        <f t="shared" si="1"/>
        <v>165625904334</v>
      </c>
      <c r="O63" s="59"/>
      <c r="P63" s="59"/>
      <c r="R63" s="59"/>
      <c r="S63" s="59"/>
    </row>
    <row r="64" spans="1:19" ht="21.75" customHeight="1" x14ac:dyDescent="0.2">
      <c r="A64" s="12" t="s">
        <v>202</v>
      </c>
      <c r="C64" s="54">
        <v>0</v>
      </c>
      <c r="D64" s="18"/>
      <c r="E64" s="54">
        <v>0</v>
      </c>
      <c r="F64" s="18"/>
      <c r="G64" s="54">
        <f t="shared" si="0"/>
        <v>0</v>
      </c>
      <c r="I64" s="54">
        <v>24479210360</v>
      </c>
      <c r="K64" s="54">
        <v>0</v>
      </c>
      <c r="M64" s="54">
        <f t="shared" si="1"/>
        <v>24479210360</v>
      </c>
      <c r="O64" s="59"/>
      <c r="P64" s="59"/>
      <c r="R64" s="59"/>
      <c r="S64" s="59"/>
    </row>
    <row r="65" spans="1:19" ht="21.75" customHeight="1" x14ac:dyDescent="0.2">
      <c r="A65" s="12" t="s">
        <v>225</v>
      </c>
      <c r="C65" s="54">
        <v>736220664</v>
      </c>
      <c r="D65" s="18"/>
      <c r="E65" s="54">
        <v>-21010997</v>
      </c>
      <c r="F65" s="18"/>
      <c r="G65" s="54">
        <f t="shared" si="0"/>
        <v>757231661</v>
      </c>
      <c r="I65" s="54">
        <v>58211258897</v>
      </c>
      <c r="K65" s="54">
        <v>0</v>
      </c>
      <c r="M65" s="54">
        <f t="shared" si="1"/>
        <v>58211258897</v>
      </c>
      <c r="O65" s="59"/>
      <c r="P65" s="59"/>
      <c r="R65" s="59"/>
      <c r="S65" s="59"/>
    </row>
    <row r="66" spans="1:19" ht="21.75" customHeight="1" x14ac:dyDescent="0.2">
      <c r="A66" s="12" t="s">
        <v>200</v>
      </c>
      <c r="C66" s="54">
        <v>0</v>
      </c>
      <c r="D66" s="18"/>
      <c r="E66" s="54">
        <v>0</v>
      </c>
      <c r="F66" s="18"/>
      <c r="G66" s="54">
        <f t="shared" si="0"/>
        <v>0</v>
      </c>
      <c r="I66" s="54">
        <v>344706849</v>
      </c>
      <c r="K66" s="54">
        <v>0</v>
      </c>
      <c r="M66" s="54">
        <f t="shared" si="1"/>
        <v>344706849</v>
      </c>
      <c r="O66" s="59"/>
      <c r="P66" s="59"/>
      <c r="R66" s="59"/>
      <c r="S66" s="59"/>
    </row>
    <row r="67" spans="1:19" ht="21.75" customHeight="1" x14ac:dyDescent="0.2">
      <c r="A67" s="12" t="s">
        <v>203</v>
      </c>
      <c r="C67" s="54">
        <v>0</v>
      </c>
      <c r="D67" s="18"/>
      <c r="E67" s="54">
        <v>0</v>
      </c>
      <c r="F67" s="18"/>
      <c r="G67" s="54">
        <f t="shared" si="0"/>
        <v>0</v>
      </c>
      <c r="I67" s="54">
        <v>1028593777</v>
      </c>
      <c r="K67" s="54">
        <v>0</v>
      </c>
      <c r="M67" s="54">
        <f t="shared" si="1"/>
        <v>1028593777</v>
      </c>
      <c r="O67" s="59"/>
      <c r="P67" s="59"/>
      <c r="R67" s="59"/>
      <c r="S67" s="59"/>
    </row>
    <row r="68" spans="1:19" ht="21.75" customHeight="1" x14ac:dyDescent="0.2">
      <c r="A68" s="12" t="s">
        <v>203</v>
      </c>
      <c r="C68" s="54">
        <v>0</v>
      </c>
      <c r="D68" s="18"/>
      <c r="E68" s="54">
        <v>0</v>
      </c>
      <c r="F68" s="18"/>
      <c r="G68" s="54">
        <f t="shared" si="0"/>
        <v>0</v>
      </c>
      <c r="I68" s="54">
        <v>5245318624</v>
      </c>
      <c r="K68" s="54">
        <v>0</v>
      </c>
      <c r="M68" s="54">
        <f t="shared" si="1"/>
        <v>5245318624</v>
      </c>
      <c r="O68" s="59"/>
      <c r="P68" s="59"/>
      <c r="R68" s="59"/>
      <c r="S68" s="59"/>
    </row>
    <row r="69" spans="1:19" ht="21.75" customHeight="1" x14ac:dyDescent="0.2">
      <c r="A69" s="12" t="s">
        <v>200</v>
      </c>
      <c r="C69" s="54">
        <v>0</v>
      </c>
      <c r="D69" s="18"/>
      <c r="E69" s="54">
        <v>0</v>
      </c>
      <c r="F69" s="18"/>
      <c r="G69" s="54">
        <f t="shared" si="0"/>
        <v>0</v>
      </c>
      <c r="I69" s="54">
        <v>5450704109</v>
      </c>
      <c r="K69" s="54">
        <v>0</v>
      </c>
      <c r="M69" s="54">
        <f t="shared" si="1"/>
        <v>5450704109</v>
      </c>
      <c r="O69" s="59"/>
      <c r="P69" s="59"/>
      <c r="R69" s="59"/>
      <c r="S69" s="59"/>
    </row>
    <row r="70" spans="1:19" ht="21.75" customHeight="1" x14ac:dyDescent="0.2">
      <c r="A70" s="12" t="s">
        <v>226</v>
      </c>
      <c r="C70" s="54">
        <v>0</v>
      </c>
      <c r="D70" s="18"/>
      <c r="E70" s="54">
        <v>0</v>
      </c>
      <c r="F70" s="18"/>
      <c r="G70" s="54">
        <f t="shared" si="0"/>
        <v>0</v>
      </c>
      <c r="I70" s="54">
        <v>36065412632</v>
      </c>
      <c r="K70" s="54">
        <v>0</v>
      </c>
      <c r="M70" s="54">
        <f t="shared" si="1"/>
        <v>36065412632</v>
      </c>
      <c r="O70" s="59"/>
      <c r="P70" s="59"/>
      <c r="R70" s="59"/>
      <c r="S70" s="59"/>
    </row>
    <row r="71" spans="1:19" ht="21.75" customHeight="1" x14ac:dyDescent="0.2">
      <c r="A71" s="12" t="s">
        <v>203</v>
      </c>
      <c r="C71" s="54">
        <v>0</v>
      </c>
      <c r="D71" s="18"/>
      <c r="E71" s="54">
        <v>0</v>
      </c>
      <c r="F71" s="18"/>
      <c r="G71" s="54">
        <f t="shared" si="0"/>
        <v>0</v>
      </c>
      <c r="I71" s="54">
        <v>12853719615</v>
      </c>
      <c r="K71" s="54">
        <v>0</v>
      </c>
      <c r="M71" s="54">
        <f t="shared" si="1"/>
        <v>12853719615</v>
      </c>
      <c r="O71" s="59"/>
      <c r="P71" s="59"/>
      <c r="R71" s="59"/>
      <c r="S71" s="59"/>
    </row>
    <row r="72" spans="1:19" ht="21.75" customHeight="1" x14ac:dyDescent="0.2">
      <c r="A72" s="12" t="s">
        <v>202</v>
      </c>
      <c r="C72" s="54">
        <v>0</v>
      </c>
      <c r="D72" s="18"/>
      <c r="E72" s="54">
        <v>-7354116</v>
      </c>
      <c r="F72" s="18"/>
      <c r="G72" s="54">
        <f t="shared" si="0"/>
        <v>7354116</v>
      </c>
      <c r="I72" s="54">
        <v>9891266383</v>
      </c>
      <c r="K72" s="54">
        <v>0</v>
      </c>
      <c r="M72" s="54">
        <f t="shared" si="1"/>
        <v>9891266383</v>
      </c>
      <c r="O72" s="59"/>
      <c r="P72" s="59"/>
      <c r="R72" s="59"/>
      <c r="S72" s="59"/>
    </row>
    <row r="73" spans="1:19" ht="21.75" customHeight="1" x14ac:dyDescent="0.2">
      <c r="A73" s="12" t="s">
        <v>203</v>
      </c>
      <c r="C73" s="54">
        <v>0</v>
      </c>
      <c r="D73" s="18"/>
      <c r="E73" s="54">
        <v>0</v>
      </c>
      <c r="F73" s="18"/>
      <c r="G73" s="54">
        <f t="shared" ref="G73:G137" si="2">C73-E73</f>
        <v>0</v>
      </c>
      <c r="I73" s="54">
        <v>3269760656</v>
      </c>
      <c r="K73" s="54">
        <v>0</v>
      </c>
      <c r="M73" s="54">
        <f t="shared" ref="M73:M137" si="3">I73-K73</f>
        <v>3269760656</v>
      </c>
      <c r="O73" s="59"/>
      <c r="P73" s="59"/>
      <c r="R73" s="59"/>
      <c r="S73" s="59"/>
    </row>
    <row r="74" spans="1:19" ht="21.75" customHeight="1" x14ac:dyDescent="0.2">
      <c r="A74" s="12" t="s">
        <v>202</v>
      </c>
      <c r="C74" s="54">
        <v>0</v>
      </c>
      <c r="D74" s="18"/>
      <c r="E74" s="54">
        <v>0</v>
      </c>
      <c r="F74" s="18"/>
      <c r="G74" s="54">
        <f t="shared" si="2"/>
        <v>0</v>
      </c>
      <c r="I74" s="54">
        <v>5871926229</v>
      </c>
      <c r="K74" s="54">
        <v>0</v>
      </c>
      <c r="M74" s="54">
        <f t="shared" si="3"/>
        <v>5871926229</v>
      </c>
      <c r="O74" s="59"/>
      <c r="P74" s="59"/>
      <c r="R74" s="59"/>
      <c r="S74" s="59"/>
    </row>
    <row r="75" spans="1:19" ht="21.75" customHeight="1" x14ac:dyDescent="0.2">
      <c r="A75" s="12" t="s">
        <v>203</v>
      </c>
      <c r="C75" s="54">
        <v>0</v>
      </c>
      <c r="D75" s="18"/>
      <c r="E75" s="54">
        <v>0</v>
      </c>
      <c r="F75" s="18"/>
      <c r="G75" s="54">
        <f t="shared" si="2"/>
        <v>0</v>
      </c>
      <c r="I75" s="54">
        <v>8012178378</v>
      </c>
      <c r="K75" s="54">
        <v>0</v>
      </c>
      <c r="M75" s="54">
        <f t="shared" si="3"/>
        <v>8012178378</v>
      </c>
      <c r="O75" s="59"/>
      <c r="P75" s="59"/>
      <c r="R75" s="59"/>
      <c r="S75" s="59"/>
    </row>
    <row r="76" spans="1:19" ht="21.75" customHeight="1" x14ac:dyDescent="0.2">
      <c r="A76" s="12" t="s">
        <v>200</v>
      </c>
      <c r="C76" s="54">
        <v>652634835</v>
      </c>
      <c r="D76" s="18"/>
      <c r="E76" s="54">
        <v>0</v>
      </c>
      <c r="F76" s="18"/>
      <c r="G76" s="54">
        <f t="shared" si="2"/>
        <v>652634835</v>
      </c>
      <c r="I76" s="54">
        <v>38921391780</v>
      </c>
      <c r="K76" s="54">
        <v>0</v>
      </c>
      <c r="M76" s="54">
        <f t="shared" si="3"/>
        <v>38921391780</v>
      </c>
      <c r="O76" s="59"/>
      <c r="P76" s="59"/>
      <c r="R76" s="59"/>
      <c r="S76" s="59"/>
    </row>
    <row r="77" spans="1:19" ht="21.75" customHeight="1" x14ac:dyDescent="0.2">
      <c r="A77" s="12" t="s">
        <v>203</v>
      </c>
      <c r="C77" s="54">
        <v>0</v>
      </c>
      <c r="D77" s="18"/>
      <c r="E77" s="54">
        <v>0</v>
      </c>
      <c r="F77" s="18"/>
      <c r="G77" s="54">
        <f t="shared" si="2"/>
        <v>0</v>
      </c>
      <c r="I77" s="54">
        <v>2685245902</v>
      </c>
      <c r="K77" s="54">
        <v>0</v>
      </c>
      <c r="M77" s="54">
        <f t="shared" si="3"/>
        <v>2685245902</v>
      </c>
      <c r="O77" s="59"/>
      <c r="P77" s="59"/>
      <c r="R77" s="59"/>
      <c r="S77" s="59"/>
    </row>
    <row r="78" spans="1:19" ht="21.75" customHeight="1" x14ac:dyDescent="0.2">
      <c r="A78" s="12" t="s">
        <v>200</v>
      </c>
      <c r="C78" s="54">
        <v>415489563</v>
      </c>
      <c r="D78" s="18"/>
      <c r="E78" s="54">
        <v>0</v>
      </c>
      <c r="F78" s="18"/>
      <c r="G78" s="54">
        <f t="shared" si="2"/>
        <v>415489563</v>
      </c>
      <c r="I78" s="54">
        <v>25261643835</v>
      </c>
      <c r="K78" s="54">
        <v>0</v>
      </c>
      <c r="M78" s="54">
        <f t="shared" si="3"/>
        <v>25261643835</v>
      </c>
      <c r="O78" s="59"/>
      <c r="P78" s="59"/>
      <c r="R78" s="59"/>
      <c r="S78" s="59"/>
    </row>
    <row r="79" spans="1:19" ht="21.75" customHeight="1" x14ac:dyDescent="0.2">
      <c r="A79" s="12" t="s">
        <v>201</v>
      </c>
      <c r="C79" s="54">
        <v>857888296</v>
      </c>
      <c r="D79" s="18"/>
      <c r="E79" s="54">
        <v>0</v>
      </c>
      <c r="F79" s="18"/>
      <c r="G79" s="54">
        <f t="shared" si="2"/>
        <v>857888296</v>
      </c>
      <c r="I79" s="54">
        <v>52657575616</v>
      </c>
      <c r="K79" s="54">
        <v>0</v>
      </c>
      <c r="M79" s="54">
        <f t="shared" si="3"/>
        <v>52657575616</v>
      </c>
      <c r="O79" s="59"/>
      <c r="P79" s="59"/>
      <c r="R79" s="59"/>
      <c r="S79" s="59"/>
    </row>
    <row r="80" spans="1:19" ht="21.75" customHeight="1" x14ac:dyDescent="0.2">
      <c r="A80" s="12" t="s">
        <v>200</v>
      </c>
      <c r="C80" s="54">
        <v>131294402</v>
      </c>
      <c r="D80" s="18"/>
      <c r="E80" s="54">
        <v>0</v>
      </c>
      <c r="F80" s="18"/>
      <c r="G80" s="54">
        <f t="shared" si="2"/>
        <v>131294402</v>
      </c>
      <c r="I80" s="54">
        <v>8406113425</v>
      </c>
      <c r="K80" s="54">
        <v>0</v>
      </c>
      <c r="M80" s="54">
        <f t="shared" si="3"/>
        <v>8406113425</v>
      </c>
      <c r="O80" s="59"/>
      <c r="P80" s="59"/>
      <c r="R80" s="59"/>
      <c r="S80" s="59"/>
    </row>
    <row r="81" spans="1:19" ht="21.75" customHeight="1" x14ac:dyDescent="0.2">
      <c r="A81" s="12" t="s">
        <v>201</v>
      </c>
      <c r="C81" s="54">
        <v>6005870945</v>
      </c>
      <c r="D81" s="18"/>
      <c r="E81" s="54">
        <v>0</v>
      </c>
      <c r="F81" s="18"/>
      <c r="G81" s="54">
        <f t="shared" si="2"/>
        <v>6005870945</v>
      </c>
      <c r="I81" s="54">
        <v>125446253425</v>
      </c>
      <c r="K81" s="54">
        <v>0</v>
      </c>
      <c r="M81" s="54">
        <f t="shared" si="3"/>
        <v>125446253425</v>
      </c>
      <c r="O81" s="59"/>
      <c r="P81" s="59"/>
      <c r="R81" s="59"/>
      <c r="S81" s="59"/>
    </row>
    <row r="82" spans="1:19" ht="21.75" customHeight="1" x14ac:dyDescent="0.2">
      <c r="A82" s="12" t="s">
        <v>202</v>
      </c>
      <c r="C82" s="54">
        <v>0</v>
      </c>
      <c r="D82" s="18"/>
      <c r="E82" s="54">
        <v>0</v>
      </c>
      <c r="F82" s="18"/>
      <c r="G82" s="54">
        <f t="shared" si="2"/>
        <v>0</v>
      </c>
      <c r="I82" s="54">
        <v>28001817891</v>
      </c>
      <c r="K82" s="54">
        <v>0</v>
      </c>
      <c r="M82" s="54">
        <f t="shared" si="3"/>
        <v>28001817891</v>
      </c>
      <c r="O82" s="59"/>
      <c r="P82" s="59"/>
      <c r="R82" s="59"/>
      <c r="S82" s="59"/>
    </row>
    <row r="83" spans="1:19" ht="21.75" customHeight="1" x14ac:dyDescent="0.2">
      <c r="A83" s="12" t="s">
        <v>202</v>
      </c>
      <c r="C83" s="54">
        <v>0</v>
      </c>
      <c r="D83" s="18"/>
      <c r="E83" s="54">
        <v>0</v>
      </c>
      <c r="F83" s="18"/>
      <c r="G83" s="54">
        <f t="shared" si="2"/>
        <v>0</v>
      </c>
      <c r="I83" s="54">
        <v>15385311666</v>
      </c>
      <c r="K83" s="54">
        <v>0</v>
      </c>
      <c r="M83" s="54">
        <f t="shared" si="3"/>
        <v>15385311666</v>
      </c>
      <c r="O83" s="59"/>
      <c r="P83" s="59"/>
      <c r="R83" s="59"/>
      <c r="S83" s="59"/>
    </row>
    <row r="84" spans="1:19" ht="21.75" customHeight="1" x14ac:dyDescent="0.2">
      <c r="A84" s="12" t="s">
        <v>203</v>
      </c>
      <c r="C84" s="54">
        <v>0</v>
      </c>
      <c r="D84" s="18"/>
      <c r="E84" s="54">
        <v>0</v>
      </c>
      <c r="F84" s="18"/>
      <c r="G84" s="54">
        <f t="shared" si="2"/>
        <v>0</v>
      </c>
      <c r="I84" s="54">
        <v>504945001</v>
      </c>
      <c r="K84" s="54">
        <v>0</v>
      </c>
      <c r="M84" s="54">
        <f t="shared" si="3"/>
        <v>504945001</v>
      </c>
      <c r="O84" s="59"/>
      <c r="P84" s="59"/>
      <c r="R84" s="59"/>
      <c r="S84" s="59"/>
    </row>
    <row r="85" spans="1:19" ht="21.75" customHeight="1" x14ac:dyDescent="0.2">
      <c r="A85" s="12" t="s">
        <v>195</v>
      </c>
      <c r="C85" s="54">
        <v>1200885272</v>
      </c>
      <c r="D85" s="18"/>
      <c r="E85" s="54">
        <v>-32778290</v>
      </c>
      <c r="F85" s="18"/>
      <c r="G85" s="54">
        <f t="shared" si="2"/>
        <v>1233663562</v>
      </c>
      <c r="I85" s="54">
        <v>122931999995</v>
      </c>
      <c r="K85" s="54">
        <v>0</v>
      </c>
      <c r="M85" s="54">
        <f t="shared" si="3"/>
        <v>122931999995</v>
      </c>
      <c r="O85" s="59"/>
      <c r="P85" s="59"/>
      <c r="R85" s="59"/>
      <c r="S85" s="59"/>
    </row>
    <row r="86" spans="1:19" ht="21.75" customHeight="1" x14ac:dyDescent="0.2">
      <c r="A86" s="12" t="s">
        <v>196</v>
      </c>
      <c r="C86" s="54">
        <v>0</v>
      </c>
      <c r="D86" s="18"/>
      <c r="E86" s="54">
        <v>0</v>
      </c>
      <c r="F86" s="18"/>
      <c r="G86" s="54">
        <f t="shared" si="2"/>
        <v>0</v>
      </c>
      <c r="I86" s="54">
        <v>22128166659</v>
      </c>
      <c r="K86" s="54">
        <v>0</v>
      </c>
      <c r="M86" s="54">
        <f t="shared" si="3"/>
        <v>22128166659</v>
      </c>
      <c r="O86" s="59"/>
      <c r="P86" s="59"/>
      <c r="R86" s="59"/>
      <c r="S86" s="59"/>
    </row>
    <row r="87" spans="1:19" ht="21.75" customHeight="1" x14ac:dyDescent="0.2">
      <c r="A87" s="12" t="s">
        <v>227</v>
      </c>
      <c r="C87" s="54">
        <v>8883333332</v>
      </c>
      <c r="D87" s="18"/>
      <c r="E87" s="54">
        <v>-84155318</v>
      </c>
      <c r="F87" s="18"/>
      <c r="G87" s="54">
        <f t="shared" si="2"/>
        <v>8967488650</v>
      </c>
      <c r="I87" s="54">
        <v>69101912553</v>
      </c>
      <c r="K87" s="54">
        <v>0</v>
      </c>
      <c r="M87" s="54">
        <f t="shared" si="3"/>
        <v>69101912553</v>
      </c>
      <c r="O87" s="59"/>
      <c r="P87" s="59"/>
      <c r="R87" s="59"/>
      <c r="S87" s="59"/>
    </row>
    <row r="88" spans="1:19" ht="21.75" customHeight="1" x14ac:dyDescent="0.2">
      <c r="A88" s="12" t="s">
        <v>203</v>
      </c>
      <c r="C88" s="54">
        <v>0</v>
      </c>
      <c r="D88" s="18"/>
      <c r="E88" s="54">
        <v>0</v>
      </c>
      <c r="F88" s="18"/>
      <c r="G88" s="54">
        <f t="shared" si="2"/>
        <v>0</v>
      </c>
      <c r="I88" s="54">
        <v>10480283123</v>
      </c>
      <c r="K88" s="54">
        <v>0</v>
      </c>
      <c r="M88" s="54">
        <f t="shared" si="3"/>
        <v>10480283123</v>
      </c>
      <c r="O88" s="59"/>
      <c r="P88" s="59"/>
      <c r="R88" s="59"/>
      <c r="S88" s="59"/>
    </row>
    <row r="89" spans="1:19" ht="21.75" customHeight="1" x14ac:dyDescent="0.2">
      <c r="A89" s="12" t="s">
        <v>202</v>
      </c>
      <c r="C89" s="54">
        <v>0</v>
      </c>
      <c r="D89" s="18"/>
      <c r="E89" s="54">
        <v>0</v>
      </c>
      <c r="F89" s="18"/>
      <c r="G89" s="54">
        <f t="shared" si="2"/>
        <v>0</v>
      </c>
      <c r="I89" s="54">
        <v>5952043643</v>
      </c>
      <c r="K89" s="54">
        <v>0</v>
      </c>
      <c r="M89" s="54">
        <f t="shared" si="3"/>
        <v>5952043643</v>
      </c>
      <c r="O89" s="59"/>
      <c r="P89" s="59"/>
      <c r="R89" s="59"/>
      <c r="S89" s="59"/>
    </row>
    <row r="90" spans="1:19" ht="21.75" customHeight="1" x14ac:dyDescent="0.2">
      <c r="A90" s="12" t="s">
        <v>203</v>
      </c>
      <c r="C90" s="54">
        <v>0</v>
      </c>
      <c r="D90" s="18"/>
      <c r="E90" s="54">
        <v>0</v>
      </c>
      <c r="F90" s="18"/>
      <c r="G90" s="54">
        <f t="shared" si="2"/>
        <v>0</v>
      </c>
      <c r="I90" s="54">
        <v>4536666667</v>
      </c>
      <c r="K90" s="54">
        <v>0</v>
      </c>
      <c r="M90" s="54">
        <f t="shared" si="3"/>
        <v>4536666667</v>
      </c>
      <c r="O90" s="59"/>
      <c r="P90" s="59"/>
      <c r="R90" s="59"/>
      <c r="S90" s="59"/>
    </row>
    <row r="91" spans="1:19" ht="21.75" customHeight="1" x14ac:dyDescent="0.2">
      <c r="A91" s="12" t="s">
        <v>203</v>
      </c>
      <c r="C91" s="54">
        <v>0</v>
      </c>
      <c r="D91" s="18"/>
      <c r="E91" s="54">
        <v>0</v>
      </c>
      <c r="F91" s="18"/>
      <c r="G91" s="54">
        <f t="shared" si="2"/>
        <v>0</v>
      </c>
      <c r="I91" s="54">
        <v>7981707501</v>
      </c>
      <c r="K91" s="54">
        <v>0</v>
      </c>
      <c r="M91" s="54">
        <f t="shared" si="3"/>
        <v>7981707501</v>
      </c>
      <c r="O91" s="59"/>
      <c r="P91" s="59"/>
      <c r="R91" s="59"/>
      <c r="S91" s="59"/>
    </row>
    <row r="92" spans="1:19" ht="21.75" customHeight="1" x14ac:dyDescent="0.2">
      <c r="A92" s="12" t="s">
        <v>203</v>
      </c>
      <c r="C92" s="54">
        <v>0</v>
      </c>
      <c r="D92" s="18"/>
      <c r="E92" s="54">
        <v>0</v>
      </c>
      <c r="F92" s="18"/>
      <c r="G92" s="54">
        <f t="shared" si="2"/>
        <v>0</v>
      </c>
      <c r="I92" s="54">
        <v>15941844647</v>
      </c>
      <c r="K92" s="54">
        <v>0</v>
      </c>
      <c r="M92" s="54">
        <f t="shared" si="3"/>
        <v>15941844647</v>
      </c>
      <c r="O92" s="59"/>
      <c r="P92" s="59"/>
      <c r="R92" s="59"/>
      <c r="S92" s="59"/>
    </row>
    <row r="93" spans="1:19" ht="21.75" customHeight="1" x14ac:dyDescent="0.2">
      <c r="A93" s="12" t="s">
        <v>225</v>
      </c>
      <c r="C93" s="54">
        <v>0</v>
      </c>
      <c r="D93" s="18"/>
      <c r="E93" s="54">
        <v>0</v>
      </c>
      <c r="F93" s="18"/>
      <c r="G93" s="54">
        <f t="shared" si="2"/>
        <v>0</v>
      </c>
      <c r="I93" s="54">
        <v>11541233334</v>
      </c>
      <c r="K93" s="54">
        <v>0</v>
      </c>
      <c r="M93" s="54">
        <f t="shared" si="3"/>
        <v>11541233334</v>
      </c>
      <c r="O93" s="59"/>
      <c r="P93" s="59"/>
      <c r="R93" s="59"/>
      <c r="S93" s="59"/>
    </row>
    <row r="94" spans="1:19" ht="21.75" customHeight="1" x14ac:dyDescent="0.2">
      <c r="A94" s="12" t="s">
        <v>201</v>
      </c>
      <c r="C94" s="54">
        <v>1666689774</v>
      </c>
      <c r="D94" s="18"/>
      <c r="E94" s="54">
        <v>0</v>
      </c>
      <c r="F94" s="18"/>
      <c r="G94" s="54">
        <f t="shared" si="2"/>
        <v>1666689774</v>
      </c>
      <c r="I94" s="54">
        <v>36136438356</v>
      </c>
      <c r="K94" s="54">
        <v>0</v>
      </c>
      <c r="M94" s="54">
        <f t="shared" si="3"/>
        <v>36136438356</v>
      </c>
      <c r="O94" s="59"/>
      <c r="P94" s="59"/>
      <c r="R94" s="59"/>
      <c r="S94" s="59"/>
    </row>
    <row r="95" spans="1:19" ht="21.75" customHeight="1" x14ac:dyDescent="0.2">
      <c r="A95" s="12" t="s">
        <v>201</v>
      </c>
      <c r="C95" s="54">
        <v>3106337852</v>
      </c>
      <c r="D95" s="18"/>
      <c r="E95" s="54">
        <v>-356497629</v>
      </c>
      <c r="F95" s="18"/>
      <c r="G95" s="54">
        <f t="shared" si="2"/>
        <v>3462835481</v>
      </c>
      <c r="I95" s="54">
        <v>32607875342</v>
      </c>
      <c r="K95" s="54">
        <v>0</v>
      </c>
      <c r="M95" s="54">
        <f t="shared" si="3"/>
        <v>32607875342</v>
      </c>
      <c r="O95" s="59"/>
      <c r="P95" s="59"/>
      <c r="R95" s="59"/>
      <c r="S95" s="59"/>
    </row>
    <row r="96" spans="1:19" ht="21.75" customHeight="1" x14ac:dyDescent="0.2">
      <c r="A96" s="12" t="s">
        <v>203</v>
      </c>
      <c r="C96" s="54">
        <v>0</v>
      </c>
      <c r="D96" s="18"/>
      <c r="E96" s="54">
        <v>0</v>
      </c>
      <c r="F96" s="18"/>
      <c r="G96" s="54">
        <f t="shared" si="2"/>
        <v>0</v>
      </c>
      <c r="I96" s="54">
        <v>855737700</v>
      </c>
      <c r="K96" s="54">
        <v>0</v>
      </c>
      <c r="M96" s="54">
        <f t="shared" si="3"/>
        <v>855737700</v>
      </c>
      <c r="O96" s="59"/>
      <c r="P96" s="59"/>
      <c r="R96" s="59"/>
      <c r="S96" s="59"/>
    </row>
    <row r="97" spans="1:19" ht="21.75" customHeight="1" x14ac:dyDescent="0.2">
      <c r="A97" s="12" t="s">
        <v>203</v>
      </c>
      <c r="C97" s="54">
        <v>0</v>
      </c>
      <c r="D97" s="18"/>
      <c r="E97" s="54">
        <v>0</v>
      </c>
      <c r="F97" s="18"/>
      <c r="G97" s="54">
        <f t="shared" si="2"/>
        <v>0</v>
      </c>
      <c r="I97" s="54">
        <v>9537086065</v>
      </c>
      <c r="K97" s="54">
        <v>0</v>
      </c>
      <c r="M97" s="54">
        <f t="shared" si="3"/>
        <v>9537086065</v>
      </c>
      <c r="O97" s="59"/>
      <c r="P97" s="59"/>
      <c r="R97" s="59"/>
      <c r="S97" s="59"/>
    </row>
    <row r="98" spans="1:19" ht="21.75" customHeight="1" x14ac:dyDescent="0.2">
      <c r="A98" s="12" t="s">
        <v>196</v>
      </c>
      <c r="C98" s="54">
        <v>8336229530</v>
      </c>
      <c r="D98" s="18"/>
      <c r="E98" s="54">
        <v>-24007633</v>
      </c>
      <c r="F98" s="18"/>
      <c r="G98" s="54">
        <f t="shared" si="2"/>
        <v>8360237163</v>
      </c>
      <c r="I98" s="54">
        <v>51573333331</v>
      </c>
      <c r="K98" s="54">
        <v>0</v>
      </c>
      <c r="M98" s="54">
        <f t="shared" si="3"/>
        <v>51573333331</v>
      </c>
      <c r="O98" s="59"/>
      <c r="P98" s="59"/>
      <c r="R98" s="59"/>
      <c r="S98" s="59"/>
    </row>
    <row r="99" spans="1:19" ht="21.75" customHeight="1" x14ac:dyDescent="0.2">
      <c r="A99" s="12" t="s">
        <v>203</v>
      </c>
      <c r="C99" s="54">
        <v>0</v>
      </c>
      <c r="D99" s="18"/>
      <c r="E99" s="54">
        <v>-31416469</v>
      </c>
      <c r="F99" s="18"/>
      <c r="G99" s="54">
        <f t="shared" si="2"/>
        <v>31416469</v>
      </c>
      <c r="I99" s="54">
        <v>40445472784</v>
      </c>
      <c r="K99" s="54">
        <v>0</v>
      </c>
      <c r="M99" s="54">
        <f t="shared" si="3"/>
        <v>40445472784</v>
      </c>
      <c r="O99" s="59"/>
      <c r="P99" s="59"/>
      <c r="R99" s="59"/>
      <c r="S99" s="59"/>
    </row>
    <row r="100" spans="1:19" ht="21.75" customHeight="1" x14ac:dyDescent="0.2">
      <c r="A100" s="12" t="s">
        <v>202</v>
      </c>
      <c r="C100" s="54">
        <v>0</v>
      </c>
      <c r="D100" s="18"/>
      <c r="E100" s="54">
        <v>0</v>
      </c>
      <c r="F100" s="18"/>
      <c r="G100" s="54">
        <f t="shared" si="2"/>
        <v>0</v>
      </c>
      <c r="I100" s="54">
        <v>33650273216</v>
      </c>
      <c r="K100" s="54">
        <v>0</v>
      </c>
      <c r="M100" s="54">
        <f t="shared" si="3"/>
        <v>33650273216</v>
      </c>
      <c r="O100" s="59"/>
      <c r="P100" s="59"/>
      <c r="R100" s="59"/>
      <c r="S100" s="59"/>
    </row>
    <row r="101" spans="1:19" ht="21.75" customHeight="1" x14ac:dyDescent="0.2">
      <c r="A101" s="12" t="s">
        <v>202</v>
      </c>
      <c r="C101" s="54">
        <v>0</v>
      </c>
      <c r="D101" s="18"/>
      <c r="E101" s="54">
        <v>-21892830</v>
      </c>
      <c r="F101" s="18"/>
      <c r="G101" s="54">
        <f t="shared" si="2"/>
        <v>21892830</v>
      </c>
      <c r="I101" s="54">
        <v>23342794378</v>
      </c>
      <c r="K101" s="54">
        <v>4207421</v>
      </c>
      <c r="M101" s="54">
        <f t="shared" si="3"/>
        <v>23338586957</v>
      </c>
      <c r="O101" s="59"/>
      <c r="P101" s="59"/>
      <c r="R101" s="59"/>
      <c r="S101" s="59"/>
    </row>
    <row r="102" spans="1:19" ht="21.75" customHeight="1" x14ac:dyDescent="0.2">
      <c r="A102" s="12" t="s">
        <v>203</v>
      </c>
      <c r="C102" s="54">
        <v>259532961</v>
      </c>
      <c r="D102" s="18"/>
      <c r="E102" s="54">
        <v>-3069302</v>
      </c>
      <c r="F102" s="18"/>
      <c r="G102" s="54">
        <f t="shared" si="2"/>
        <v>262602263</v>
      </c>
      <c r="I102" s="54">
        <v>3546539763</v>
      </c>
      <c r="K102" s="54">
        <v>0</v>
      </c>
      <c r="M102" s="54">
        <f t="shared" si="3"/>
        <v>3546539763</v>
      </c>
      <c r="O102" s="59"/>
      <c r="P102" s="59"/>
      <c r="R102" s="59"/>
      <c r="S102" s="59"/>
    </row>
    <row r="103" spans="1:19" ht="21.75" customHeight="1" x14ac:dyDescent="0.2">
      <c r="A103" s="12" t="s">
        <v>202</v>
      </c>
      <c r="C103" s="54">
        <v>0</v>
      </c>
      <c r="D103" s="18"/>
      <c r="E103" s="54">
        <v>-14789160</v>
      </c>
      <c r="F103" s="18"/>
      <c r="G103" s="54">
        <f t="shared" si="2"/>
        <v>14789160</v>
      </c>
      <c r="I103" s="54">
        <v>13683838311</v>
      </c>
      <c r="K103" s="54">
        <v>0</v>
      </c>
      <c r="M103" s="54">
        <f t="shared" si="3"/>
        <v>13683838311</v>
      </c>
      <c r="O103" s="59"/>
      <c r="P103" s="59"/>
      <c r="R103" s="59"/>
      <c r="S103" s="59"/>
    </row>
    <row r="104" spans="1:19" ht="21.75" customHeight="1" x14ac:dyDescent="0.2">
      <c r="A104" s="12" t="s">
        <v>203</v>
      </c>
      <c r="C104" s="54">
        <v>0</v>
      </c>
      <c r="D104" s="18"/>
      <c r="E104" s="54">
        <v>-15988274</v>
      </c>
      <c r="F104" s="18"/>
      <c r="G104" s="54">
        <f t="shared" si="2"/>
        <v>15988274</v>
      </c>
      <c r="I104" s="54">
        <v>16125288523</v>
      </c>
      <c r="K104" s="54">
        <v>4267062</v>
      </c>
      <c r="M104" s="54">
        <f t="shared" si="3"/>
        <v>16121021461</v>
      </c>
      <c r="O104" s="59"/>
      <c r="P104" s="59"/>
      <c r="R104" s="59"/>
      <c r="S104" s="59"/>
    </row>
    <row r="105" spans="1:19" ht="21.75" customHeight="1" x14ac:dyDescent="0.2">
      <c r="A105" s="12" t="s">
        <v>195</v>
      </c>
      <c r="C105" s="54">
        <v>12011584705</v>
      </c>
      <c r="D105" s="18"/>
      <c r="E105" s="54">
        <v>-193982029</v>
      </c>
      <c r="F105" s="18"/>
      <c r="G105" s="54">
        <f t="shared" si="2"/>
        <v>12205566734</v>
      </c>
      <c r="I105" s="54">
        <v>66004999996</v>
      </c>
      <c r="K105" s="54">
        <v>0</v>
      </c>
      <c r="M105" s="54">
        <f t="shared" si="3"/>
        <v>66004999996</v>
      </c>
      <c r="O105" s="59"/>
      <c r="P105" s="59"/>
      <c r="R105" s="59"/>
      <c r="S105" s="59"/>
    </row>
    <row r="106" spans="1:19" ht="21.75" customHeight="1" x14ac:dyDescent="0.2">
      <c r="A106" s="12" t="s">
        <v>189</v>
      </c>
      <c r="C106" s="54">
        <v>0</v>
      </c>
      <c r="D106" s="18"/>
      <c r="E106" s="54">
        <v>0</v>
      </c>
      <c r="F106" s="18"/>
      <c r="G106" s="54">
        <f t="shared" si="2"/>
        <v>0</v>
      </c>
      <c r="I106" s="54">
        <v>36090</v>
      </c>
      <c r="K106" s="54">
        <v>0</v>
      </c>
      <c r="M106" s="54">
        <f t="shared" si="3"/>
        <v>36090</v>
      </c>
      <c r="O106" s="59"/>
      <c r="P106" s="59"/>
      <c r="R106" s="59"/>
      <c r="S106" s="59"/>
    </row>
    <row r="107" spans="1:19" ht="21.75" customHeight="1" x14ac:dyDescent="0.2">
      <c r="A107" s="12" t="s">
        <v>197</v>
      </c>
      <c r="C107" s="54">
        <v>11065573770</v>
      </c>
      <c r="D107" s="18"/>
      <c r="E107" s="54">
        <v>0</v>
      </c>
      <c r="F107" s="18"/>
      <c r="G107" s="54">
        <f t="shared" si="2"/>
        <v>11065573770</v>
      </c>
      <c r="I107" s="54">
        <v>48442622950</v>
      </c>
      <c r="K107" s="54">
        <v>0</v>
      </c>
      <c r="M107" s="54">
        <f t="shared" si="3"/>
        <v>48442622950</v>
      </c>
      <c r="O107" s="59"/>
      <c r="P107" s="59"/>
      <c r="R107" s="59"/>
      <c r="S107" s="59"/>
    </row>
    <row r="108" spans="1:19" ht="21.75" customHeight="1" x14ac:dyDescent="0.2">
      <c r="A108" s="12" t="s">
        <v>197</v>
      </c>
      <c r="C108" s="54">
        <v>11065573770</v>
      </c>
      <c r="D108" s="18"/>
      <c r="E108" s="54">
        <v>0</v>
      </c>
      <c r="F108" s="18"/>
      <c r="G108" s="54">
        <f t="shared" si="2"/>
        <v>11065573770</v>
      </c>
      <c r="I108" s="54">
        <v>48442622950</v>
      </c>
      <c r="K108" s="54">
        <v>0</v>
      </c>
      <c r="M108" s="54">
        <f t="shared" si="3"/>
        <v>48442622950</v>
      </c>
      <c r="O108" s="59"/>
      <c r="P108" s="59"/>
      <c r="R108" s="59"/>
      <c r="S108" s="59"/>
    </row>
    <row r="109" spans="1:19" ht="21.75" customHeight="1" x14ac:dyDescent="0.2">
      <c r="A109" s="12" t="s">
        <v>197</v>
      </c>
      <c r="C109" s="54">
        <v>10758196721</v>
      </c>
      <c r="D109" s="18"/>
      <c r="E109" s="54">
        <v>0</v>
      </c>
      <c r="F109" s="18"/>
      <c r="G109" s="54">
        <f t="shared" si="2"/>
        <v>10758196721</v>
      </c>
      <c r="I109" s="54">
        <v>48135245901</v>
      </c>
      <c r="K109" s="54">
        <v>0</v>
      </c>
      <c r="M109" s="54">
        <f t="shared" si="3"/>
        <v>48135245901</v>
      </c>
      <c r="O109" s="59"/>
      <c r="P109" s="59"/>
      <c r="R109" s="59"/>
      <c r="S109" s="59"/>
    </row>
    <row r="110" spans="1:19" ht="21.75" customHeight="1" x14ac:dyDescent="0.2">
      <c r="A110" s="12" t="s">
        <v>197</v>
      </c>
      <c r="C110" s="54">
        <v>11065573770</v>
      </c>
      <c r="D110" s="18"/>
      <c r="E110" s="54">
        <v>0</v>
      </c>
      <c r="F110" s="18"/>
      <c r="G110" s="54">
        <f t="shared" si="2"/>
        <v>11065573770</v>
      </c>
      <c r="I110" s="54">
        <v>48442622950</v>
      </c>
      <c r="K110" s="54">
        <v>0</v>
      </c>
      <c r="M110" s="54">
        <f t="shared" si="3"/>
        <v>48442622950</v>
      </c>
      <c r="O110" s="59"/>
      <c r="P110" s="59"/>
      <c r="R110" s="59"/>
      <c r="S110" s="59"/>
    </row>
    <row r="111" spans="1:19" ht="21.75" customHeight="1" x14ac:dyDescent="0.2">
      <c r="A111" s="12" t="s">
        <v>197</v>
      </c>
      <c r="C111" s="54">
        <v>11065573770</v>
      </c>
      <c r="D111" s="18"/>
      <c r="E111" s="54">
        <v>0</v>
      </c>
      <c r="F111" s="18"/>
      <c r="G111" s="54">
        <f t="shared" si="2"/>
        <v>11065573770</v>
      </c>
      <c r="I111" s="54">
        <v>48442622950</v>
      </c>
      <c r="K111" s="54">
        <v>0</v>
      </c>
      <c r="M111" s="54">
        <f t="shared" si="3"/>
        <v>48442622950</v>
      </c>
      <c r="O111" s="59"/>
      <c r="P111" s="59"/>
      <c r="R111" s="59"/>
      <c r="S111" s="59"/>
    </row>
    <row r="112" spans="1:19" ht="21.75" customHeight="1" x14ac:dyDescent="0.2">
      <c r="A112" s="12" t="s">
        <v>197</v>
      </c>
      <c r="C112" s="54">
        <v>11065573770</v>
      </c>
      <c r="D112" s="18"/>
      <c r="E112" s="54">
        <v>0</v>
      </c>
      <c r="F112" s="18"/>
      <c r="G112" s="54">
        <f t="shared" si="2"/>
        <v>11065573770</v>
      </c>
      <c r="I112" s="54">
        <v>48442622950</v>
      </c>
      <c r="K112" s="54">
        <v>0</v>
      </c>
      <c r="M112" s="54">
        <f t="shared" si="3"/>
        <v>48442622950</v>
      </c>
      <c r="O112" s="59"/>
      <c r="P112" s="59"/>
      <c r="R112" s="59"/>
      <c r="S112" s="59"/>
    </row>
    <row r="113" spans="1:19" ht="21.75" customHeight="1" x14ac:dyDescent="0.2">
      <c r="A113" s="12" t="s">
        <v>198</v>
      </c>
      <c r="C113" s="54">
        <v>6613893443</v>
      </c>
      <c r="D113" s="18"/>
      <c r="E113" s="54">
        <v>0</v>
      </c>
      <c r="F113" s="18"/>
      <c r="G113" s="54">
        <f t="shared" si="2"/>
        <v>6613893443</v>
      </c>
      <c r="I113" s="54">
        <v>28954155734</v>
      </c>
      <c r="K113" s="54">
        <v>0</v>
      </c>
      <c r="M113" s="54">
        <f t="shared" si="3"/>
        <v>28954155734</v>
      </c>
      <c r="O113" s="59"/>
      <c r="P113" s="59"/>
      <c r="R113" s="59"/>
      <c r="S113" s="59"/>
    </row>
    <row r="114" spans="1:19" ht="21.75" customHeight="1" x14ac:dyDescent="0.2">
      <c r="A114" s="12" t="s">
        <v>203</v>
      </c>
      <c r="C114" s="54">
        <v>0</v>
      </c>
      <c r="D114" s="18"/>
      <c r="E114" s="54">
        <v>0</v>
      </c>
      <c r="F114" s="18"/>
      <c r="G114" s="54">
        <f t="shared" si="2"/>
        <v>0</v>
      </c>
      <c r="I114" s="54">
        <v>1896134764</v>
      </c>
      <c r="K114" s="54">
        <v>0</v>
      </c>
      <c r="M114" s="54">
        <f t="shared" si="3"/>
        <v>1896134764</v>
      </c>
      <c r="O114" s="59"/>
      <c r="P114" s="59"/>
      <c r="R114" s="59"/>
      <c r="S114" s="59"/>
    </row>
    <row r="115" spans="1:19" ht="21.75" customHeight="1" x14ac:dyDescent="0.2">
      <c r="A115" s="12" t="s">
        <v>197</v>
      </c>
      <c r="C115" s="54">
        <v>0</v>
      </c>
      <c r="D115" s="18"/>
      <c r="E115" s="54">
        <v>0</v>
      </c>
      <c r="F115" s="18"/>
      <c r="G115" s="54">
        <f t="shared" si="2"/>
        <v>0</v>
      </c>
      <c r="I115" s="54">
        <v>51901967213</v>
      </c>
      <c r="K115" s="54">
        <v>0</v>
      </c>
      <c r="M115" s="54">
        <f t="shared" si="3"/>
        <v>51901967213</v>
      </c>
      <c r="O115" s="59"/>
      <c r="P115" s="59"/>
      <c r="R115" s="59"/>
      <c r="S115" s="59"/>
    </row>
    <row r="116" spans="1:19" ht="21.75" customHeight="1" x14ac:dyDescent="0.2">
      <c r="A116" s="12" t="s">
        <v>197</v>
      </c>
      <c r="C116" s="54">
        <v>35116967213</v>
      </c>
      <c r="D116" s="18"/>
      <c r="E116" s="54">
        <v>0</v>
      </c>
      <c r="F116" s="18"/>
      <c r="G116" s="54">
        <f t="shared" si="2"/>
        <v>35116967213</v>
      </c>
      <c r="I116" s="54">
        <v>140273852451</v>
      </c>
      <c r="K116" s="54">
        <v>0</v>
      </c>
      <c r="M116" s="54">
        <f t="shared" si="3"/>
        <v>140273852451</v>
      </c>
      <c r="O116" s="59"/>
      <c r="P116" s="59"/>
      <c r="R116" s="59"/>
      <c r="S116" s="59"/>
    </row>
    <row r="117" spans="1:19" ht="21.75" customHeight="1" x14ac:dyDescent="0.2">
      <c r="A117" s="12" t="s">
        <v>203</v>
      </c>
      <c r="C117" s="54">
        <v>0</v>
      </c>
      <c r="D117" s="18"/>
      <c r="E117" s="54">
        <v>0</v>
      </c>
      <c r="F117" s="18"/>
      <c r="G117" s="54">
        <f t="shared" si="2"/>
        <v>0</v>
      </c>
      <c r="I117" s="54">
        <v>23125014389</v>
      </c>
      <c r="K117" s="54">
        <v>0</v>
      </c>
      <c r="M117" s="54">
        <f t="shared" si="3"/>
        <v>23125014389</v>
      </c>
      <c r="O117" s="59"/>
      <c r="P117" s="59"/>
      <c r="R117" s="59"/>
      <c r="S117" s="59"/>
    </row>
    <row r="118" spans="1:19" ht="21.75" customHeight="1" x14ac:dyDescent="0.2">
      <c r="A118" s="5" t="s">
        <v>211</v>
      </c>
      <c r="C118" s="53">
        <v>0</v>
      </c>
      <c r="D118" s="18"/>
      <c r="E118" s="53">
        <v>0</v>
      </c>
      <c r="F118" s="18"/>
      <c r="G118" s="53">
        <f>C118-E118</f>
        <v>0</v>
      </c>
      <c r="I118" s="53">
        <v>-135455359</v>
      </c>
      <c r="K118" s="53">
        <v>0</v>
      </c>
      <c r="M118" s="53">
        <f>I118-K118</f>
        <v>-135455359</v>
      </c>
      <c r="O118" s="59"/>
      <c r="P118" s="59"/>
      <c r="R118" s="59"/>
      <c r="S118" s="59"/>
    </row>
    <row r="119" spans="1:19" ht="21.75" customHeight="1" x14ac:dyDescent="0.2">
      <c r="A119" s="12" t="s">
        <v>203</v>
      </c>
      <c r="C119" s="54">
        <v>0</v>
      </c>
      <c r="D119" s="18"/>
      <c r="E119" s="54">
        <v>0</v>
      </c>
      <c r="F119" s="18"/>
      <c r="G119" s="54">
        <f t="shared" si="2"/>
        <v>0</v>
      </c>
      <c r="I119" s="54">
        <v>22581967191</v>
      </c>
      <c r="K119" s="54">
        <v>0</v>
      </c>
      <c r="M119" s="54">
        <f t="shared" si="3"/>
        <v>22581967191</v>
      </c>
      <c r="O119" s="59"/>
      <c r="P119" s="59"/>
      <c r="R119" s="59"/>
      <c r="S119" s="59"/>
    </row>
    <row r="120" spans="1:19" ht="21.75" customHeight="1" x14ac:dyDescent="0.2">
      <c r="A120" s="12" t="s">
        <v>202</v>
      </c>
      <c r="C120" s="54">
        <v>0</v>
      </c>
      <c r="D120" s="18"/>
      <c r="E120" s="54">
        <v>0</v>
      </c>
      <c r="F120" s="18"/>
      <c r="G120" s="54">
        <f t="shared" si="2"/>
        <v>0</v>
      </c>
      <c r="I120" s="54">
        <v>45705002970</v>
      </c>
      <c r="K120" s="54">
        <v>0</v>
      </c>
      <c r="M120" s="54">
        <f t="shared" si="3"/>
        <v>45705002970</v>
      </c>
      <c r="O120" s="59"/>
      <c r="P120" s="59"/>
      <c r="R120" s="59"/>
      <c r="S120" s="59"/>
    </row>
    <row r="121" spans="1:19" ht="21.75" customHeight="1" x14ac:dyDescent="0.2">
      <c r="A121" s="12" t="s">
        <v>202</v>
      </c>
      <c r="C121" s="54">
        <v>0</v>
      </c>
      <c r="D121" s="18"/>
      <c r="E121" s="54">
        <v>0</v>
      </c>
      <c r="F121" s="18"/>
      <c r="G121" s="54">
        <f t="shared" si="2"/>
        <v>0</v>
      </c>
      <c r="I121" s="54">
        <v>24255737678</v>
      </c>
      <c r="K121" s="54">
        <v>7619422</v>
      </c>
      <c r="M121" s="54">
        <f t="shared" si="3"/>
        <v>24248118256</v>
      </c>
      <c r="O121" s="59"/>
      <c r="P121" s="59"/>
      <c r="R121" s="59"/>
      <c r="S121" s="59"/>
    </row>
    <row r="122" spans="1:19" ht="21.75" customHeight="1" x14ac:dyDescent="0.2">
      <c r="A122" s="12" t="s">
        <v>203</v>
      </c>
      <c r="C122" s="54">
        <v>0</v>
      </c>
      <c r="D122" s="18"/>
      <c r="E122" s="54">
        <v>0</v>
      </c>
      <c r="F122" s="18"/>
      <c r="G122" s="54">
        <f t="shared" si="2"/>
        <v>0</v>
      </c>
      <c r="I122" s="54">
        <v>25413643828</v>
      </c>
      <c r="K122" s="54">
        <v>0</v>
      </c>
      <c r="M122" s="54">
        <f t="shared" si="3"/>
        <v>25413643828</v>
      </c>
      <c r="O122" s="59"/>
      <c r="P122" s="59"/>
      <c r="R122" s="59"/>
      <c r="S122" s="59"/>
    </row>
    <row r="123" spans="1:19" ht="21.75" customHeight="1" x14ac:dyDescent="0.2">
      <c r="A123" s="12" t="s">
        <v>203</v>
      </c>
      <c r="C123" s="54">
        <v>0</v>
      </c>
      <c r="D123" s="18"/>
      <c r="E123" s="54">
        <v>0</v>
      </c>
      <c r="F123" s="18"/>
      <c r="G123" s="54">
        <f t="shared" si="2"/>
        <v>0</v>
      </c>
      <c r="I123" s="54">
        <v>45773333347</v>
      </c>
      <c r="K123" s="54">
        <v>0</v>
      </c>
      <c r="M123" s="54">
        <f t="shared" si="3"/>
        <v>45773333347</v>
      </c>
      <c r="O123" s="59"/>
      <c r="P123" s="59"/>
      <c r="R123" s="59"/>
      <c r="S123" s="59"/>
    </row>
    <row r="124" spans="1:19" ht="21.75" customHeight="1" x14ac:dyDescent="0.2">
      <c r="A124" s="12" t="s">
        <v>223</v>
      </c>
      <c r="C124" s="54">
        <v>-191500595</v>
      </c>
      <c r="D124" s="18"/>
      <c r="E124" s="54">
        <v>-1206237</v>
      </c>
      <c r="F124" s="18"/>
      <c r="G124" s="54">
        <f t="shared" si="2"/>
        <v>-190294358</v>
      </c>
      <c r="I124" s="54">
        <v>1587945207</v>
      </c>
      <c r="K124" s="54">
        <v>0</v>
      </c>
      <c r="M124" s="54">
        <f t="shared" si="3"/>
        <v>1587945207</v>
      </c>
      <c r="O124" s="59"/>
      <c r="P124" s="59"/>
      <c r="R124" s="59"/>
      <c r="S124" s="59"/>
    </row>
    <row r="125" spans="1:19" ht="21.75" customHeight="1" x14ac:dyDescent="0.2">
      <c r="A125" s="12" t="s">
        <v>209</v>
      </c>
      <c r="C125" s="54">
        <v>0</v>
      </c>
      <c r="D125" s="18"/>
      <c r="E125" s="54">
        <v>-9685705</v>
      </c>
      <c r="F125" s="18"/>
      <c r="G125" s="54">
        <f t="shared" si="2"/>
        <v>9685705</v>
      </c>
      <c r="I125" s="54">
        <v>34255910874</v>
      </c>
      <c r="K125" s="54">
        <v>0</v>
      </c>
      <c r="M125" s="54">
        <f t="shared" si="3"/>
        <v>34255910874</v>
      </c>
      <c r="O125" s="59"/>
      <c r="P125" s="59"/>
      <c r="R125" s="59"/>
      <c r="S125" s="59"/>
    </row>
    <row r="126" spans="1:19" ht="21.75" customHeight="1" x14ac:dyDescent="0.2">
      <c r="A126" s="12" t="s">
        <v>206</v>
      </c>
      <c r="C126" s="54">
        <v>169621172</v>
      </c>
      <c r="D126" s="18"/>
      <c r="E126" s="54">
        <v>-12321355</v>
      </c>
      <c r="F126" s="18"/>
      <c r="G126" s="54">
        <f t="shared" si="2"/>
        <v>181942527</v>
      </c>
      <c r="I126" s="54">
        <v>8116471229</v>
      </c>
      <c r="K126" s="54">
        <v>0</v>
      </c>
      <c r="M126" s="54">
        <f t="shared" si="3"/>
        <v>8116471229</v>
      </c>
      <c r="O126" s="59"/>
      <c r="P126" s="59"/>
      <c r="R126" s="59"/>
      <c r="S126" s="59"/>
    </row>
    <row r="127" spans="1:19" ht="21.75" customHeight="1" x14ac:dyDescent="0.2">
      <c r="A127" s="12" t="s">
        <v>209</v>
      </c>
      <c r="C127" s="54">
        <v>0</v>
      </c>
      <c r="D127" s="18"/>
      <c r="E127" s="54">
        <v>0</v>
      </c>
      <c r="F127" s="18"/>
      <c r="G127" s="54">
        <f t="shared" si="2"/>
        <v>0</v>
      </c>
      <c r="I127" s="54">
        <v>31070403635</v>
      </c>
      <c r="K127" s="54">
        <v>0</v>
      </c>
      <c r="M127" s="54">
        <f t="shared" si="3"/>
        <v>31070403635</v>
      </c>
      <c r="O127" s="59"/>
      <c r="P127" s="59"/>
      <c r="R127" s="59"/>
      <c r="S127" s="59"/>
    </row>
    <row r="128" spans="1:19" ht="21.75" customHeight="1" x14ac:dyDescent="0.2">
      <c r="A128" s="12" t="s">
        <v>209</v>
      </c>
      <c r="C128" s="54">
        <v>0</v>
      </c>
      <c r="D128" s="18"/>
      <c r="E128" s="54">
        <v>0</v>
      </c>
      <c r="F128" s="18"/>
      <c r="G128" s="54">
        <f t="shared" si="2"/>
        <v>0</v>
      </c>
      <c r="I128" s="54">
        <v>25411068492</v>
      </c>
      <c r="K128" s="54">
        <v>0</v>
      </c>
      <c r="M128" s="54">
        <f t="shared" si="3"/>
        <v>25411068492</v>
      </c>
      <c r="O128" s="59"/>
      <c r="P128" s="59"/>
      <c r="R128" s="59"/>
      <c r="S128" s="59"/>
    </row>
    <row r="129" spans="1:19" ht="21.75" customHeight="1" x14ac:dyDescent="0.2">
      <c r="A129" s="12" t="s">
        <v>206</v>
      </c>
      <c r="C129" s="54">
        <v>0</v>
      </c>
      <c r="D129" s="18"/>
      <c r="E129" s="54">
        <v>0</v>
      </c>
      <c r="F129" s="18"/>
      <c r="G129" s="54">
        <f t="shared" si="2"/>
        <v>0</v>
      </c>
      <c r="I129" s="54">
        <v>30690673971</v>
      </c>
      <c r="K129" s="54">
        <v>0</v>
      </c>
      <c r="M129" s="54">
        <f t="shared" si="3"/>
        <v>30690673971</v>
      </c>
      <c r="O129" s="59"/>
      <c r="P129" s="59"/>
      <c r="R129" s="59"/>
      <c r="S129" s="59"/>
    </row>
    <row r="130" spans="1:19" ht="21.75" customHeight="1" x14ac:dyDescent="0.2">
      <c r="A130" s="12" t="s">
        <v>209</v>
      </c>
      <c r="C130" s="54">
        <v>0</v>
      </c>
      <c r="D130" s="18"/>
      <c r="E130" s="54">
        <v>0</v>
      </c>
      <c r="F130" s="18"/>
      <c r="G130" s="54">
        <f t="shared" si="2"/>
        <v>0</v>
      </c>
      <c r="I130" s="54">
        <v>24570147944</v>
      </c>
      <c r="K130" s="54">
        <v>0</v>
      </c>
      <c r="M130" s="54">
        <f t="shared" si="3"/>
        <v>24570147944</v>
      </c>
      <c r="O130" s="59"/>
      <c r="P130" s="59"/>
      <c r="R130" s="59"/>
      <c r="S130" s="59"/>
    </row>
    <row r="131" spans="1:19" ht="21.75" customHeight="1" x14ac:dyDescent="0.2">
      <c r="A131" s="12" t="s">
        <v>206</v>
      </c>
      <c r="C131" s="54">
        <v>0</v>
      </c>
      <c r="D131" s="18"/>
      <c r="E131" s="54">
        <v>0</v>
      </c>
      <c r="F131" s="18"/>
      <c r="G131" s="54">
        <f t="shared" si="2"/>
        <v>0</v>
      </c>
      <c r="I131" s="54">
        <v>57210969863</v>
      </c>
      <c r="K131" s="54">
        <v>0</v>
      </c>
      <c r="M131" s="54">
        <f t="shared" si="3"/>
        <v>57210969863</v>
      </c>
      <c r="O131" s="59"/>
      <c r="P131" s="59"/>
      <c r="R131" s="59"/>
      <c r="S131" s="59"/>
    </row>
    <row r="132" spans="1:19" ht="21.75" customHeight="1" x14ac:dyDescent="0.2">
      <c r="A132" s="12" t="s">
        <v>209</v>
      </c>
      <c r="C132" s="54">
        <v>941054350</v>
      </c>
      <c r="D132" s="18"/>
      <c r="E132" s="54">
        <v>-27246848</v>
      </c>
      <c r="F132" s="18"/>
      <c r="G132" s="54">
        <f t="shared" si="2"/>
        <v>968301198</v>
      </c>
      <c r="I132" s="54">
        <v>53631369860</v>
      </c>
      <c r="K132" s="54">
        <v>0</v>
      </c>
      <c r="M132" s="54">
        <f t="shared" si="3"/>
        <v>53631369860</v>
      </c>
      <c r="O132" s="59"/>
      <c r="P132" s="59"/>
      <c r="R132" s="59"/>
      <c r="S132" s="59"/>
    </row>
    <row r="133" spans="1:19" ht="21.75" customHeight="1" x14ac:dyDescent="0.2">
      <c r="A133" s="12" t="s">
        <v>202</v>
      </c>
      <c r="C133" s="54">
        <v>0</v>
      </c>
      <c r="D133" s="18"/>
      <c r="E133" s="54">
        <v>0</v>
      </c>
      <c r="F133" s="18"/>
      <c r="G133" s="54">
        <f t="shared" si="2"/>
        <v>0</v>
      </c>
      <c r="I133" s="54">
        <v>33489719844</v>
      </c>
      <c r="K133" s="54">
        <v>0</v>
      </c>
      <c r="M133" s="54">
        <f t="shared" si="3"/>
        <v>33489719844</v>
      </c>
      <c r="O133" s="59"/>
      <c r="P133" s="59"/>
      <c r="R133" s="59"/>
      <c r="S133" s="59"/>
    </row>
    <row r="134" spans="1:19" ht="21.75" customHeight="1" x14ac:dyDescent="0.2">
      <c r="A134" s="12" t="s">
        <v>202</v>
      </c>
      <c r="C134" s="54">
        <v>0</v>
      </c>
      <c r="D134" s="18"/>
      <c r="E134" s="54">
        <v>0</v>
      </c>
      <c r="F134" s="18"/>
      <c r="G134" s="54">
        <f t="shared" si="2"/>
        <v>0</v>
      </c>
      <c r="I134" s="54">
        <v>38125683061</v>
      </c>
      <c r="K134" s="54">
        <v>0</v>
      </c>
      <c r="M134" s="54">
        <f t="shared" si="3"/>
        <v>38125683061</v>
      </c>
      <c r="O134" s="59"/>
      <c r="P134" s="59"/>
      <c r="R134" s="59"/>
      <c r="S134" s="59"/>
    </row>
    <row r="135" spans="1:19" ht="21.75" customHeight="1" x14ac:dyDescent="0.2">
      <c r="A135" s="12" t="s">
        <v>209</v>
      </c>
      <c r="C135" s="54">
        <v>55680846</v>
      </c>
      <c r="D135" s="18"/>
      <c r="E135" s="54">
        <v>-51354414</v>
      </c>
      <c r="F135" s="18"/>
      <c r="G135" s="54">
        <f t="shared" si="2"/>
        <v>107035260</v>
      </c>
      <c r="I135" s="54">
        <v>60363578837</v>
      </c>
      <c r="K135" s="54">
        <v>0</v>
      </c>
      <c r="M135" s="54">
        <f t="shared" si="3"/>
        <v>60363578837</v>
      </c>
      <c r="O135" s="59"/>
      <c r="P135" s="59"/>
      <c r="R135" s="59"/>
      <c r="S135" s="59"/>
    </row>
    <row r="136" spans="1:19" ht="21.75" customHeight="1" x14ac:dyDescent="0.2">
      <c r="A136" s="12" t="s">
        <v>214</v>
      </c>
      <c r="C136" s="54">
        <v>0</v>
      </c>
      <c r="D136" s="18"/>
      <c r="E136" s="54">
        <v>0</v>
      </c>
      <c r="F136" s="18"/>
      <c r="G136" s="54">
        <f t="shared" si="2"/>
        <v>0</v>
      </c>
      <c r="I136" s="54">
        <v>14922131155</v>
      </c>
      <c r="K136" s="54">
        <v>0</v>
      </c>
      <c r="M136" s="54">
        <f t="shared" si="3"/>
        <v>14922131155</v>
      </c>
      <c r="O136" s="59"/>
      <c r="P136" s="59"/>
      <c r="R136" s="59"/>
      <c r="S136" s="59"/>
    </row>
    <row r="137" spans="1:19" ht="21.75" customHeight="1" x14ac:dyDescent="0.2">
      <c r="A137" s="12" t="s">
        <v>214</v>
      </c>
      <c r="C137" s="54">
        <v>0</v>
      </c>
      <c r="D137" s="18"/>
      <c r="E137" s="54">
        <v>0</v>
      </c>
      <c r="F137" s="18"/>
      <c r="G137" s="54">
        <f t="shared" si="2"/>
        <v>0</v>
      </c>
      <c r="I137" s="54">
        <v>26691035511</v>
      </c>
      <c r="K137" s="54">
        <v>0</v>
      </c>
      <c r="M137" s="54">
        <f t="shared" si="3"/>
        <v>26691035511</v>
      </c>
      <c r="O137" s="59"/>
      <c r="P137" s="59"/>
      <c r="R137" s="59"/>
      <c r="S137" s="59"/>
    </row>
    <row r="138" spans="1:19" ht="21.75" customHeight="1" x14ac:dyDescent="0.2">
      <c r="A138" s="12" t="s">
        <v>214</v>
      </c>
      <c r="C138" s="54">
        <v>0</v>
      </c>
      <c r="D138" s="18"/>
      <c r="E138" s="54">
        <v>0</v>
      </c>
      <c r="F138" s="18"/>
      <c r="G138" s="54">
        <f t="shared" ref="G138:G179" si="4">C138-E138</f>
        <v>0</v>
      </c>
      <c r="I138" s="54">
        <v>63102366111</v>
      </c>
      <c r="K138" s="54">
        <v>0</v>
      </c>
      <c r="M138" s="54">
        <f t="shared" ref="M138:M179" si="5">I138-K138</f>
        <v>63102366111</v>
      </c>
      <c r="O138" s="59"/>
      <c r="P138" s="59"/>
      <c r="R138" s="59"/>
      <c r="S138" s="59"/>
    </row>
    <row r="139" spans="1:19" ht="21.75" customHeight="1" x14ac:dyDescent="0.2">
      <c r="A139" s="12" t="s">
        <v>200</v>
      </c>
      <c r="C139" s="54">
        <v>0</v>
      </c>
      <c r="D139" s="18"/>
      <c r="E139" s="54">
        <v>0</v>
      </c>
      <c r="F139" s="18"/>
      <c r="G139" s="54">
        <f t="shared" si="4"/>
        <v>0</v>
      </c>
      <c r="I139" s="54">
        <v>25529237134</v>
      </c>
      <c r="K139" s="54">
        <v>0</v>
      </c>
      <c r="M139" s="54">
        <f t="shared" si="5"/>
        <v>25529237134</v>
      </c>
      <c r="O139" s="59"/>
      <c r="P139" s="59"/>
      <c r="R139" s="59"/>
      <c r="S139" s="59"/>
    </row>
    <row r="140" spans="1:19" ht="21.75" customHeight="1" x14ac:dyDescent="0.2">
      <c r="A140" s="12" t="s">
        <v>202</v>
      </c>
      <c r="C140" s="54">
        <v>0</v>
      </c>
      <c r="D140" s="18"/>
      <c r="E140" s="54">
        <v>0</v>
      </c>
      <c r="F140" s="18"/>
      <c r="G140" s="54">
        <f t="shared" si="4"/>
        <v>0</v>
      </c>
      <c r="I140" s="54">
        <v>10484885005</v>
      </c>
      <c r="K140" s="54">
        <v>0</v>
      </c>
      <c r="M140" s="54">
        <f t="shared" si="5"/>
        <v>10484885005</v>
      </c>
      <c r="O140" s="59"/>
      <c r="P140" s="59"/>
      <c r="R140" s="59"/>
      <c r="S140" s="59"/>
    </row>
    <row r="141" spans="1:19" ht="21.75" customHeight="1" x14ac:dyDescent="0.2">
      <c r="A141" s="12" t="s">
        <v>214</v>
      </c>
      <c r="C141" s="54">
        <v>0</v>
      </c>
      <c r="D141" s="18"/>
      <c r="E141" s="54">
        <v>0</v>
      </c>
      <c r="F141" s="18"/>
      <c r="G141" s="54">
        <f t="shared" si="4"/>
        <v>0</v>
      </c>
      <c r="I141" s="54">
        <v>17020491798</v>
      </c>
      <c r="K141" s="54">
        <v>0</v>
      </c>
      <c r="M141" s="54">
        <f t="shared" si="5"/>
        <v>17020491798</v>
      </c>
      <c r="O141" s="59"/>
      <c r="P141" s="59"/>
      <c r="R141" s="59"/>
      <c r="S141" s="59"/>
    </row>
    <row r="142" spans="1:19" ht="21.75" customHeight="1" x14ac:dyDescent="0.2">
      <c r="A142" s="12" t="s">
        <v>201</v>
      </c>
      <c r="C142" s="54">
        <v>0</v>
      </c>
      <c r="D142" s="18"/>
      <c r="E142" s="54">
        <v>-72839786</v>
      </c>
      <c r="F142" s="18"/>
      <c r="G142" s="54">
        <f t="shared" si="4"/>
        <v>72839786</v>
      </c>
      <c r="I142" s="54">
        <v>96093630954</v>
      </c>
      <c r="K142" s="54">
        <v>0</v>
      </c>
      <c r="M142" s="54">
        <f t="shared" si="5"/>
        <v>96093630954</v>
      </c>
      <c r="O142" s="59"/>
      <c r="P142" s="59"/>
      <c r="R142" s="59"/>
      <c r="S142" s="59"/>
    </row>
    <row r="143" spans="1:19" ht="21.75" customHeight="1" x14ac:dyDescent="0.2">
      <c r="A143" s="12" t="s">
        <v>200</v>
      </c>
      <c r="C143" s="54">
        <v>127588661</v>
      </c>
      <c r="D143" s="18"/>
      <c r="E143" s="54">
        <v>-5883005</v>
      </c>
      <c r="F143" s="18"/>
      <c r="G143" s="54">
        <f t="shared" si="4"/>
        <v>133471666</v>
      </c>
      <c r="I143" s="54">
        <v>4562927748</v>
      </c>
      <c r="K143" s="54">
        <v>0</v>
      </c>
      <c r="M143" s="54">
        <f t="shared" si="5"/>
        <v>4562927748</v>
      </c>
      <c r="O143" s="59"/>
      <c r="P143" s="59"/>
      <c r="R143" s="59"/>
      <c r="S143" s="59"/>
    </row>
    <row r="144" spans="1:19" ht="21.75" customHeight="1" x14ac:dyDescent="0.2">
      <c r="A144" s="12" t="s">
        <v>200</v>
      </c>
      <c r="C144" s="54">
        <v>9220158996</v>
      </c>
      <c r="D144" s="18"/>
      <c r="E144" s="54">
        <v>-161075193</v>
      </c>
      <c r="F144" s="18"/>
      <c r="G144" s="54">
        <f t="shared" si="4"/>
        <v>9381234189</v>
      </c>
      <c r="I144" s="54">
        <v>66373002737</v>
      </c>
      <c r="K144" s="54">
        <v>0</v>
      </c>
      <c r="M144" s="54">
        <f t="shared" si="5"/>
        <v>66373002737</v>
      </c>
      <c r="O144" s="59"/>
      <c r="P144" s="59"/>
      <c r="R144" s="59"/>
      <c r="S144" s="59"/>
    </row>
    <row r="145" spans="1:19" ht="21.75" customHeight="1" x14ac:dyDescent="0.2">
      <c r="A145" s="12" t="s">
        <v>203</v>
      </c>
      <c r="C145" s="54">
        <v>0</v>
      </c>
      <c r="D145" s="18"/>
      <c r="E145" s="54">
        <v>0</v>
      </c>
      <c r="F145" s="18"/>
      <c r="G145" s="54">
        <f t="shared" si="4"/>
        <v>0</v>
      </c>
      <c r="I145" s="54">
        <v>13866120205</v>
      </c>
      <c r="K145" s="54">
        <v>0</v>
      </c>
      <c r="M145" s="54">
        <f t="shared" si="5"/>
        <v>13866120205</v>
      </c>
      <c r="O145" s="59"/>
      <c r="P145" s="59"/>
      <c r="R145" s="59"/>
      <c r="S145" s="59"/>
    </row>
    <row r="146" spans="1:19" ht="21.75" customHeight="1" x14ac:dyDescent="0.2">
      <c r="A146" s="12" t="s">
        <v>203</v>
      </c>
      <c r="C146" s="54">
        <v>0</v>
      </c>
      <c r="D146" s="18"/>
      <c r="E146" s="54">
        <v>0</v>
      </c>
      <c r="F146" s="18"/>
      <c r="G146" s="54">
        <f t="shared" si="4"/>
        <v>0</v>
      </c>
      <c r="I146" s="54">
        <v>11199744507</v>
      </c>
      <c r="K146" s="54">
        <v>0</v>
      </c>
      <c r="M146" s="54">
        <f t="shared" si="5"/>
        <v>11199744507</v>
      </c>
      <c r="O146" s="59"/>
      <c r="P146" s="59"/>
      <c r="R146" s="59"/>
      <c r="S146" s="59"/>
    </row>
    <row r="147" spans="1:19" ht="21.75" customHeight="1" x14ac:dyDescent="0.2">
      <c r="A147" s="12" t="s">
        <v>203</v>
      </c>
      <c r="C147" s="54">
        <v>0</v>
      </c>
      <c r="D147" s="18"/>
      <c r="E147" s="54">
        <v>0</v>
      </c>
      <c r="F147" s="18"/>
      <c r="G147" s="54">
        <f t="shared" si="4"/>
        <v>0</v>
      </c>
      <c r="I147" s="54">
        <v>2250747028</v>
      </c>
      <c r="K147" s="54">
        <v>0</v>
      </c>
      <c r="M147" s="54">
        <f t="shared" si="5"/>
        <v>2250747028</v>
      </c>
      <c r="O147" s="59"/>
      <c r="P147" s="59"/>
      <c r="R147" s="59"/>
      <c r="S147" s="59"/>
    </row>
    <row r="148" spans="1:19" ht="21.75" customHeight="1" x14ac:dyDescent="0.2">
      <c r="A148" s="12" t="s">
        <v>200</v>
      </c>
      <c r="C148" s="54">
        <v>12846356235</v>
      </c>
      <c r="D148" s="18"/>
      <c r="E148" s="54">
        <v>-110029902</v>
      </c>
      <c r="F148" s="18"/>
      <c r="G148" s="54">
        <f t="shared" si="4"/>
        <v>12956386137</v>
      </c>
      <c r="I148" s="54">
        <v>47182348352</v>
      </c>
      <c r="K148" s="54">
        <v>0</v>
      </c>
      <c r="M148" s="54">
        <f t="shared" si="5"/>
        <v>47182348352</v>
      </c>
      <c r="O148" s="59"/>
      <c r="P148" s="59"/>
      <c r="R148" s="59"/>
      <c r="S148" s="59"/>
    </row>
    <row r="149" spans="1:19" ht="21.75" customHeight="1" x14ac:dyDescent="0.2">
      <c r="A149" s="12" t="s">
        <v>203</v>
      </c>
      <c r="C149" s="54">
        <v>0</v>
      </c>
      <c r="D149" s="18"/>
      <c r="E149" s="54">
        <v>0</v>
      </c>
      <c r="F149" s="18"/>
      <c r="G149" s="54">
        <f t="shared" si="4"/>
        <v>0</v>
      </c>
      <c r="I149" s="54">
        <v>4511544240</v>
      </c>
      <c r="K149" s="54">
        <v>0</v>
      </c>
      <c r="M149" s="54">
        <f t="shared" si="5"/>
        <v>4511544240</v>
      </c>
      <c r="O149" s="59"/>
      <c r="P149" s="59"/>
      <c r="R149" s="59"/>
      <c r="S149" s="59"/>
    </row>
    <row r="150" spans="1:19" ht="21.75" customHeight="1" x14ac:dyDescent="0.2">
      <c r="A150" s="12" t="s">
        <v>203</v>
      </c>
      <c r="C150" s="54">
        <v>0</v>
      </c>
      <c r="D150" s="18"/>
      <c r="E150" s="54">
        <v>0</v>
      </c>
      <c r="F150" s="18"/>
      <c r="G150" s="54">
        <f t="shared" si="4"/>
        <v>0</v>
      </c>
      <c r="I150" s="54">
        <v>13469945342</v>
      </c>
      <c r="K150" s="54">
        <v>0</v>
      </c>
      <c r="M150" s="54">
        <f t="shared" si="5"/>
        <v>13469945342</v>
      </c>
      <c r="O150" s="59"/>
      <c r="P150" s="59"/>
      <c r="R150" s="59"/>
      <c r="S150" s="59"/>
    </row>
    <row r="151" spans="1:19" ht="21.75" customHeight="1" x14ac:dyDescent="0.2">
      <c r="A151" s="12" t="s">
        <v>203</v>
      </c>
      <c r="C151" s="54">
        <v>0</v>
      </c>
      <c r="D151" s="18"/>
      <c r="E151" s="54">
        <v>0</v>
      </c>
      <c r="F151" s="18"/>
      <c r="G151" s="54">
        <f t="shared" si="4"/>
        <v>0</v>
      </c>
      <c r="I151" s="54">
        <v>11897517796</v>
      </c>
      <c r="K151" s="54">
        <v>0</v>
      </c>
      <c r="M151" s="54">
        <f t="shared" si="5"/>
        <v>11897517796</v>
      </c>
      <c r="O151" s="59"/>
      <c r="P151" s="59"/>
      <c r="R151" s="59"/>
      <c r="S151" s="59"/>
    </row>
    <row r="152" spans="1:19" ht="21.75" customHeight="1" x14ac:dyDescent="0.2">
      <c r="A152" s="12" t="s">
        <v>200</v>
      </c>
      <c r="C152" s="54">
        <v>1698902894</v>
      </c>
      <c r="D152" s="18"/>
      <c r="E152" s="54">
        <v>-3018139</v>
      </c>
      <c r="F152" s="18"/>
      <c r="G152" s="54">
        <f t="shared" si="4"/>
        <v>1701921033</v>
      </c>
      <c r="I152" s="54">
        <v>5243790254</v>
      </c>
      <c r="K152" s="54">
        <v>3260105</v>
      </c>
      <c r="M152" s="54">
        <f t="shared" si="5"/>
        <v>5240530149</v>
      </c>
      <c r="O152" s="59"/>
      <c r="P152" s="59"/>
      <c r="R152" s="59"/>
      <c r="S152" s="59"/>
    </row>
    <row r="153" spans="1:19" ht="21.75" customHeight="1" x14ac:dyDescent="0.2">
      <c r="A153" s="12" t="s">
        <v>203</v>
      </c>
      <c r="C153" s="54">
        <v>1200264040</v>
      </c>
      <c r="D153" s="18"/>
      <c r="E153" s="54">
        <v>-23999247</v>
      </c>
      <c r="F153" s="18"/>
      <c r="G153" s="54">
        <f t="shared" si="4"/>
        <v>1224263287</v>
      </c>
      <c r="I153" s="54">
        <v>5551221185</v>
      </c>
      <c r="K153" s="54">
        <v>0</v>
      </c>
      <c r="M153" s="54">
        <f t="shared" si="5"/>
        <v>5551221185</v>
      </c>
      <c r="O153" s="59"/>
      <c r="P153" s="59"/>
      <c r="R153" s="59"/>
      <c r="S153" s="59"/>
    </row>
    <row r="154" spans="1:19" ht="21.75" customHeight="1" x14ac:dyDescent="0.2">
      <c r="A154" s="12" t="s">
        <v>203</v>
      </c>
      <c r="C154" s="54">
        <v>16891311466</v>
      </c>
      <c r="D154" s="18"/>
      <c r="E154" s="54">
        <v>-100521177</v>
      </c>
      <c r="F154" s="18"/>
      <c r="G154" s="54">
        <f t="shared" si="4"/>
        <v>16991832643</v>
      </c>
      <c r="I154" s="54">
        <v>35115355164</v>
      </c>
      <c r="K154" s="54">
        <v>0</v>
      </c>
      <c r="M154" s="54">
        <f t="shared" si="5"/>
        <v>35115355164</v>
      </c>
      <c r="O154" s="59"/>
      <c r="P154" s="59"/>
      <c r="R154" s="59"/>
      <c r="S154" s="59"/>
    </row>
    <row r="155" spans="1:19" ht="21.75" customHeight="1" x14ac:dyDescent="0.2">
      <c r="A155" s="12" t="s">
        <v>202</v>
      </c>
      <c r="C155" s="54">
        <v>5383987136</v>
      </c>
      <c r="D155" s="18"/>
      <c r="E155" s="54">
        <v>-101302453</v>
      </c>
      <c r="F155" s="18"/>
      <c r="G155" s="54">
        <f t="shared" si="4"/>
        <v>5485289589</v>
      </c>
      <c r="I155" s="54">
        <v>21466624894</v>
      </c>
      <c r="K155" s="54">
        <v>0</v>
      </c>
      <c r="M155" s="54">
        <f t="shared" si="5"/>
        <v>21466624894</v>
      </c>
      <c r="O155" s="59"/>
      <c r="P155" s="59"/>
      <c r="R155" s="59"/>
      <c r="S155" s="59"/>
    </row>
    <row r="156" spans="1:19" ht="21.75" customHeight="1" x14ac:dyDescent="0.2">
      <c r="A156" s="12" t="s">
        <v>203</v>
      </c>
      <c r="C156" s="54">
        <v>1429874312</v>
      </c>
      <c r="D156" s="18"/>
      <c r="E156" s="54">
        <v>-26576670</v>
      </c>
      <c r="F156" s="18"/>
      <c r="G156" s="54">
        <f t="shared" si="4"/>
        <v>1456450982</v>
      </c>
      <c r="I156" s="54">
        <v>5183294381</v>
      </c>
      <c r="K156" s="54">
        <v>0</v>
      </c>
      <c r="M156" s="54">
        <f t="shared" si="5"/>
        <v>5183294381</v>
      </c>
      <c r="O156" s="59"/>
      <c r="P156" s="59"/>
      <c r="R156" s="59"/>
      <c r="S156" s="59"/>
    </row>
    <row r="157" spans="1:19" ht="21.75" customHeight="1" x14ac:dyDescent="0.2">
      <c r="A157" s="12" t="s">
        <v>201</v>
      </c>
      <c r="C157" s="54">
        <v>11698779861</v>
      </c>
      <c r="D157" s="18"/>
      <c r="E157" s="54">
        <v>-130080221</v>
      </c>
      <c r="F157" s="18"/>
      <c r="G157" s="54">
        <f t="shared" si="4"/>
        <v>11828860082</v>
      </c>
      <c r="I157" s="54">
        <v>26753424655</v>
      </c>
      <c r="K157" s="54">
        <v>0</v>
      </c>
      <c r="M157" s="54">
        <f t="shared" si="5"/>
        <v>26753424655</v>
      </c>
      <c r="O157" s="59"/>
      <c r="P157" s="59"/>
      <c r="R157" s="59"/>
      <c r="S157" s="59"/>
    </row>
    <row r="158" spans="1:19" ht="21.75" customHeight="1" x14ac:dyDescent="0.2">
      <c r="A158" s="12" t="s">
        <v>203</v>
      </c>
      <c r="C158" s="54">
        <v>18764336681</v>
      </c>
      <c r="D158" s="18"/>
      <c r="E158" s="54">
        <v>-193763986</v>
      </c>
      <c r="F158" s="18"/>
      <c r="G158" s="54">
        <f t="shared" si="4"/>
        <v>18958100667</v>
      </c>
      <c r="I158" s="54">
        <v>41189329102</v>
      </c>
      <c r="K158" s="54">
        <v>0</v>
      </c>
      <c r="M158" s="54">
        <f t="shared" si="5"/>
        <v>41189329102</v>
      </c>
      <c r="O158" s="59"/>
      <c r="P158" s="59"/>
      <c r="R158" s="59"/>
      <c r="S158" s="59"/>
    </row>
    <row r="159" spans="1:19" ht="21.75" customHeight="1" x14ac:dyDescent="0.2">
      <c r="A159" s="12" t="s">
        <v>209</v>
      </c>
      <c r="C159" s="54">
        <v>30512397526</v>
      </c>
      <c r="D159" s="18"/>
      <c r="E159" s="54">
        <v>-209980509</v>
      </c>
      <c r="F159" s="18"/>
      <c r="G159" s="54">
        <f t="shared" si="4"/>
        <v>30722378035</v>
      </c>
      <c r="I159" s="54">
        <v>49766495881</v>
      </c>
      <c r="K159" s="54">
        <v>16171315</v>
      </c>
      <c r="M159" s="54">
        <f t="shared" si="5"/>
        <v>49750324566</v>
      </c>
      <c r="O159" s="59"/>
      <c r="P159" s="59"/>
      <c r="R159" s="59"/>
      <c r="S159" s="59"/>
    </row>
    <row r="160" spans="1:19" ht="21.75" customHeight="1" x14ac:dyDescent="0.2">
      <c r="A160" s="12" t="s">
        <v>216</v>
      </c>
      <c r="C160" s="54">
        <v>24939999990</v>
      </c>
      <c r="D160" s="18"/>
      <c r="E160" s="54">
        <v>-10766242</v>
      </c>
      <c r="F160" s="18"/>
      <c r="G160" s="54">
        <f t="shared" si="4"/>
        <v>24950766232</v>
      </c>
      <c r="I160" s="54">
        <v>36578666652</v>
      </c>
      <c r="K160" s="54">
        <v>134936902</v>
      </c>
      <c r="M160" s="54">
        <f t="shared" si="5"/>
        <v>36443729750</v>
      </c>
      <c r="O160" s="59"/>
      <c r="P160" s="59"/>
      <c r="R160" s="59"/>
      <c r="S160" s="59"/>
    </row>
    <row r="161" spans="1:19" ht="21.75" customHeight="1" x14ac:dyDescent="0.2">
      <c r="A161" s="12" t="s">
        <v>209</v>
      </c>
      <c r="C161" s="54">
        <v>15259125033</v>
      </c>
      <c r="D161" s="18"/>
      <c r="E161" s="54">
        <v>-28854073</v>
      </c>
      <c r="F161" s="18"/>
      <c r="G161" s="54">
        <f t="shared" si="4"/>
        <v>15287979106</v>
      </c>
      <c r="I161" s="54">
        <v>21941810549</v>
      </c>
      <c r="K161" s="54">
        <v>59964948</v>
      </c>
      <c r="M161" s="54">
        <f t="shared" si="5"/>
        <v>21881845601</v>
      </c>
      <c r="O161" s="59"/>
      <c r="P161" s="59"/>
      <c r="R161" s="59"/>
      <c r="S161" s="59"/>
    </row>
    <row r="162" spans="1:19" ht="21.75" customHeight="1" x14ac:dyDescent="0.2">
      <c r="A162" s="12" t="s">
        <v>203</v>
      </c>
      <c r="C162" s="54">
        <v>5829005539</v>
      </c>
      <c r="D162" s="18"/>
      <c r="E162" s="54">
        <v>-53407590</v>
      </c>
      <c r="F162" s="18"/>
      <c r="G162" s="54">
        <f t="shared" si="4"/>
        <v>5882413129</v>
      </c>
      <c r="I162" s="54">
        <v>9627083239</v>
      </c>
      <c r="K162" s="54">
        <v>0</v>
      </c>
      <c r="M162" s="54">
        <f t="shared" si="5"/>
        <v>9627083239</v>
      </c>
      <c r="O162" s="59"/>
      <c r="P162" s="59"/>
      <c r="R162" s="59"/>
      <c r="S162" s="59"/>
    </row>
    <row r="163" spans="1:19" ht="21.75" customHeight="1" x14ac:dyDescent="0.2">
      <c r="A163" s="12" t="s">
        <v>200</v>
      </c>
      <c r="C163" s="54">
        <v>42397729992</v>
      </c>
      <c r="D163" s="18"/>
      <c r="E163" s="54">
        <v>-186531362</v>
      </c>
      <c r="F163" s="18"/>
      <c r="G163" s="54">
        <f t="shared" si="4"/>
        <v>42584261354</v>
      </c>
      <c r="I163" s="54">
        <v>56053877526</v>
      </c>
      <c r="K163" s="54">
        <v>36978914</v>
      </c>
      <c r="M163" s="54">
        <f t="shared" si="5"/>
        <v>56016898612</v>
      </c>
      <c r="O163" s="59"/>
      <c r="P163" s="59"/>
      <c r="R163" s="59"/>
      <c r="S163" s="59"/>
    </row>
    <row r="164" spans="1:19" ht="21.75" customHeight="1" x14ac:dyDescent="0.2">
      <c r="A164" s="12" t="s">
        <v>200</v>
      </c>
      <c r="C164" s="54">
        <v>10769372900</v>
      </c>
      <c r="D164" s="18"/>
      <c r="E164" s="54">
        <v>5744548</v>
      </c>
      <c r="F164" s="18"/>
      <c r="G164" s="54">
        <f t="shared" si="4"/>
        <v>10763628352</v>
      </c>
      <c r="I164" s="54">
        <v>13451698580</v>
      </c>
      <c r="K164" s="54">
        <v>51700931</v>
      </c>
      <c r="M164" s="54">
        <f t="shared" si="5"/>
        <v>13399997649</v>
      </c>
      <c r="O164" s="59"/>
      <c r="P164" s="59"/>
      <c r="R164" s="59"/>
      <c r="S164" s="59"/>
    </row>
    <row r="165" spans="1:19" ht="21.75" customHeight="1" x14ac:dyDescent="0.2">
      <c r="A165" s="12" t="s">
        <v>203</v>
      </c>
      <c r="C165" s="54">
        <v>18843455178</v>
      </c>
      <c r="D165" s="18"/>
      <c r="E165" s="54">
        <v>93725242</v>
      </c>
      <c r="F165" s="18"/>
      <c r="G165" s="54">
        <f t="shared" si="4"/>
        <v>18749729936</v>
      </c>
      <c r="I165" s="54">
        <v>20170732882</v>
      </c>
      <c r="K165" s="54">
        <v>122532830</v>
      </c>
      <c r="M165" s="54">
        <f t="shared" si="5"/>
        <v>20048200052</v>
      </c>
      <c r="O165" s="59"/>
      <c r="P165" s="59"/>
      <c r="R165" s="59"/>
      <c r="S165" s="59"/>
    </row>
    <row r="166" spans="1:19" ht="21.75" customHeight="1" x14ac:dyDescent="0.2">
      <c r="A166" s="12" t="s">
        <v>206</v>
      </c>
      <c r="C166" s="54">
        <v>9264254790</v>
      </c>
      <c r="D166" s="18"/>
      <c r="E166" s="54">
        <v>0</v>
      </c>
      <c r="F166" s="18"/>
      <c r="G166" s="54">
        <f t="shared" si="4"/>
        <v>9264254790</v>
      </c>
      <c r="I166" s="54">
        <v>9561954052</v>
      </c>
      <c r="K166" s="54">
        <v>6686923</v>
      </c>
      <c r="M166" s="54">
        <f t="shared" si="5"/>
        <v>9555267129</v>
      </c>
      <c r="O166" s="59"/>
      <c r="P166" s="59"/>
      <c r="R166" s="59"/>
      <c r="S166" s="59"/>
    </row>
    <row r="167" spans="1:19" ht="21.75" customHeight="1" x14ac:dyDescent="0.2">
      <c r="A167" s="12" t="s">
        <v>200</v>
      </c>
      <c r="C167" s="54">
        <v>22978142054</v>
      </c>
      <c r="D167" s="18"/>
      <c r="E167" s="54">
        <v>18192310</v>
      </c>
      <c r="F167" s="18"/>
      <c r="G167" s="54">
        <f t="shared" si="4"/>
        <v>22959949744</v>
      </c>
      <c r="I167" s="54">
        <v>22978142054</v>
      </c>
      <c r="K167" s="54">
        <v>18192310</v>
      </c>
      <c r="M167" s="54">
        <f t="shared" si="5"/>
        <v>22959949744</v>
      </c>
      <c r="O167" s="59"/>
      <c r="P167" s="59"/>
      <c r="R167" s="59"/>
      <c r="S167" s="59"/>
    </row>
    <row r="168" spans="1:19" ht="21.75" customHeight="1" x14ac:dyDescent="0.2">
      <c r="A168" s="12" t="s">
        <v>197</v>
      </c>
      <c r="C168" s="54">
        <v>20853169055</v>
      </c>
      <c r="D168" s="18"/>
      <c r="E168" s="54">
        <v>0</v>
      </c>
      <c r="F168" s="18"/>
      <c r="G168" s="54">
        <f t="shared" si="4"/>
        <v>20853169055</v>
      </c>
      <c r="I168" s="54">
        <v>20853169055</v>
      </c>
      <c r="K168" s="54">
        <v>0</v>
      </c>
      <c r="M168" s="54">
        <f t="shared" si="5"/>
        <v>20853169055</v>
      </c>
      <c r="O168" s="59"/>
      <c r="P168" s="59"/>
      <c r="R168" s="59"/>
      <c r="S168" s="59"/>
    </row>
    <row r="169" spans="1:19" ht="21.75" customHeight="1" x14ac:dyDescent="0.2">
      <c r="A169" s="12" t="s">
        <v>202</v>
      </c>
      <c r="C169" s="54">
        <v>13232240425</v>
      </c>
      <c r="D169" s="18"/>
      <c r="E169" s="54">
        <v>52215944</v>
      </c>
      <c r="F169" s="18"/>
      <c r="G169" s="54">
        <f t="shared" si="4"/>
        <v>13180024481</v>
      </c>
      <c r="I169" s="54">
        <v>13232240425</v>
      </c>
      <c r="K169" s="54">
        <v>52215944</v>
      </c>
      <c r="M169" s="54">
        <f t="shared" si="5"/>
        <v>13180024481</v>
      </c>
      <c r="O169" s="59"/>
      <c r="P169" s="59"/>
      <c r="R169" s="59"/>
      <c r="S169" s="59"/>
    </row>
    <row r="170" spans="1:19" ht="21.75" customHeight="1" x14ac:dyDescent="0.2">
      <c r="A170" s="12" t="s">
        <v>203</v>
      </c>
      <c r="C170" s="54">
        <v>12345024240</v>
      </c>
      <c r="D170" s="18"/>
      <c r="E170" s="54">
        <v>58411764</v>
      </c>
      <c r="F170" s="18"/>
      <c r="G170" s="54">
        <f t="shared" si="4"/>
        <v>12286612476</v>
      </c>
      <c r="I170" s="54">
        <v>12345024240</v>
      </c>
      <c r="K170" s="54">
        <v>58411764</v>
      </c>
      <c r="M170" s="54">
        <f t="shared" si="5"/>
        <v>12286612476</v>
      </c>
      <c r="O170" s="59"/>
      <c r="P170" s="59"/>
      <c r="R170" s="59"/>
      <c r="S170" s="59"/>
    </row>
    <row r="171" spans="1:19" ht="21.75" customHeight="1" x14ac:dyDescent="0.2">
      <c r="A171" s="12" t="s">
        <v>202</v>
      </c>
      <c r="C171" s="54">
        <v>17646305065</v>
      </c>
      <c r="D171" s="18"/>
      <c r="E171" s="54">
        <v>97334454</v>
      </c>
      <c r="F171" s="18"/>
      <c r="G171" s="54">
        <f t="shared" si="4"/>
        <v>17548970611</v>
      </c>
      <c r="I171" s="54">
        <v>17646305065</v>
      </c>
      <c r="K171" s="54">
        <v>97334454</v>
      </c>
      <c r="M171" s="54">
        <f t="shared" si="5"/>
        <v>17548970611</v>
      </c>
      <c r="O171" s="59"/>
      <c r="P171" s="59"/>
      <c r="R171" s="59"/>
      <c r="S171" s="59"/>
    </row>
    <row r="172" spans="1:19" ht="21.75" customHeight="1" x14ac:dyDescent="0.2">
      <c r="A172" s="12" t="s">
        <v>200</v>
      </c>
      <c r="C172" s="54">
        <v>8070081957</v>
      </c>
      <c r="D172" s="18"/>
      <c r="E172" s="54">
        <v>57141461</v>
      </c>
      <c r="F172" s="18"/>
      <c r="G172" s="54">
        <f t="shared" si="4"/>
        <v>8012940496</v>
      </c>
      <c r="I172" s="54">
        <v>8070081957</v>
      </c>
      <c r="K172" s="54">
        <v>57141461</v>
      </c>
      <c r="M172" s="54">
        <f t="shared" si="5"/>
        <v>8012940496</v>
      </c>
      <c r="O172" s="59"/>
      <c r="P172" s="59"/>
      <c r="R172" s="59"/>
      <c r="S172" s="59"/>
    </row>
    <row r="173" spans="1:19" ht="21.75" customHeight="1" x14ac:dyDescent="0.2">
      <c r="A173" s="12" t="s">
        <v>202</v>
      </c>
      <c r="C173" s="54">
        <v>14262295068</v>
      </c>
      <c r="D173" s="18"/>
      <c r="E173" s="54">
        <v>134331457</v>
      </c>
      <c r="F173" s="18"/>
      <c r="G173" s="54">
        <f t="shared" si="4"/>
        <v>14127963611</v>
      </c>
      <c r="I173" s="54">
        <v>14262295068</v>
      </c>
      <c r="K173" s="54">
        <v>134331457</v>
      </c>
      <c r="M173" s="54">
        <f t="shared" si="5"/>
        <v>14127963611</v>
      </c>
      <c r="O173" s="59"/>
      <c r="P173" s="59"/>
      <c r="R173" s="59"/>
      <c r="S173" s="59"/>
    </row>
    <row r="174" spans="1:19" ht="21.75" customHeight="1" x14ac:dyDescent="0.2">
      <c r="A174" s="12" t="s">
        <v>203</v>
      </c>
      <c r="C174" s="54">
        <v>6517868850</v>
      </c>
      <c r="D174" s="18"/>
      <c r="E174" s="54">
        <v>61389476</v>
      </c>
      <c r="F174" s="18"/>
      <c r="G174" s="54">
        <f t="shared" si="4"/>
        <v>6456479374</v>
      </c>
      <c r="I174" s="54">
        <v>6517868850</v>
      </c>
      <c r="K174" s="54">
        <v>61389476</v>
      </c>
      <c r="M174" s="54">
        <f t="shared" si="5"/>
        <v>6456479374</v>
      </c>
      <c r="O174" s="59"/>
      <c r="P174" s="59"/>
      <c r="R174" s="59"/>
      <c r="S174" s="59"/>
    </row>
    <row r="175" spans="1:19" ht="21.75" customHeight="1" x14ac:dyDescent="0.2">
      <c r="A175" s="12" t="s">
        <v>200</v>
      </c>
      <c r="C175" s="54">
        <v>26498884691</v>
      </c>
      <c r="D175" s="18"/>
      <c r="E175" s="54">
        <v>270170093</v>
      </c>
      <c r="F175" s="18"/>
      <c r="G175" s="54">
        <f t="shared" si="4"/>
        <v>26228714598</v>
      </c>
      <c r="I175" s="54">
        <v>26498884691</v>
      </c>
      <c r="K175" s="54">
        <v>270170093</v>
      </c>
      <c r="M175" s="54">
        <f t="shared" si="5"/>
        <v>26228714598</v>
      </c>
      <c r="O175" s="59"/>
      <c r="P175" s="59"/>
      <c r="R175" s="59"/>
      <c r="S175" s="59"/>
    </row>
    <row r="176" spans="1:19" ht="21.75" customHeight="1" x14ac:dyDescent="0.2">
      <c r="A176" s="12" t="s">
        <v>201</v>
      </c>
      <c r="C176" s="54">
        <v>7299059124</v>
      </c>
      <c r="D176" s="18"/>
      <c r="E176" s="54">
        <v>91376091</v>
      </c>
      <c r="F176" s="18"/>
      <c r="G176" s="54">
        <f t="shared" si="4"/>
        <v>7207683033</v>
      </c>
      <c r="I176" s="54">
        <v>7299059124</v>
      </c>
      <c r="K176" s="54">
        <v>91376091</v>
      </c>
      <c r="M176" s="54">
        <f t="shared" si="5"/>
        <v>7207683033</v>
      </c>
      <c r="O176" s="59"/>
      <c r="P176" s="59"/>
      <c r="R176" s="59"/>
      <c r="S176" s="59"/>
    </row>
    <row r="177" spans="1:19" ht="21.75" customHeight="1" x14ac:dyDescent="0.2">
      <c r="A177" s="12" t="s">
        <v>203</v>
      </c>
      <c r="C177" s="54">
        <v>8987131692</v>
      </c>
      <c r="D177" s="18"/>
      <c r="E177" s="54">
        <v>112508879</v>
      </c>
      <c r="F177" s="18"/>
      <c r="G177" s="54">
        <f t="shared" si="4"/>
        <v>8874622813</v>
      </c>
      <c r="I177" s="54">
        <v>8987131692</v>
      </c>
      <c r="K177" s="54">
        <v>112508879</v>
      </c>
      <c r="M177" s="54">
        <f t="shared" si="5"/>
        <v>8874622813</v>
      </c>
      <c r="O177" s="59"/>
      <c r="P177" s="59"/>
      <c r="R177" s="59"/>
      <c r="S177" s="59"/>
    </row>
    <row r="178" spans="1:19" ht="21.75" customHeight="1" x14ac:dyDescent="0.2">
      <c r="A178" s="12" t="s">
        <v>202</v>
      </c>
      <c r="C178" s="54">
        <v>3486338796</v>
      </c>
      <c r="D178" s="18"/>
      <c r="E178" s="54">
        <v>70372636</v>
      </c>
      <c r="F178" s="18"/>
      <c r="G178" s="54">
        <f t="shared" si="4"/>
        <v>3415966160</v>
      </c>
      <c r="I178" s="54">
        <v>3486338796</v>
      </c>
      <c r="K178" s="54">
        <v>70372636</v>
      </c>
      <c r="M178" s="54">
        <f t="shared" si="5"/>
        <v>3415966160</v>
      </c>
      <c r="O178" s="59"/>
      <c r="P178" s="59"/>
      <c r="R178" s="59"/>
      <c r="S178" s="59"/>
    </row>
    <row r="179" spans="1:19" ht="21.75" customHeight="1" x14ac:dyDescent="0.2">
      <c r="A179" s="7" t="s">
        <v>202</v>
      </c>
      <c r="C179" s="55">
        <v>105904672</v>
      </c>
      <c r="D179" s="18"/>
      <c r="E179" s="55">
        <v>2378831</v>
      </c>
      <c r="F179" s="18"/>
      <c r="G179" s="54">
        <f t="shared" si="4"/>
        <v>103525841</v>
      </c>
      <c r="I179" s="55">
        <v>105904672</v>
      </c>
      <c r="K179" s="55">
        <v>2378831</v>
      </c>
      <c r="M179" s="54">
        <f t="shared" si="5"/>
        <v>103525841</v>
      </c>
      <c r="O179" s="59"/>
      <c r="P179" s="59"/>
      <c r="R179" s="59"/>
      <c r="S179" s="59"/>
    </row>
    <row r="180" spans="1:19" ht="21.75" customHeight="1" x14ac:dyDescent="0.2">
      <c r="A180" s="10" t="s">
        <v>21</v>
      </c>
      <c r="C180" s="56">
        <f>SUM(C8:C179)</f>
        <v>552415256987</v>
      </c>
      <c r="D180" s="18"/>
      <c r="E180" s="56">
        <f>SUM(E8:E179)</f>
        <v>-1202092975</v>
      </c>
      <c r="F180" s="18"/>
      <c r="G180" s="56">
        <f>SUM(G8:G179)</f>
        <v>553617349962</v>
      </c>
      <c r="I180" s="56">
        <f>SUM(I8:I179)</f>
        <v>3834534686820</v>
      </c>
      <c r="K180" s="56">
        <f>SUM(K8:K179)</f>
        <v>1537893722</v>
      </c>
      <c r="M180" s="56">
        <f>SUM(M8:M179)</f>
        <v>3832996793098</v>
      </c>
      <c r="O180" s="59"/>
      <c r="P180" s="59"/>
      <c r="R180" s="59"/>
      <c r="S180" s="59"/>
    </row>
    <row r="182" spans="1:19" x14ac:dyDescent="0.2">
      <c r="I182" s="83"/>
      <c r="J182" s="83"/>
      <c r="K182" s="83"/>
    </row>
    <row r="183" spans="1:19" x14ac:dyDescent="0.2">
      <c r="I183" s="83"/>
      <c r="J183" s="83"/>
      <c r="K183" s="8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5" fitToHeight="0" orientation="landscape" r:id="rId1"/>
  <rowBreaks count="1" manualBreakCount="1">
    <brk id="144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2"/>
  <sheetViews>
    <sheetView rightToLeft="1" view="pageBreakPreview" zoomScale="105" zoomScaleNormal="100" zoomScaleSheetLayoutView="105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42578125" customWidth="1"/>
    <col min="6" max="6" width="1.28515625" customWidth="1"/>
    <col min="7" max="7" width="13.5703125" customWidth="1"/>
    <col min="8" max="8" width="1.28515625" customWidth="1"/>
    <col min="9" max="9" width="24.85546875" customWidth="1"/>
    <col min="10" max="10" width="1.28515625" customWidth="1"/>
    <col min="11" max="11" width="10.42578125" customWidth="1"/>
    <col min="12" max="12" width="1.28515625" customWidth="1"/>
    <col min="13" max="13" width="19.42578125" customWidth="1"/>
    <col min="14" max="14" width="1.28515625" customWidth="1"/>
    <col min="15" max="15" width="18.140625" customWidth="1"/>
    <col min="16" max="16" width="1.28515625" customWidth="1"/>
    <col min="17" max="17" width="24" customWidth="1"/>
    <col min="19" max="19" width="14.7109375" bestFit="1" customWidth="1"/>
  </cols>
  <sheetData>
    <row r="1" spans="1:20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20" ht="21.75" customHeight="1" x14ac:dyDescent="0.2">
      <c r="A2" s="98" t="s">
        <v>131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0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20" ht="14.45" customHeight="1" x14ac:dyDescent="0.2"/>
    <row r="5" spans="1:20" ht="14.45" customHeight="1" x14ac:dyDescent="0.2">
      <c r="A5" s="99" t="s">
        <v>180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20" ht="14.45" customHeight="1" x14ac:dyDescent="0.2">
      <c r="A6" s="94" t="s">
        <v>134</v>
      </c>
      <c r="C6" s="94" t="s">
        <v>150</v>
      </c>
      <c r="D6" s="94"/>
      <c r="E6" s="94"/>
      <c r="F6" s="94"/>
      <c r="G6" s="94"/>
      <c r="H6" s="94"/>
      <c r="I6" s="94"/>
      <c r="K6" s="94" t="s">
        <v>151</v>
      </c>
      <c r="L6" s="94"/>
      <c r="M6" s="94"/>
      <c r="N6" s="94"/>
      <c r="O6" s="94"/>
      <c r="P6" s="94"/>
      <c r="Q6" s="94"/>
    </row>
    <row r="7" spans="1:20" ht="29.1" customHeight="1" x14ac:dyDescent="0.2">
      <c r="A7" s="94"/>
      <c r="C7" s="14" t="s">
        <v>13</v>
      </c>
      <c r="D7" s="3"/>
      <c r="E7" s="14" t="s">
        <v>181</v>
      </c>
      <c r="F7" s="3"/>
      <c r="G7" s="14" t="s">
        <v>182</v>
      </c>
      <c r="H7" s="3"/>
      <c r="I7" s="14" t="s">
        <v>183</v>
      </c>
      <c r="K7" s="14" t="s">
        <v>13</v>
      </c>
      <c r="L7" s="3"/>
      <c r="M7" s="14" t="s">
        <v>181</v>
      </c>
      <c r="N7" s="3"/>
      <c r="O7" s="14" t="s">
        <v>182</v>
      </c>
      <c r="P7" s="3"/>
      <c r="Q7" s="46" t="s">
        <v>183</v>
      </c>
    </row>
    <row r="8" spans="1:20" ht="21.75" customHeight="1" x14ac:dyDescent="0.2">
      <c r="A8" s="5" t="s">
        <v>50</v>
      </c>
      <c r="C8" s="45">
        <v>0</v>
      </c>
      <c r="D8" s="18"/>
      <c r="E8" s="45">
        <v>0</v>
      </c>
      <c r="F8" s="18"/>
      <c r="G8" s="45">
        <v>0</v>
      </c>
      <c r="H8" s="18"/>
      <c r="I8" s="45">
        <v>0</v>
      </c>
      <c r="J8" s="18"/>
      <c r="K8" s="45">
        <v>27791673</v>
      </c>
      <c r="L8" s="18"/>
      <c r="M8" s="45">
        <v>512061575025</v>
      </c>
      <c r="N8" s="18"/>
      <c r="O8" s="45">
        <v>499999988943</v>
      </c>
      <c r="P8" s="18"/>
      <c r="Q8" s="53">
        <f>M8-O8</f>
        <v>12061586082</v>
      </c>
      <c r="S8" s="58"/>
      <c r="T8" s="59"/>
    </row>
    <row r="9" spans="1:20" ht="21.75" customHeight="1" x14ac:dyDescent="0.2">
      <c r="A9" s="7" t="s">
        <v>164</v>
      </c>
      <c r="C9" s="43">
        <v>0</v>
      </c>
      <c r="D9" s="18"/>
      <c r="E9" s="43">
        <v>0</v>
      </c>
      <c r="F9" s="18"/>
      <c r="G9" s="43">
        <v>0</v>
      </c>
      <c r="H9" s="18"/>
      <c r="I9" s="43">
        <v>0</v>
      </c>
      <c r="J9" s="18"/>
      <c r="K9" s="43">
        <v>3161189</v>
      </c>
      <c r="L9" s="18"/>
      <c r="M9" s="43">
        <v>2934833749202</v>
      </c>
      <c r="N9" s="18"/>
      <c r="O9" s="43">
        <v>3000077253200</v>
      </c>
      <c r="P9" s="18"/>
      <c r="Q9" s="55">
        <f>M9-O9</f>
        <v>-65243503998</v>
      </c>
      <c r="S9" s="58"/>
      <c r="T9" s="59"/>
    </row>
    <row r="10" spans="1:20" ht="21.75" customHeight="1" thickBot="1" x14ac:dyDescent="0.25">
      <c r="A10" s="10" t="s">
        <v>21</v>
      </c>
      <c r="C10" s="20">
        <v>0</v>
      </c>
      <c r="D10" s="18"/>
      <c r="E10" s="20">
        <v>0</v>
      </c>
      <c r="F10" s="18"/>
      <c r="G10" s="20">
        <v>0</v>
      </c>
      <c r="H10" s="18"/>
      <c r="I10" s="20">
        <v>0</v>
      </c>
      <c r="J10" s="18"/>
      <c r="K10" s="57" t="s">
        <v>228</v>
      </c>
      <c r="L10" s="18"/>
      <c r="M10" s="20">
        <f>SUM(M8:M9)</f>
        <v>3446895324227</v>
      </c>
      <c r="N10" s="18"/>
      <c r="O10" s="20">
        <f>SUM(O8:O9)</f>
        <v>3500077242143</v>
      </c>
      <c r="P10" s="18"/>
      <c r="Q10" s="56">
        <f>SUM(Q8:Q9)</f>
        <v>-53181917916</v>
      </c>
    </row>
    <row r="11" spans="1:20" ht="13.5" thickTop="1" x14ac:dyDescent="0.2"/>
    <row r="12" spans="1:20" x14ac:dyDescent="0.2">
      <c r="Q12" s="78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39"/>
  <sheetViews>
    <sheetView rightToLeft="1" view="pageBreakPreview" zoomScale="94" zoomScaleNormal="90" zoomScaleSheetLayoutView="94" workbookViewId="0">
      <selection activeCell="A8" sqref="A8"/>
    </sheetView>
  </sheetViews>
  <sheetFormatPr defaultRowHeight="12.75" x14ac:dyDescent="0.2"/>
  <cols>
    <col min="1" max="1" width="40.28515625" customWidth="1"/>
    <col min="2" max="2" width="1.28515625" customWidth="1"/>
    <col min="3" max="3" width="19" customWidth="1"/>
    <col min="4" max="4" width="1.28515625" customWidth="1"/>
    <col min="5" max="5" width="21.140625" customWidth="1"/>
    <col min="6" max="6" width="1.28515625" customWidth="1"/>
    <col min="7" max="7" width="18.5703125" customWidth="1"/>
    <col min="8" max="8" width="1.28515625" customWidth="1"/>
    <col min="9" max="9" width="20.5703125" customWidth="1"/>
    <col min="10" max="10" width="1.28515625" customWidth="1"/>
    <col min="11" max="11" width="20" customWidth="1"/>
    <col min="12" max="12" width="1.28515625" customWidth="1"/>
    <col min="13" max="13" width="21.5703125" customWidth="1"/>
    <col min="14" max="14" width="1.28515625" customWidth="1"/>
    <col min="15" max="15" width="21" customWidth="1"/>
    <col min="16" max="16" width="1.28515625" customWidth="1"/>
    <col min="17" max="17" width="26.5703125" customWidth="1"/>
    <col min="19" max="19" width="13.140625" bestFit="1" customWidth="1"/>
    <col min="20" max="20" width="13.5703125" bestFit="1" customWidth="1"/>
  </cols>
  <sheetData>
    <row r="1" spans="1:20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20" ht="21.75" customHeight="1" x14ac:dyDescent="0.2">
      <c r="A2" s="98" t="s">
        <v>131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0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20" ht="14.45" customHeight="1" x14ac:dyDescent="0.2"/>
    <row r="5" spans="1:20" ht="14.45" customHeight="1" x14ac:dyDescent="0.2">
      <c r="A5" s="99" t="s">
        <v>184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20" ht="14.45" customHeight="1" x14ac:dyDescent="0.2">
      <c r="A6" s="94" t="s">
        <v>134</v>
      </c>
      <c r="C6" s="94" t="s">
        <v>150</v>
      </c>
      <c r="D6" s="94"/>
      <c r="E6" s="94"/>
      <c r="F6" s="94"/>
      <c r="G6" s="94"/>
      <c r="H6" s="94"/>
      <c r="I6" s="94"/>
      <c r="K6" s="94" t="s">
        <v>151</v>
      </c>
      <c r="L6" s="94"/>
      <c r="M6" s="94"/>
      <c r="N6" s="94"/>
      <c r="O6" s="94"/>
      <c r="P6" s="94"/>
      <c r="Q6" s="94"/>
    </row>
    <row r="7" spans="1:20" ht="36.75" customHeight="1" x14ac:dyDescent="0.2">
      <c r="A7" s="94"/>
      <c r="C7" s="14" t="s">
        <v>13</v>
      </c>
      <c r="D7" s="3"/>
      <c r="E7" s="14" t="s">
        <v>15</v>
      </c>
      <c r="F7" s="3"/>
      <c r="G7" s="14" t="s">
        <v>182</v>
      </c>
      <c r="H7" s="3"/>
      <c r="I7" s="14" t="s">
        <v>185</v>
      </c>
      <c r="K7" s="14" t="s">
        <v>13</v>
      </c>
      <c r="L7" s="3"/>
      <c r="M7" s="14" t="s">
        <v>15</v>
      </c>
      <c r="N7" s="3"/>
      <c r="O7" s="14" t="s">
        <v>182</v>
      </c>
      <c r="P7" s="3"/>
      <c r="Q7" s="46" t="s">
        <v>185</v>
      </c>
    </row>
    <row r="8" spans="1:20" ht="21.75" customHeight="1" x14ac:dyDescent="0.2">
      <c r="A8" s="5" t="s">
        <v>19</v>
      </c>
      <c r="C8" s="45">
        <v>50000000</v>
      </c>
      <c r="D8" s="18"/>
      <c r="E8" s="45">
        <v>555077520000</v>
      </c>
      <c r="F8" s="18"/>
      <c r="G8" s="45">
        <v>543248325000</v>
      </c>
      <c r="H8" s="18"/>
      <c r="I8" s="53">
        <v>11829195000</v>
      </c>
      <c r="J8" s="18"/>
      <c r="K8" s="45">
        <v>50000000</v>
      </c>
      <c r="L8" s="18"/>
      <c r="M8" s="45">
        <v>555077520000</v>
      </c>
      <c r="N8" s="18"/>
      <c r="O8" s="45">
        <v>499656188500</v>
      </c>
      <c r="P8" s="18"/>
      <c r="Q8" s="53">
        <f>M8-O8</f>
        <v>55421331500</v>
      </c>
    </row>
    <row r="9" spans="1:20" ht="21.75" customHeight="1" x14ac:dyDescent="0.2">
      <c r="A9" s="12" t="s">
        <v>48</v>
      </c>
      <c r="C9" s="42">
        <v>38305370</v>
      </c>
      <c r="D9" s="18"/>
      <c r="E9" s="42">
        <v>564889291390</v>
      </c>
      <c r="F9" s="18"/>
      <c r="G9" s="42">
        <v>551022747450</v>
      </c>
      <c r="H9" s="18"/>
      <c r="I9" s="54">
        <v>13866543940</v>
      </c>
      <c r="J9" s="18"/>
      <c r="K9" s="42">
        <v>38305370</v>
      </c>
      <c r="L9" s="18"/>
      <c r="M9" s="42">
        <v>564889291390</v>
      </c>
      <c r="N9" s="18"/>
      <c r="O9" s="42">
        <v>499999994610</v>
      </c>
      <c r="P9" s="18"/>
      <c r="Q9" s="54">
        <f>M9-O9</f>
        <v>64889296780</v>
      </c>
    </row>
    <row r="10" spans="1:20" ht="21.75" customHeight="1" x14ac:dyDescent="0.2">
      <c r="A10" s="12" t="s">
        <v>49</v>
      </c>
      <c r="C10" s="42">
        <v>138434563</v>
      </c>
      <c r="D10" s="18"/>
      <c r="E10" s="42">
        <v>1564587431026</v>
      </c>
      <c r="F10" s="18"/>
      <c r="G10" s="42">
        <v>1550654389994</v>
      </c>
      <c r="H10" s="18"/>
      <c r="I10" s="54">
        <v>13933041032</v>
      </c>
      <c r="J10" s="18"/>
      <c r="K10" s="42">
        <v>138434563</v>
      </c>
      <c r="L10" s="18"/>
      <c r="M10" s="42">
        <v>1564587431026</v>
      </c>
      <c r="N10" s="18"/>
      <c r="O10" s="42">
        <v>1499999979434</v>
      </c>
      <c r="P10" s="18"/>
      <c r="Q10" s="54">
        <f t="shared" ref="Q10:Q36" si="0">M10-O10</f>
        <v>64587451592</v>
      </c>
    </row>
    <row r="11" spans="1:20" ht="21.75" customHeight="1" x14ac:dyDescent="0.2">
      <c r="A11" s="12" t="s">
        <v>53</v>
      </c>
      <c r="C11" s="42">
        <v>6998000</v>
      </c>
      <c r="D11" s="18"/>
      <c r="E11" s="42">
        <v>96387823376</v>
      </c>
      <c r="F11" s="18"/>
      <c r="G11" s="42">
        <v>89118545906</v>
      </c>
      <c r="H11" s="18"/>
      <c r="I11" s="54">
        <v>7269277470</v>
      </c>
      <c r="J11" s="18"/>
      <c r="K11" s="42">
        <v>6998000</v>
      </c>
      <c r="L11" s="18"/>
      <c r="M11" s="42">
        <v>96387823376</v>
      </c>
      <c r="N11" s="18"/>
      <c r="O11" s="42">
        <v>95073016891</v>
      </c>
      <c r="P11" s="18"/>
      <c r="Q11" s="54">
        <f t="shared" si="0"/>
        <v>1314806485</v>
      </c>
    </row>
    <row r="12" spans="1:20" ht="21.75" customHeight="1" x14ac:dyDescent="0.2">
      <c r="A12" s="12" t="s">
        <v>50</v>
      </c>
      <c r="C12" s="42">
        <v>80280317</v>
      </c>
      <c r="D12" s="18"/>
      <c r="E12" s="42">
        <v>1627362305907</v>
      </c>
      <c r="F12" s="18"/>
      <c r="G12" s="42">
        <v>1587061586773</v>
      </c>
      <c r="H12" s="18"/>
      <c r="I12" s="54">
        <v>40300719134</v>
      </c>
      <c r="J12" s="18"/>
      <c r="K12" s="42">
        <v>80280317</v>
      </c>
      <c r="L12" s="18"/>
      <c r="M12" s="42">
        <v>1627362305907</v>
      </c>
      <c r="N12" s="18"/>
      <c r="O12" s="42">
        <v>1499957442828</v>
      </c>
      <c r="P12" s="18"/>
      <c r="Q12" s="54">
        <f t="shared" si="0"/>
        <v>127404863079</v>
      </c>
    </row>
    <row r="13" spans="1:20" ht="21.75" customHeight="1" x14ac:dyDescent="0.2">
      <c r="A13" s="12" t="s">
        <v>47</v>
      </c>
      <c r="C13" s="42">
        <v>49333991</v>
      </c>
      <c r="D13" s="18"/>
      <c r="E13" s="42">
        <v>558707448075</v>
      </c>
      <c r="F13" s="18"/>
      <c r="G13" s="42">
        <v>544893930595</v>
      </c>
      <c r="H13" s="18"/>
      <c r="I13" s="54">
        <v>13813517480</v>
      </c>
      <c r="J13" s="18"/>
      <c r="K13" s="42">
        <v>49333991</v>
      </c>
      <c r="L13" s="18"/>
      <c r="M13" s="42">
        <v>558707448075</v>
      </c>
      <c r="N13" s="18"/>
      <c r="O13" s="42">
        <v>499999998785</v>
      </c>
      <c r="P13" s="18"/>
      <c r="Q13" s="54">
        <f t="shared" si="0"/>
        <v>58707449290</v>
      </c>
    </row>
    <row r="14" spans="1:20" ht="21.75" customHeight="1" x14ac:dyDescent="0.2">
      <c r="A14" s="12" t="s">
        <v>156</v>
      </c>
      <c r="C14" s="42">
        <v>166242</v>
      </c>
      <c r="D14" s="18"/>
      <c r="E14" s="42">
        <v>997858885607</v>
      </c>
      <c r="F14" s="18"/>
      <c r="G14" s="42">
        <v>964328943584</v>
      </c>
      <c r="H14" s="18"/>
      <c r="I14" s="54">
        <v>33529942023</v>
      </c>
      <c r="J14" s="18"/>
      <c r="K14" s="42">
        <v>166242</v>
      </c>
      <c r="L14" s="18"/>
      <c r="M14" s="42">
        <v>997858885607</v>
      </c>
      <c r="N14" s="18"/>
      <c r="O14" s="42">
        <v>953995581873</v>
      </c>
      <c r="P14" s="18"/>
      <c r="Q14" s="54">
        <f t="shared" si="0"/>
        <v>43863303734</v>
      </c>
    </row>
    <row r="15" spans="1:20" ht="21.75" customHeight="1" x14ac:dyDescent="0.2">
      <c r="A15" s="12" t="s">
        <v>56</v>
      </c>
      <c r="C15" s="42">
        <v>103559048</v>
      </c>
      <c r="D15" s="18"/>
      <c r="E15" s="42">
        <v>1501730611840</v>
      </c>
      <c r="F15" s="18"/>
      <c r="G15" s="42">
        <v>1499999995164</v>
      </c>
      <c r="H15" s="18"/>
      <c r="I15" s="54">
        <v>1730616676</v>
      </c>
      <c r="J15" s="18"/>
      <c r="K15" s="42">
        <v>103559048</v>
      </c>
      <c r="L15" s="18"/>
      <c r="M15" s="42">
        <v>1510719392224</v>
      </c>
      <c r="N15" s="18"/>
      <c r="O15" s="42">
        <v>1499999995164</v>
      </c>
      <c r="P15" s="18"/>
      <c r="Q15" s="54">
        <f t="shared" si="0"/>
        <v>10719397060</v>
      </c>
    </row>
    <row r="16" spans="1:20" ht="21.75" customHeight="1" x14ac:dyDescent="0.2">
      <c r="A16" s="12" t="s">
        <v>54</v>
      </c>
      <c r="C16" s="42">
        <v>90603619</v>
      </c>
      <c r="D16" s="18"/>
      <c r="E16" s="42">
        <v>1494440704259</v>
      </c>
      <c r="F16" s="18"/>
      <c r="G16" s="42">
        <v>1499999992824</v>
      </c>
      <c r="H16" s="18"/>
      <c r="I16" s="54">
        <v>-5559288564</v>
      </c>
      <c r="J16" s="18"/>
      <c r="K16" s="42">
        <v>90603619</v>
      </c>
      <c r="L16" s="18"/>
      <c r="M16" s="42">
        <v>1503385850067</v>
      </c>
      <c r="N16" s="18"/>
      <c r="O16" s="42">
        <v>1499999992824</v>
      </c>
      <c r="P16" s="18"/>
      <c r="Q16" s="54">
        <f t="shared" si="0"/>
        <v>3385857243</v>
      </c>
      <c r="T16" s="58"/>
    </row>
    <row r="17" spans="1:17" ht="21.75" customHeight="1" x14ac:dyDescent="0.2">
      <c r="A17" s="12" t="s">
        <v>51</v>
      </c>
      <c r="C17" s="42">
        <v>4000000</v>
      </c>
      <c r="D17" s="18"/>
      <c r="E17" s="42">
        <v>35126238000</v>
      </c>
      <c r="F17" s="18"/>
      <c r="G17" s="42">
        <v>30483757500</v>
      </c>
      <c r="H17" s="18"/>
      <c r="I17" s="54">
        <v>4642480500</v>
      </c>
      <c r="J17" s="18"/>
      <c r="K17" s="42">
        <v>4000000</v>
      </c>
      <c r="L17" s="18"/>
      <c r="M17" s="42">
        <v>35126238000</v>
      </c>
      <c r="N17" s="18"/>
      <c r="O17" s="42">
        <v>39952500000</v>
      </c>
      <c r="P17" s="18"/>
      <c r="Q17" s="54">
        <f t="shared" si="0"/>
        <v>-4826262000</v>
      </c>
    </row>
    <row r="18" spans="1:17" ht="21.75" customHeight="1" x14ac:dyDescent="0.2">
      <c r="A18" s="12" t="s">
        <v>55</v>
      </c>
      <c r="C18" s="42">
        <v>12800000</v>
      </c>
      <c r="D18" s="18"/>
      <c r="E18" s="42">
        <v>299833603840</v>
      </c>
      <c r="F18" s="18"/>
      <c r="G18" s="42">
        <v>300214269367</v>
      </c>
      <c r="H18" s="18"/>
      <c r="I18" s="54">
        <v>-380665527</v>
      </c>
      <c r="J18" s="18"/>
      <c r="K18" s="42">
        <v>12800000</v>
      </c>
      <c r="L18" s="18"/>
      <c r="M18" s="42">
        <v>299833603840</v>
      </c>
      <c r="N18" s="18"/>
      <c r="O18" s="42">
        <v>300214269367</v>
      </c>
      <c r="P18" s="18"/>
      <c r="Q18" s="54">
        <f t="shared" si="0"/>
        <v>-380665527</v>
      </c>
    </row>
    <row r="19" spans="1:17" ht="21.75" customHeight="1" x14ac:dyDescent="0.2">
      <c r="A19" s="12" t="s">
        <v>52</v>
      </c>
      <c r="C19" s="42">
        <v>7400000</v>
      </c>
      <c r="D19" s="18"/>
      <c r="E19" s="42">
        <v>99042247500</v>
      </c>
      <c r="F19" s="18"/>
      <c r="G19" s="42">
        <v>90911913750</v>
      </c>
      <c r="H19" s="18"/>
      <c r="I19" s="54">
        <v>8130333750</v>
      </c>
      <c r="J19" s="18"/>
      <c r="K19" s="42">
        <v>7400000</v>
      </c>
      <c r="L19" s="18"/>
      <c r="M19" s="42">
        <v>99042247500</v>
      </c>
      <c r="N19" s="18"/>
      <c r="O19" s="42">
        <v>100015884000</v>
      </c>
      <c r="P19" s="18"/>
      <c r="Q19" s="54">
        <f t="shared" si="0"/>
        <v>-973636500</v>
      </c>
    </row>
    <row r="20" spans="1:17" ht="21.75" customHeight="1" x14ac:dyDescent="0.2">
      <c r="A20" s="12" t="s">
        <v>85</v>
      </c>
      <c r="C20" s="42">
        <v>9000</v>
      </c>
      <c r="D20" s="18"/>
      <c r="E20" s="42">
        <v>6793408471</v>
      </c>
      <c r="F20" s="18"/>
      <c r="G20" s="42">
        <v>6461728599</v>
      </c>
      <c r="H20" s="18"/>
      <c r="I20" s="54">
        <v>331679872</v>
      </c>
      <c r="J20" s="18"/>
      <c r="K20" s="42">
        <v>9000</v>
      </c>
      <c r="L20" s="18"/>
      <c r="M20" s="42">
        <v>6793408471</v>
      </c>
      <c r="N20" s="18"/>
      <c r="O20" s="42">
        <v>5392877280</v>
      </c>
      <c r="P20" s="18"/>
      <c r="Q20" s="54">
        <f t="shared" si="0"/>
        <v>1400531191</v>
      </c>
    </row>
    <row r="21" spans="1:17" ht="21.75" customHeight="1" x14ac:dyDescent="0.2">
      <c r="A21" s="12" t="s">
        <v>80</v>
      </c>
      <c r="C21" s="42">
        <v>792525</v>
      </c>
      <c r="D21" s="18"/>
      <c r="E21" s="42">
        <v>525253752498</v>
      </c>
      <c r="F21" s="18"/>
      <c r="G21" s="42">
        <v>495701368154</v>
      </c>
      <c r="H21" s="18"/>
      <c r="I21" s="54">
        <v>29552384344</v>
      </c>
      <c r="J21" s="18"/>
      <c r="K21" s="42">
        <v>792525</v>
      </c>
      <c r="L21" s="18"/>
      <c r="M21" s="42">
        <v>525253752498</v>
      </c>
      <c r="N21" s="18"/>
      <c r="O21" s="42">
        <v>445790208896</v>
      </c>
      <c r="P21" s="18"/>
      <c r="Q21" s="54">
        <f t="shared" si="0"/>
        <v>79463543602</v>
      </c>
    </row>
    <row r="22" spans="1:17" ht="21.75" customHeight="1" x14ac:dyDescent="0.2">
      <c r="A22" s="12" t="s">
        <v>83</v>
      </c>
      <c r="C22" s="42">
        <v>20754</v>
      </c>
      <c r="D22" s="18"/>
      <c r="E22" s="42">
        <v>12055058464</v>
      </c>
      <c r="F22" s="18"/>
      <c r="G22" s="42">
        <v>11280724591</v>
      </c>
      <c r="H22" s="18"/>
      <c r="I22" s="54">
        <v>774333873</v>
      </c>
      <c r="J22" s="18"/>
      <c r="K22" s="42">
        <v>20754</v>
      </c>
      <c r="L22" s="18"/>
      <c r="M22" s="42">
        <v>12055058464</v>
      </c>
      <c r="N22" s="18"/>
      <c r="O22" s="42">
        <v>11290438928</v>
      </c>
      <c r="P22" s="18"/>
      <c r="Q22" s="54">
        <f t="shared" si="0"/>
        <v>764619536</v>
      </c>
    </row>
    <row r="23" spans="1:17" ht="21.75" customHeight="1" x14ac:dyDescent="0.2">
      <c r="A23" s="12" t="s">
        <v>94</v>
      </c>
      <c r="C23" s="42">
        <v>100000</v>
      </c>
      <c r="D23" s="18"/>
      <c r="E23" s="42">
        <v>99981875000</v>
      </c>
      <c r="F23" s="18"/>
      <c r="G23" s="42">
        <v>99981875000</v>
      </c>
      <c r="H23" s="18"/>
      <c r="I23" s="54">
        <v>0</v>
      </c>
      <c r="J23" s="18"/>
      <c r="K23" s="42">
        <v>100000</v>
      </c>
      <c r="L23" s="18"/>
      <c r="M23" s="42">
        <v>99981875000</v>
      </c>
      <c r="N23" s="18"/>
      <c r="O23" s="42">
        <v>100015625000</v>
      </c>
      <c r="P23" s="18"/>
      <c r="Q23" s="54">
        <f t="shared" si="0"/>
        <v>-33750000</v>
      </c>
    </row>
    <row r="24" spans="1:17" ht="21.75" customHeight="1" x14ac:dyDescent="0.2">
      <c r="A24" s="12" t="s">
        <v>108</v>
      </c>
      <c r="C24" s="42">
        <v>9086</v>
      </c>
      <c r="D24" s="18"/>
      <c r="E24" s="42">
        <v>5441436700</v>
      </c>
      <c r="F24" s="18"/>
      <c r="G24" s="42">
        <v>5082255524</v>
      </c>
      <c r="H24" s="18"/>
      <c r="I24" s="54">
        <v>359181176</v>
      </c>
      <c r="J24" s="18"/>
      <c r="K24" s="42">
        <v>9086</v>
      </c>
      <c r="L24" s="18"/>
      <c r="M24" s="42">
        <v>5441436700</v>
      </c>
      <c r="N24" s="18"/>
      <c r="O24" s="42">
        <v>5082255524</v>
      </c>
      <c r="P24" s="18"/>
      <c r="Q24" s="54">
        <f t="shared" si="0"/>
        <v>359181176</v>
      </c>
    </row>
    <row r="25" spans="1:17" ht="21.75" customHeight="1" x14ac:dyDescent="0.2">
      <c r="A25" s="12" t="s">
        <v>91</v>
      </c>
      <c r="C25" s="42">
        <v>2055000</v>
      </c>
      <c r="D25" s="18"/>
      <c r="E25" s="42">
        <v>2054627531250</v>
      </c>
      <c r="F25" s="18"/>
      <c r="G25" s="42">
        <v>2054627531250</v>
      </c>
      <c r="H25" s="18"/>
      <c r="I25" s="54">
        <v>0</v>
      </c>
      <c r="J25" s="18"/>
      <c r="K25" s="42">
        <v>2055000</v>
      </c>
      <c r="L25" s="18"/>
      <c r="M25" s="42">
        <v>2054627531250</v>
      </c>
      <c r="N25" s="18"/>
      <c r="O25" s="42">
        <v>1980867193180</v>
      </c>
      <c r="P25" s="18"/>
      <c r="Q25" s="54">
        <f t="shared" si="0"/>
        <v>73760338070</v>
      </c>
    </row>
    <row r="26" spans="1:17" ht="21.75" customHeight="1" x14ac:dyDescent="0.2">
      <c r="A26" s="12" t="s">
        <v>97</v>
      </c>
      <c r="C26" s="42">
        <v>750000</v>
      </c>
      <c r="D26" s="18"/>
      <c r="E26" s="42">
        <v>749864062500</v>
      </c>
      <c r="F26" s="18"/>
      <c r="G26" s="42">
        <v>749864062500</v>
      </c>
      <c r="H26" s="18"/>
      <c r="I26" s="54">
        <v>0</v>
      </c>
      <c r="J26" s="18"/>
      <c r="K26" s="42">
        <v>750000</v>
      </c>
      <c r="L26" s="18"/>
      <c r="M26" s="42">
        <v>749864062500</v>
      </c>
      <c r="N26" s="18"/>
      <c r="O26" s="42">
        <v>750000000000</v>
      </c>
      <c r="P26" s="18"/>
      <c r="Q26" s="54">
        <f t="shared" si="0"/>
        <v>-135937500</v>
      </c>
    </row>
    <row r="27" spans="1:17" ht="21.75" customHeight="1" x14ac:dyDescent="0.2">
      <c r="A27" s="12" t="s">
        <v>70</v>
      </c>
      <c r="C27" s="42">
        <v>962861</v>
      </c>
      <c r="D27" s="18"/>
      <c r="E27" s="42">
        <v>585505918014</v>
      </c>
      <c r="F27" s="18"/>
      <c r="G27" s="42">
        <v>549534194583</v>
      </c>
      <c r="H27" s="18"/>
      <c r="I27" s="54">
        <v>35971723431</v>
      </c>
      <c r="J27" s="18"/>
      <c r="K27" s="42">
        <v>962861</v>
      </c>
      <c r="L27" s="18"/>
      <c r="M27" s="42">
        <v>585505918014</v>
      </c>
      <c r="N27" s="18"/>
      <c r="O27" s="42">
        <v>469604846766</v>
      </c>
      <c r="P27" s="18"/>
      <c r="Q27" s="54">
        <f t="shared" si="0"/>
        <v>115901071248</v>
      </c>
    </row>
    <row r="28" spans="1:17" ht="21.75" customHeight="1" x14ac:dyDescent="0.2">
      <c r="A28" s="12" t="s">
        <v>73</v>
      </c>
      <c r="C28" s="42">
        <v>963748</v>
      </c>
      <c r="D28" s="18"/>
      <c r="E28" s="42">
        <v>562823176606</v>
      </c>
      <c r="F28" s="18"/>
      <c r="G28" s="42">
        <v>526462014028</v>
      </c>
      <c r="H28" s="18"/>
      <c r="I28" s="54">
        <v>36361162578</v>
      </c>
      <c r="J28" s="18"/>
      <c r="K28" s="42">
        <v>963748</v>
      </c>
      <c r="L28" s="18"/>
      <c r="M28" s="42">
        <v>562823176606</v>
      </c>
      <c r="N28" s="18"/>
      <c r="O28" s="42">
        <v>496611955267</v>
      </c>
      <c r="P28" s="18"/>
      <c r="Q28" s="54">
        <f t="shared" si="0"/>
        <v>66211221339</v>
      </c>
    </row>
    <row r="29" spans="1:17" ht="21.75" customHeight="1" x14ac:dyDescent="0.2">
      <c r="A29" s="12" t="s">
        <v>75</v>
      </c>
      <c r="C29" s="42">
        <v>699056</v>
      </c>
      <c r="D29" s="18"/>
      <c r="E29" s="42">
        <v>398389698777</v>
      </c>
      <c r="F29" s="18"/>
      <c r="G29" s="42">
        <v>371832809592</v>
      </c>
      <c r="H29" s="18"/>
      <c r="I29" s="54">
        <v>26556889185</v>
      </c>
      <c r="J29" s="18"/>
      <c r="K29" s="42">
        <v>699056</v>
      </c>
      <c r="L29" s="18"/>
      <c r="M29" s="42">
        <v>398389698777</v>
      </c>
      <c r="N29" s="18"/>
      <c r="O29" s="42">
        <v>360100290962</v>
      </c>
      <c r="P29" s="18"/>
      <c r="Q29" s="54">
        <f t="shared" si="0"/>
        <v>38289407815</v>
      </c>
    </row>
    <row r="30" spans="1:17" ht="21.75" customHeight="1" x14ac:dyDescent="0.2">
      <c r="A30" s="12" t="s">
        <v>77</v>
      </c>
      <c r="C30" s="42">
        <v>892205</v>
      </c>
      <c r="D30" s="18"/>
      <c r="E30" s="42">
        <v>500953669587</v>
      </c>
      <c r="F30" s="18"/>
      <c r="G30" s="42">
        <v>466103901513</v>
      </c>
      <c r="H30" s="18"/>
      <c r="I30" s="54">
        <v>34849768074</v>
      </c>
      <c r="J30" s="18"/>
      <c r="K30" s="42">
        <v>892205</v>
      </c>
      <c r="L30" s="18"/>
      <c r="M30" s="42">
        <v>500953669587</v>
      </c>
      <c r="N30" s="18"/>
      <c r="O30" s="42">
        <v>467606597487</v>
      </c>
      <c r="P30" s="18"/>
      <c r="Q30" s="54">
        <f t="shared" si="0"/>
        <v>33347072100</v>
      </c>
    </row>
    <row r="31" spans="1:17" ht="21.75" customHeight="1" x14ac:dyDescent="0.2">
      <c r="A31" s="12" t="s">
        <v>66</v>
      </c>
      <c r="C31" s="42">
        <v>3100000</v>
      </c>
      <c r="D31" s="18"/>
      <c r="E31" s="42">
        <v>3041153191059</v>
      </c>
      <c r="F31" s="18"/>
      <c r="G31" s="42">
        <v>3035605196815</v>
      </c>
      <c r="H31" s="18"/>
      <c r="I31" s="54">
        <v>5547994244</v>
      </c>
      <c r="J31" s="18"/>
      <c r="K31" s="42">
        <v>3100000</v>
      </c>
      <c r="L31" s="18"/>
      <c r="M31" s="42">
        <v>3041153191059</v>
      </c>
      <c r="N31" s="18"/>
      <c r="O31" s="42">
        <v>2999329907420</v>
      </c>
      <c r="P31" s="18"/>
      <c r="Q31" s="54">
        <f t="shared" si="0"/>
        <v>41823283639</v>
      </c>
    </row>
    <row r="32" spans="1:17" ht="21.75" customHeight="1" x14ac:dyDescent="0.2">
      <c r="A32" s="12" t="s">
        <v>100</v>
      </c>
      <c r="C32" s="42">
        <v>3200000</v>
      </c>
      <c r="D32" s="18"/>
      <c r="E32" s="42">
        <v>2945290069400</v>
      </c>
      <c r="F32" s="18"/>
      <c r="G32" s="42">
        <v>2911472200000</v>
      </c>
      <c r="H32" s="18"/>
      <c r="I32" s="54">
        <v>33817869400</v>
      </c>
      <c r="J32" s="18"/>
      <c r="K32" s="42">
        <v>3200000</v>
      </c>
      <c r="L32" s="18"/>
      <c r="M32" s="42">
        <v>2945290069400</v>
      </c>
      <c r="N32" s="18"/>
      <c r="O32" s="42">
        <v>2910670184750</v>
      </c>
      <c r="P32" s="18"/>
      <c r="Q32" s="54">
        <f t="shared" si="0"/>
        <v>34619884650</v>
      </c>
    </row>
    <row r="33" spans="1:17" ht="21.75" customHeight="1" x14ac:dyDescent="0.2">
      <c r="A33" s="12" t="s">
        <v>88</v>
      </c>
      <c r="C33" s="42">
        <v>1500000</v>
      </c>
      <c r="D33" s="18"/>
      <c r="E33" s="42">
        <v>1499728125000</v>
      </c>
      <c r="F33" s="18"/>
      <c r="G33" s="42">
        <v>1499728125000</v>
      </c>
      <c r="H33" s="18"/>
      <c r="I33" s="54">
        <v>0</v>
      </c>
      <c r="J33" s="18"/>
      <c r="K33" s="42">
        <v>1500000</v>
      </c>
      <c r="L33" s="18"/>
      <c r="M33" s="42">
        <v>1499728125000</v>
      </c>
      <c r="N33" s="18"/>
      <c r="O33" s="42">
        <v>1500000000000</v>
      </c>
      <c r="P33" s="18"/>
      <c r="Q33" s="54">
        <f t="shared" si="0"/>
        <v>-271875000</v>
      </c>
    </row>
    <row r="34" spans="1:17" ht="21.75" customHeight="1" x14ac:dyDescent="0.2">
      <c r="A34" s="12" t="s">
        <v>103</v>
      </c>
      <c r="C34" s="42">
        <v>5000000</v>
      </c>
      <c r="D34" s="18"/>
      <c r="E34" s="42">
        <v>4656155918750</v>
      </c>
      <c r="F34" s="18"/>
      <c r="G34" s="42">
        <v>4699897989062</v>
      </c>
      <c r="H34" s="18"/>
      <c r="I34" s="54">
        <v>-43742070312</v>
      </c>
      <c r="J34" s="18"/>
      <c r="K34" s="42">
        <v>5000000</v>
      </c>
      <c r="L34" s="18"/>
      <c r="M34" s="42">
        <v>4656155918750</v>
      </c>
      <c r="N34" s="18"/>
      <c r="O34" s="42">
        <v>4882000000000</v>
      </c>
      <c r="P34" s="18"/>
      <c r="Q34" s="54">
        <f t="shared" si="0"/>
        <v>-225844081250</v>
      </c>
    </row>
    <row r="35" spans="1:17" ht="21.75" customHeight="1" x14ac:dyDescent="0.2">
      <c r="A35" s="12" t="s">
        <v>106</v>
      </c>
      <c r="C35" s="42">
        <v>150000</v>
      </c>
      <c r="D35" s="18"/>
      <c r="E35" s="42">
        <v>140464536187</v>
      </c>
      <c r="F35" s="18"/>
      <c r="G35" s="42">
        <v>140464536187</v>
      </c>
      <c r="H35" s="18"/>
      <c r="I35" s="54">
        <v>0</v>
      </c>
      <c r="J35" s="18"/>
      <c r="K35" s="42">
        <v>150000</v>
      </c>
      <c r="L35" s="18"/>
      <c r="M35" s="42">
        <v>140464536187</v>
      </c>
      <c r="N35" s="18"/>
      <c r="O35" s="42">
        <v>146100000000</v>
      </c>
      <c r="P35" s="18"/>
      <c r="Q35" s="54">
        <f t="shared" si="0"/>
        <v>-5635463813</v>
      </c>
    </row>
    <row r="36" spans="1:17" ht="21.75" customHeight="1" x14ac:dyDescent="0.2">
      <c r="A36" s="7" t="s">
        <v>186</v>
      </c>
      <c r="C36" s="43">
        <v>50000000</v>
      </c>
      <c r="D36" s="18"/>
      <c r="E36" s="43">
        <v>49987125000</v>
      </c>
      <c r="F36" s="18"/>
      <c r="G36" s="43">
        <v>49987125000</v>
      </c>
      <c r="H36" s="18"/>
      <c r="I36" s="55">
        <v>0</v>
      </c>
      <c r="J36" s="18"/>
      <c r="K36" s="43">
        <v>50000000</v>
      </c>
      <c r="L36" s="18"/>
      <c r="M36" s="43">
        <v>49987125000</v>
      </c>
      <c r="N36" s="18"/>
      <c r="O36" s="43">
        <v>49987125000</v>
      </c>
      <c r="P36" s="18"/>
      <c r="Q36" s="54">
        <f t="shared" si="0"/>
        <v>0</v>
      </c>
    </row>
    <row r="37" spans="1:17" ht="21.75" customHeight="1" thickBot="1" x14ac:dyDescent="0.25">
      <c r="A37" s="10" t="s">
        <v>21</v>
      </c>
      <c r="C37" s="57" t="s">
        <v>229</v>
      </c>
      <c r="D37" s="18"/>
      <c r="E37" s="20">
        <f>SUM(E8:E36)</f>
        <v>27229512664083</v>
      </c>
      <c r="F37" s="18"/>
      <c r="G37" s="20">
        <f>SUM(G8:G36)</f>
        <v>26926026035305</v>
      </c>
      <c r="H37" s="18"/>
      <c r="I37" s="56">
        <f>SUM(I8:I36)</f>
        <v>303486628779</v>
      </c>
      <c r="J37" s="18"/>
      <c r="K37" s="57" t="s">
        <v>229</v>
      </c>
      <c r="L37" s="18"/>
      <c r="M37" s="20">
        <f>SUM(M8:M36)</f>
        <v>27247446590275</v>
      </c>
      <c r="N37" s="18"/>
      <c r="O37" s="20">
        <f>SUM(O8:O36)</f>
        <v>26569314350736</v>
      </c>
      <c r="P37" s="18"/>
      <c r="Q37" s="56">
        <f>SUM(Q8:Q36)</f>
        <v>678132239539</v>
      </c>
    </row>
    <row r="38" spans="1:17" ht="13.5" thickTop="1" x14ac:dyDescent="0.2"/>
    <row r="39" spans="1:17" x14ac:dyDescent="0.2">
      <c r="M39" s="58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8"/>
  <sheetViews>
    <sheetView rightToLeft="1" view="pageBreakPreview" zoomScale="111" zoomScaleNormal="100" zoomScaleSheetLayoutView="111" workbookViewId="0">
      <selection activeCell="A8" sqref="A8:C8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1.7109375" customWidth="1"/>
    <col min="6" max="6" width="1.28515625" customWidth="1"/>
    <col min="7" max="7" width="15.5703125" customWidth="1"/>
    <col min="8" max="8" width="1.28515625" customWidth="1"/>
    <col min="9" max="9" width="20.28515625" customWidth="1"/>
    <col min="10" max="10" width="1.28515625" customWidth="1"/>
    <col min="11" max="11" width="14.28515625" customWidth="1"/>
    <col min="12" max="12" width="1.28515625" customWidth="1"/>
    <col min="13" max="13" width="19.7109375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8.140625" customWidth="1"/>
    <col min="24" max="24" width="1.28515625" customWidth="1"/>
    <col min="25" max="25" width="16.85546875" customWidth="1"/>
    <col min="26" max="26" width="1.28515625" customWidth="1"/>
    <col min="27" max="27" width="22" customWidth="1"/>
    <col min="29" max="29" width="17.7109375" bestFit="1" customWidth="1"/>
  </cols>
  <sheetData>
    <row r="1" spans="1:29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9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9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1:29" ht="14.45" customHeight="1" x14ac:dyDescent="0.2">
      <c r="A4" s="1" t="s">
        <v>3</v>
      </c>
      <c r="B4" s="99" t="s">
        <v>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29" ht="14.45" customHeight="1" x14ac:dyDescent="0.2">
      <c r="A5" s="99" t="s">
        <v>5</v>
      </c>
      <c r="B5" s="99"/>
      <c r="C5" s="99" t="s">
        <v>6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9" ht="14.45" customHeight="1" x14ac:dyDescent="0.2">
      <c r="E6" s="94" t="s">
        <v>7</v>
      </c>
      <c r="F6" s="94"/>
      <c r="G6" s="94"/>
      <c r="H6" s="94"/>
      <c r="I6" s="94"/>
      <c r="K6" s="94" t="s">
        <v>8</v>
      </c>
      <c r="L6" s="94"/>
      <c r="M6" s="94"/>
      <c r="N6" s="94"/>
      <c r="O6" s="94"/>
      <c r="P6" s="94"/>
      <c r="Q6" s="94"/>
      <c r="S6" s="94" t="s">
        <v>9</v>
      </c>
      <c r="T6" s="94"/>
      <c r="U6" s="94"/>
      <c r="V6" s="94"/>
      <c r="W6" s="94"/>
      <c r="X6" s="94"/>
      <c r="Y6" s="94"/>
      <c r="Z6" s="94"/>
      <c r="AA6" s="94"/>
    </row>
    <row r="7" spans="1:29" ht="14.45" customHeight="1" x14ac:dyDescent="0.2">
      <c r="E7" s="3"/>
      <c r="F7" s="3"/>
      <c r="G7" s="3"/>
      <c r="H7" s="3"/>
      <c r="I7" s="3"/>
      <c r="K7" s="97" t="s">
        <v>10</v>
      </c>
      <c r="L7" s="97"/>
      <c r="M7" s="97"/>
      <c r="N7" s="3"/>
      <c r="O7" s="97" t="s">
        <v>11</v>
      </c>
      <c r="P7" s="97"/>
      <c r="Q7" s="97"/>
      <c r="S7" s="3"/>
      <c r="T7" s="3"/>
      <c r="U7" s="3"/>
      <c r="V7" s="3"/>
      <c r="W7" s="3"/>
      <c r="X7" s="3"/>
      <c r="Y7" s="3"/>
      <c r="Z7" s="3"/>
      <c r="AA7" s="3"/>
      <c r="AC7" s="61"/>
    </row>
    <row r="8" spans="1:29" ht="14.45" customHeight="1" x14ac:dyDescent="0.2">
      <c r="A8" s="94" t="s">
        <v>12</v>
      </c>
      <c r="B8" s="94"/>
      <c r="C8" s="94"/>
      <c r="E8" s="40" t="s">
        <v>13</v>
      </c>
      <c r="F8" s="52"/>
      <c r="G8" s="40" t="s">
        <v>14</v>
      </c>
      <c r="H8" s="52"/>
      <c r="I8" s="40" t="s">
        <v>15</v>
      </c>
      <c r="J8" s="52"/>
      <c r="K8" s="41" t="s">
        <v>13</v>
      </c>
      <c r="L8" s="60"/>
      <c r="M8" s="41" t="s">
        <v>14</v>
      </c>
      <c r="N8" s="52"/>
      <c r="O8" s="41" t="s">
        <v>13</v>
      </c>
      <c r="P8" s="60"/>
      <c r="Q8" s="41" t="s">
        <v>16</v>
      </c>
      <c r="R8" s="52"/>
      <c r="S8" s="40" t="s">
        <v>13</v>
      </c>
      <c r="T8" s="52"/>
      <c r="U8" s="40" t="s">
        <v>17</v>
      </c>
      <c r="V8" s="52"/>
      <c r="W8" s="40" t="s">
        <v>14</v>
      </c>
      <c r="X8" s="52"/>
      <c r="Y8" s="40" t="s">
        <v>15</v>
      </c>
      <c r="Z8" s="52"/>
      <c r="AA8" s="40" t="s">
        <v>18</v>
      </c>
    </row>
    <row r="9" spans="1:29" ht="21.75" customHeight="1" x14ac:dyDescent="0.2">
      <c r="A9" s="95" t="s">
        <v>19</v>
      </c>
      <c r="B9" s="95"/>
      <c r="C9" s="95"/>
      <c r="E9" s="17">
        <v>50000000</v>
      </c>
      <c r="F9" s="18"/>
      <c r="G9" s="17">
        <v>499656188500</v>
      </c>
      <c r="H9" s="18"/>
      <c r="I9" s="17">
        <v>543248325000</v>
      </c>
      <c r="K9" s="17">
        <v>0</v>
      </c>
      <c r="L9" s="18"/>
      <c r="M9" s="17">
        <v>0</v>
      </c>
      <c r="O9" s="6">
        <v>0</v>
      </c>
      <c r="Q9" s="6">
        <v>0</v>
      </c>
      <c r="S9" s="17">
        <v>50000000</v>
      </c>
      <c r="T9" s="18"/>
      <c r="U9" s="17">
        <v>11168</v>
      </c>
      <c r="V9" s="18"/>
      <c r="W9" s="17">
        <v>499656188500</v>
      </c>
      <c r="X9" s="18"/>
      <c r="Y9" s="17">
        <v>555077520000</v>
      </c>
      <c r="Z9" s="18"/>
      <c r="AA9" s="70">
        <f>Y9/49376018025433</f>
        <v>1.1241844567419069E-2</v>
      </c>
      <c r="AC9" s="62"/>
    </row>
    <row r="10" spans="1:29" ht="21.75" customHeight="1" x14ac:dyDescent="0.2">
      <c r="A10" s="96" t="s">
        <v>20</v>
      </c>
      <c r="B10" s="96"/>
      <c r="C10" s="96"/>
      <c r="D10" s="8"/>
      <c r="E10" s="21">
        <v>79924</v>
      </c>
      <c r="F10" s="18"/>
      <c r="G10" s="19">
        <v>453998609458</v>
      </c>
      <c r="H10" s="18"/>
      <c r="I10" s="19">
        <v>464331971169.29999</v>
      </c>
      <c r="K10" s="19">
        <v>86318</v>
      </c>
      <c r="L10" s="18"/>
      <c r="M10" s="19">
        <v>499996972416.66803</v>
      </c>
      <c r="O10" s="9">
        <v>0</v>
      </c>
      <c r="Q10" s="9">
        <v>0</v>
      </c>
      <c r="S10" s="19">
        <v>166242</v>
      </c>
      <c r="T10" s="18"/>
      <c r="U10" s="19">
        <v>6009960</v>
      </c>
      <c r="V10" s="18"/>
      <c r="W10" s="19">
        <v>953995581873</v>
      </c>
      <c r="X10" s="18"/>
      <c r="Y10" s="19">
        <v>997858885607.09998</v>
      </c>
      <c r="Z10" s="18"/>
      <c r="AA10" s="74">
        <f>Y10/49376018025433</f>
        <v>2.0209383532975762E-2</v>
      </c>
      <c r="AC10" s="62"/>
    </row>
    <row r="11" spans="1:29" ht="21.75" customHeight="1" x14ac:dyDescent="0.2">
      <c r="A11" s="93" t="s">
        <v>21</v>
      </c>
      <c r="B11" s="93"/>
      <c r="C11" s="93"/>
      <c r="D11" s="93"/>
      <c r="E11" s="57" t="s">
        <v>228</v>
      </c>
      <c r="F11" s="18"/>
      <c r="G11" s="20">
        <v>953654797958</v>
      </c>
      <c r="H11" s="18"/>
      <c r="I11" s="20">
        <v>1007580296169.3</v>
      </c>
      <c r="K11" s="57" t="s">
        <v>229</v>
      </c>
      <c r="L11" s="18"/>
      <c r="M11" s="20">
        <v>499996972416.66803</v>
      </c>
      <c r="O11" s="11">
        <v>0</v>
      </c>
      <c r="Q11" s="11">
        <v>0</v>
      </c>
      <c r="S11" s="57" t="s">
        <v>229</v>
      </c>
      <c r="T11" s="18"/>
      <c r="U11" s="20"/>
      <c r="V11" s="18"/>
      <c r="W11" s="20">
        <v>1453651770373</v>
      </c>
      <c r="X11" s="18"/>
      <c r="Y11" s="20">
        <v>1552936405607.1001</v>
      </c>
      <c r="Z11" s="18"/>
      <c r="AA11" s="73">
        <f>SUM(AA9:AA10)</f>
        <v>3.1451228100394829E-2</v>
      </c>
    </row>
    <row r="12" spans="1:29" x14ac:dyDescent="0.2"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1:29" x14ac:dyDescent="0.2"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</row>
    <row r="14" spans="1:29" x14ac:dyDescent="0.2"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</row>
    <row r="15" spans="1:29" x14ac:dyDescent="0.2"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</row>
    <row r="16" spans="1:29" x14ac:dyDescent="0.2"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</row>
    <row r="17" spans="7:27" x14ac:dyDescent="0.2"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7:27" x14ac:dyDescent="0.2"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</row>
  </sheetData>
  <mergeCells count="15"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  <mergeCell ref="A11:D11"/>
    <mergeCell ref="A8:C8"/>
    <mergeCell ref="A9:C9"/>
    <mergeCell ref="A10:C10"/>
    <mergeCell ref="E6:I6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4"/>
  <sheetViews>
    <sheetView rightToLeft="1" view="pageBreakPreview" zoomScale="92" zoomScaleNormal="100" zoomScaleSheetLayoutView="92" workbookViewId="0">
      <selection activeCell="A9" sqref="A9:G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</row>
    <row r="2" spans="1:49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</row>
    <row r="3" spans="1:49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</row>
    <row r="4" spans="1:49" ht="14.45" customHeight="1" x14ac:dyDescent="0.2"/>
    <row r="5" spans="1:49" ht="14.45" customHeight="1" x14ac:dyDescent="0.2">
      <c r="A5" s="99" t="s">
        <v>22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</row>
    <row r="6" spans="1:49" ht="14.45" customHeight="1" x14ac:dyDescent="0.2">
      <c r="I6" s="94" t="s">
        <v>7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C6" s="94" t="s">
        <v>9</v>
      </c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94" t="s">
        <v>23</v>
      </c>
      <c r="B8" s="94"/>
      <c r="C8" s="94"/>
      <c r="D8" s="94"/>
      <c r="E8" s="94"/>
      <c r="F8" s="94"/>
      <c r="G8" s="94"/>
      <c r="I8" s="94" t="s">
        <v>24</v>
      </c>
      <c r="J8" s="94"/>
      <c r="K8" s="94"/>
      <c r="M8" s="94" t="s">
        <v>25</v>
      </c>
      <c r="N8" s="94"/>
      <c r="O8" s="94"/>
      <c r="Q8" s="94" t="s">
        <v>26</v>
      </c>
      <c r="R8" s="94"/>
      <c r="S8" s="94"/>
      <c r="T8" s="94"/>
      <c r="U8" s="94"/>
      <c r="W8" s="94" t="s">
        <v>27</v>
      </c>
      <c r="X8" s="94"/>
      <c r="Y8" s="94"/>
      <c r="Z8" s="94"/>
      <c r="AA8" s="94"/>
      <c r="AC8" s="94" t="s">
        <v>24</v>
      </c>
      <c r="AD8" s="94"/>
      <c r="AE8" s="94"/>
      <c r="AF8" s="94"/>
      <c r="AG8" s="94"/>
      <c r="AI8" s="94" t="s">
        <v>25</v>
      </c>
      <c r="AJ8" s="94"/>
      <c r="AK8" s="94"/>
      <c r="AM8" s="94" t="s">
        <v>26</v>
      </c>
      <c r="AN8" s="94"/>
      <c r="AO8" s="94"/>
      <c r="AQ8" s="94" t="s">
        <v>27</v>
      </c>
      <c r="AR8" s="94"/>
      <c r="AS8" s="94"/>
    </row>
    <row r="9" spans="1:49" ht="21.75" customHeight="1" x14ac:dyDescent="0.2">
      <c r="A9" s="95" t="s">
        <v>28</v>
      </c>
      <c r="B9" s="95"/>
      <c r="C9" s="95"/>
      <c r="D9" s="95"/>
      <c r="E9" s="95"/>
      <c r="F9" s="95"/>
      <c r="G9" s="95"/>
      <c r="I9" s="101">
        <v>50000000</v>
      </c>
      <c r="J9" s="101"/>
      <c r="K9" s="101"/>
      <c r="L9" s="18"/>
      <c r="M9" s="101">
        <v>12900</v>
      </c>
      <c r="N9" s="101"/>
      <c r="O9" s="101"/>
      <c r="P9" s="18"/>
      <c r="Q9" s="100" t="s">
        <v>29</v>
      </c>
      <c r="R9" s="100"/>
      <c r="S9" s="100"/>
      <c r="T9" s="100"/>
      <c r="U9" s="100"/>
      <c r="V9" s="18"/>
      <c r="W9" s="102">
        <v>0.29926374039477799</v>
      </c>
      <c r="X9" s="102"/>
      <c r="Y9" s="102"/>
      <c r="Z9" s="102"/>
      <c r="AA9" s="102"/>
      <c r="AB9" s="18"/>
      <c r="AC9" s="101">
        <v>50000000</v>
      </c>
      <c r="AD9" s="101"/>
      <c r="AE9" s="101"/>
      <c r="AF9" s="101"/>
      <c r="AG9" s="101"/>
      <c r="AH9" s="18"/>
      <c r="AI9" s="101">
        <v>12900</v>
      </c>
      <c r="AJ9" s="101"/>
      <c r="AK9" s="101"/>
      <c r="AL9" s="18"/>
      <c r="AM9" s="100" t="s">
        <v>29</v>
      </c>
      <c r="AN9" s="100"/>
      <c r="AO9" s="100"/>
      <c r="AP9" s="18"/>
      <c r="AQ9" s="102">
        <v>0.29926374039477799</v>
      </c>
      <c r="AR9" s="102"/>
      <c r="AS9" s="102"/>
    </row>
    <row r="10" spans="1:49" ht="14.25" customHeight="1" x14ac:dyDescent="0.2">
      <c r="A10" s="64"/>
      <c r="B10" s="64"/>
      <c r="C10" s="64"/>
      <c r="D10" s="64"/>
      <c r="E10" s="64"/>
      <c r="F10" s="64"/>
      <c r="G10" s="64"/>
      <c r="I10" s="65"/>
      <c r="J10" s="65"/>
      <c r="K10" s="65"/>
      <c r="L10" s="18"/>
      <c r="M10" s="65"/>
      <c r="N10" s="65"/>
      <c r="O10" s="65"/>
      <c r="P10" s="18"/>
      <c r="Q10" s="66"/>
      <c r="R10" s="66"/>
      <c r="S10" s="66"/>
      <c r="T10" s="66"/>
      <c r="U10" s="66"/>
      <c r="V10" s="18"/>
      <c r="W10" s="67"/>
      <c r="X10" s="67"/>
      <c r="Y10" s="67"/>
      <c r="Z10" s="67"/>
      <c r="AA10" s="67"/>
      <c r="AB10" s="18"/>
      <c r="AC10" s="65"/>
      <c r="AD10" s="65"/>
      <c r="AE10" s="65"/>
      <c r="AF10" s="65"/>
      <c r="AG10" s="65"/>
      <c r="AH10" s="18"/>
      <c r="AI10" s="65"/>
      <c r="AJ10" s="65"/>
      <c r="AK10" s="65"/>
      <c r="AL10" s="18"/>
      <c r="AM10" s="66"/>
      <c r="AN10" s="66"/>
      <c r="AO10" s="66"/>
      <c r="AP10" s="18"/>
      <c r="AQ10" s="67"/>
      <c r="AR10" s="67"/>
      <c r="AS10" s="67"/>
    </row>
    <row r="11" spans="1:49" ht="12.75" customHeight="1" x14ac:dyDescent="0.2">
      <c r="A11" s="99" t="s">
        <v>30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</row>
    <row r="12" spans="1:49" ht="14.45" customHeight="1" x14ac:dyDescent="0.2">
      <c r="C12" s="94" t="s">
        <v>7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Y12" s="94" t="s">
        <v>9</v>
      </c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</row>
    <row r="13" spans="1:49" ht="14.45" customHeight="1" x14ac:dyDescent="0.2">
      <c r="A13" s="2" t="s">
        <v>23</v>
      </c>
      <c r="C13" s="4" t="s">
        <v>31</v>
      </c>
      <c r="D13" s="3"/>
      <c r="E13" s="4" t="s">
        <v>32</v>
      </c>
      <c r="F13" s="3"/>
      <c r="G13" s="97" t="s">
        <v>33</v>
      </c>
      <c r="H13" s="97"/>
      <c r="I13" s="97"/>
      <c r="J13" s="3"/>
      <c r="K13" s="97" t="s">
        <v>34</v>
      </c>
      <c r="L13" s="97"/>
      <c r="M13" s="97"/>
      <c r="N13" s="3"/>
      <c r="O13" s="97" t="s">
        <v>25</v>
      </c>
      <c r="P13" s="97"/>
      <c r="Q13" s="97"/>
      <c r="R13" s="3"/>
      <c r="S13" s="97" t="s">
        <v>26</v>
      </c>
      <c r="T13" s="97"/>
      <c r="U13" s="97"/>
      <c r="V13" s="97"/>
      <c r="W13" s="97"/>
      <c r="Y13" s="97" t="s">
        <v>31</v>
      </c>
      <c r="Z13" s="97"/>
      <c r="AA13" s="97"/>
      <c r="AB13" s="97"/>
      <c r="AC13" s="97"/>
      <c r="AD13" s="3"/>
      <c r="AE13" s="97" t="s">
        <v>32</v>
      </c>
      <c r="AF13" s="97"/>
      <c r="AG13" s="97"/>
      <c r="AH13" s="97"/>
      <c r="AI13" s="97"/>
      <c r="AJ13" s="3"/>
      <c r="AK13" s="97" t="s">
        <v>33</v>
      </c>
      <c r="AL13" s="97"/>
      <c r="AM13" s="97"/>
      <c r="AN13" s="3"/>
      <c r="AO13" s="97" t="s">
        <v>34</v>
      </c>
      <c r="AP13" s="97"/>
      <c r="AQ13" s="97"/>
      <c r="AR13" s="3"/>
      <c r="AS13" s="97" t="s">
        <v>25</v>
      </c>
      <c r="AT13" s="97"/>
      <c r="AU13" s="3"/>
      <c r="AV13" s="4" t="s">
        <v>26</v>
      </c>
    </row>
    <row r="14" spans="1:49" ht="21.75" customHeight="1" x14ac:dyDescent="0.2">
      <c r="A14" s="44" t="s">
        <v>35</v>
      </c>
      <c r="B14" s="18"/>
      <c r="C14" s="44" t="s">
        <v>36</v>
      </c>
      <c r="D14" s="18"/>
      <c r="E14" s="44" t="s">
        <v>37</v>
      </c>
      <c r="F14" s="18"/>
      <c r="G14" s="100" t="s">
        <v>38</v>
      </c>
      <c r="H14" s="100"/>
      <c r="I14" s="100"/>
      <c r="J14" s="18"/>
      <c r="K14" s="101">
        <v>50000000</v>
      </c>
      <c r="L14" s="101"/>
      <c r="M14" s="101"/>
      <c r="N14" s="18"/>
      <c r="O14" s="101">
        <v>13150</v>
      </c>
      <c r="P14" s="101"/>
      <c r="Q14" s="101"/>
      <c r="R14" s="18"/>
      <c r="S14" s="100" t="s">
        <v>39</v>
      </c>
      <c r="T14" s="100"/>
      <c r="U14" s="100"/>
      <c r="V14" s="100"/>
      <c r="W14" s="100"/>
      <c r="X14" s="18"/>
      <c r="Y14" s="100" t="s">
        <v>36</v>
      </c>
      <c r="Z14" s="100"/>
      <c r="AA14" s="100"/>
      <c r="AB14" s="100"/>
      <c r="AC14" s="100"/>
      <c r="AD14" s="18"/>
      <c r="AE14" s="100" t="s">
        <v>37</v>
      </c>
      <c r="AF14" s="100"/>
      <c r="AG14" s="100"/>
      <c r="AH14" s="100"/>
      <c r="AI14" s="100"/>
      <c r="AJ14" s="18"/>
      <c r="AK14" s="100" t="s">
        <v>38</v>
      </c>
      <c r="AL14" s="100"/>
      <c r="AM14" s="100"/>
      <c r="AN14" s="18"/>
      <c r="AO14" s="101">
        <v>50000000</v>
      </c>
      <c r="AP14" s="101"/>
      <c r="AQ14" s="101"/>
      <c r="AR14" s="18"/>
      <c r="AS14" s="101">
        <v>13150</v>
      </c>
      <c r="AT14" s="101"/>
      <c r="AU14" s="18"/>
      <c r="AV14" s="44" t="s">
        <v>39</v>
      </c>
    </row>
  </sheetData>
  <mergeCells count="45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1:AW11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E14:AI14"/>
    <mergeCell ref="AK14:AM14"/>
    <mergeCell ref="AO14:AQ14"/>
    <mergeCell ref="AS14:AT14"/>
    <mergeCell ref="G14:I14"/>
    <mergeCell ref="K14:M14"/>
    <mergeCell ref="O14:Q14"/>
    <mergeCell ref="S14:W14"/>
    <mergeCell ref="Y14:AC14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3"/>
  <sheetViews>
    <sheetView rightToLeft="1" view="pageBreakPreview" topLeftCell="A4" zoomScale="76" zoomScaleNormal="100" zoomScaleSheetLayoutView="76" workbookViewId="0">
      <selection activeCell="A9" sqref="A9:B9"/>
    </sheetView>
  </sheetViews>
  <sheetFormatPr defaultRowHeight="12.75" x14ac:dyDescent="0.2"/>
  <cols>
    <col min="1" max="1" width="5.140625" customWidth="1"/>
    <col min="2" max="2" width="31" customWidth="1"/>
    <col min="3" max="3" width="1.28515625" customWidth="1"/>
    <col min="4" max="4" width="17.5703125" customWidth="1"/>
    <col min="5" max="5" width="1.28515625" customWidth="1"/>
    <col min="6" max="6" width="21.5703125" customWidth="1"/>
    <col min="7" max="7" width="1.28515625" customWidth="1"/>
    <col min="8" max="8" width="18" customWidth="1"/>
    <col min="9" max="9" width="1.28515625" customWidth="1"/>
    <col min="10" max="10" width="13" customWidth="1"/>
    <col min="11" max="11" width="1.28515625" customWidth="1"/>
    <col min="12" max="12" width="19.855468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.5703125" customWidth="1"/>
    <col min="19" max="19" width="1.28515625" customWidth="1"/>
    <col min="20" max="20" width="22.28515625" customWidth="1"/>
    <col min="21" max="21" width="1.28515625" customWidth="1"/>
    <col min="22" max="22" width="18.28515625" customWidth="1"/>
    <col min="23" max="23" width="1.28515625" customWidth="1"/>
    <col min="24" max="24" width="23" customWidth="1"/>
    <col min="25" max="25" width="1.28515625" customWidth="1"/>
    <col min="26" max="26" width="22.28515625" customWidth="1"/>
    <col min="29" max="29" width="19.140625" bestFit="1" customWidth="1"/>
  </cols>
  <sheetData>
    <row r="1" spans="1:29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9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9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9" ht="14.45" customHeight="1" x14ac:dyDescent="0.2"/>
    <row r="5" spans="1:29" ht="14.45" customHeight="1" x14ac:dyDescent="0.2">
      <c r="A5" s="1" t="s">
        <v>40</v>
      </c>
      <c r="B5" s="99" t="s">
        <v>41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9" ht="24" customHeight="1" x14ac:dyDescent="0.2">
      <c r="D6" s="94" t="s">
        <v>7</v>
      </c>
      <c r="E6" s="94"/>
      <c r="F6" s="94"/>
      <c r="G6" s="94"/>
      <c r="H6" s="94"/>
      <c r="J6" s="94" t="s">
        <v>8</v>
      </c>
      <c r="K6" s="94"/>
      <c r="L6" s="94"/>
      <c r="M6" s="94"/>
      <c r="N6" s="94"/>
      <c r="O6" s="94"/>
      <c r="P6" s="94"/>
      <c r="R6" s="94" t="s">
        <v>9</v>
      </c>
      <c r="S6" s="94"/>
      <c r="T6" s="94"/>
      <c r="U6" s="94"/>
      <c r="V6" s="94"/>
      <c r="W6" s="94"/>
      <c r="X6" s="94"/>
      <c r="Y6" s="94"/>
      <c r="Z6" s="94"/>
    </row>
    <row r="7" spans="1:29" ht="14.45" customHeight="1" x14ac:dyDescent="0.2">
      <c r="D7" s="3"/>
      <c r="E7" s="3"/>
      <c r="F7" s="3"/>
      <c r="G7" s="3"/>
      <c r="H7" s="3"/>
      <c r="J7" s="97" t="s">
        <v>42</v>
      </c>
      <c r="K7" s="97"/>
      <c r="L7" s="97"/>
      <c r="M7" s="3"/>
      <c r="N7" s="97" t="s">
        <v>43</v>
      </c>
      <c r="O7" s="97"/>
      <c r="P7" s="97"/>
      <c r="R7" s="3"/>
      <c r="S7" s="3"/>
      <c r="T7" s="3"/>
      <c r="U7" s="3"/>
      <c r="V7" s="3"/>
      <c r="W7" s="3"/>
      <c r="X7" s="3"/>
      <c r="Y7" s="3"/>
      <c r="Z7" s="3"/>
      <c r="AC7" s="61"/>
    </row>
    <row r="8" spans="1:29" ht="14.45" customHeight="1" x14ac:dyDescent="0.2">
      <c r="A8" s="94" t="s">
        <v>44</v>
      </c>
      <c r="B8" s="94"/>
      <c r="D8" s="15" t="s">
        <v>45</v>
      </c>
      <c r="F8" s="15" t="s">
        <v>14</v>
      </c>
      <c r="H8" s="15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2" t="s">
        <v>46</v>
      </c>
      <c r="V8" s="2" t="s">
        <v>14</v>
      </c>
      <c r="X8" s="2" t="s">
        <v>15</v>
      </c>
      <c r="Z8" s="2" t="s">
        <v>18</v>
      </c>
    </row>
    <row r="9" spans="1:29" ht="21.75" customHeight="1" x14ac:dyDescent="0.2">
      <c r="A9" s="95" t="s">
        <v>47</v>
      </c>
      <c r="B9" s="95"/>
      <c r="D9" s="24">
        <v>49333991</v>
      </c>
      <c r="F9" s="24">
        <v>499999998785</v>
      </c>
      <c r="H9" s="24">
        <v>544893930595</v>
      </c>
      <c r="J9" s="17">
        <v>0</v>
      </c>
      <c r="K9" s="18"/>
      <c r="L9" s="17">
        <v>0</v>
      </c>
      <c r="M9" s="18"/>
      <c r="N9" s="17">
        <v>0</v>
      </c>
      <c r="O9" s="18"/>
      <c r="P9" s="17">
        <v>0</v>
      </c>
      <c r="Q9" s="18"/>
      <c r="R9" s="17">
        <v>49333991</v>
      </c>
      <c r="S9" s="18"/>
      <c r="T9" s="17">
        <v>11325</v>
      </c>
      <c r="U9" s="18"/>
      <c r="V9" s="17">
        <v>499999998785</v>
      </c>
      <c r="W9" s="18"/>
      <c r="X9" s="17">
        <v>558707448075</v>
      </c>
      <c r="Y9" s="18"/>
      <c r="Z9" s="70">
        <f>X9/49376018025433</f>
        <v>1.1315360582281392E-2</v>
      </c>
      <c r="AB9" s="69"/>
    </row>
    <row r="10" spans="1:29" ht="21.75" customHeight="1" x14ac:dyDescent="0.2">
      <c r="A10" s="103" t="s">
        <v>48</v>
      </c>
      <c r="B10" s="103"/>
      <c r="D10" s="25">
        <v>38305370</v>
      </c>
      <c r="F10" s="25">
        <v>499999994610</v>
      </c>
      <c r="H10" s="25">
        <v>551022747450</v>
      </c>
      <c r="J10" s="21">
        <v>0</v>
      </c>
      <c r="K10" s="18"/>
      <c r="L10" s="21">
        <v>0</v>
      </c>
      <c r="M10" s="18"/>
      <c r="N10" s="21">
        <v>0</v>
      </c>
      <c r="O10" s="18"/>
      <c r="P10" s="21">
        <v>0</v>
      </c>
      <c r="Q10" s="18"/>
      <c r="R10" s="21">
        <v>38305370</v>
      </c>
      <c r="S10" s="18"/>
      <c r="T10" s="21">
        <v>14747</v>
      </c>
      <c r="U10" s="18"/>
      <c r="V10" s="21">
        <v>499999994610</v>
      </c>
      <c r="W10" s="18"/>
      <c r="X10" s="21">
        <v>564889291390</v>
      </c>
      <c r="Y10" s="18"/>
      <c r="Z10" s="71">
        <f>X10/49376018025433</f>
        <v>1.1440559890816474E-2</v>
      </c>
      <c r="AB10" s="69"/>
    </row>
    <row r="11" spans="1:29" ht="21.75" customHeight="1" x14ac:dyDescent="0.2">
      <c r="A11" s="103" t="s">
        <v>49</v>
      </c>
      <c r="B11" s="103"/>
      <c r="D11" s="25">
        <v>49955040</v>
      </c>
      <c r="F11" s="25">
        <v>499999995360</v>
      </c>
      <c r="H11" s="25">
        <v>550654405920</v>
      </c>
      <c r="J11" s="21">
        <v>88479523</v>
      </c>
      <c r="K11" s="18"/>
      <c r="L11" s="21">
        <v>999999984074.198</v>
      </c>
      <c r="M11" s="18"/>
      <c r="N11" s="21">
        <v>0</v>
      </c>
      <c r="O11" s="18"/>
      <c r="P11" s="21">
        <v>0</v>
      </c>
      <c r="Q11" s="18"/>
      <c r="R11" s="21">
        <v>138434563</v>
      </c>
      <c r="S11" s="18"/>
      <c r="T11" s="21">
        <v>11302</v>
      </c>
      <c r="U11" s="18"/>
      <c r="V11" s="21">
        <v>1499999979434</v>
      </c>
      <c r="W11" s="18"/>
      <c r="X11" s="21">
        <v>1564587431026</v>
      </c>
      <c r="Y11" s="18"/>
      <c r="Z11" s="71">
        <f t="shared" ref="Z11:Z18" si="0">X11/49376018025433</f>
        <v>3.1687193370273391E-2</v>
      </c>
      <c r="AB11" s="69"/>
    </row>
    <row r="12" spans="1:29" ht="21.75" customHeight="1" x14ac:dyDescent="0.2">
      <c r="A12" s="103" t="s">
        <v>50</v>
      </c>
      <c r="B12" s="103"/>
      <c r="D12" s="25">
        <v>80280317</v>
      </c>
      <c r="F12" s="25">
        <v>1499957442828</v>
      </c>
      <c r="H12" s="25">
        <v>1587061586773</v>
      </c>
      <c r="J12" s="21">
        <v>0</v>
      </c>
      <c r="K12" s="18"/>
      <c r="L12" s="21">
        <v>0</v>
      </c>
      <c r="M12" s="18"/>
      <c r="N12" s="21">
        <v>0</v>
      </c>
      <c r="O12" s="18"/>
      <c r="P12" s="21">
        <v>0</v>
      </c>
      <c r="Q12" s="18"/>
      <c r="R12" s="21">
        <v>80280317</v>
      </c>
      <c r="S12" s="18"/>
      <c r="T12" s="21">
        <v>20271</v>
      </c>
      <c r="U12" s="18"/>
      <c r="V12" s="21">
        <v>1499957442828</v>
      </c>
      <c r="W12" s="18"/>
      <c r="X12" s="21">
        <v>1627362305907</v>
      </c>
      <c r="Y12" s="18"/>
      <c r="Z12" s="71">
        <f t="shared" si="0"/>
        <v>3.2958557028004265E-2</v>
      </c>
      <c r="AB12" s="69"/>
    </row>
    <row r="13" spans="1:29" ht="21.75" customHeight="1" x14ac:dyDescent="0.2">
      <c r="A13" s="103" t="s">
        <v>51</v>
      </c>
      <c r="B13" s="103"/>
      <c r="D13" s="25">
        <v>4000000</v>
      </c>
      <c r="F13" s="25">
        <v>40000000000</v>
      </c>
      <c r="H13" s="25">
        <v>30483757500</v>
      </c>
      <c r="J13" s="21">
        <v>0</v>
      </c>
      <c r="K13" s="18"/>
      <c r="L13" s="21">
        <v>0</v>
      </c>
      <c r="M13" s="18"/>
      <c r="N13" s="21">
        <v>0</v>
      </c>
      <c r="O13" s="18"/>
      <c r="P13" s="21">
        <v>0</v>
      </c>
      <c r="Q13" s="18"/>
      <c r="R13" s="21">
        <v>4000000</v>
      </c>
      <c r="S13" s="18"/>
      <c r="T13" s="21">
        <v>8792</v>
      </c>
      <c r="U13" s="18"/>
      <c r="V13" s="21">
        <v>40000000000</v>
      </c>
      <c r="W13" s="18"/>
      <c r="X13" s="21">
        <v>35126238000</v>
      </c>
      <c r="Y13" s="18"/>
      <c r="Z13" s="71">
        <f t="shared" si="0"/>
        <v>7.1140281060953303E-4</v>
      </c>
      <c r="AB13" s="69"/>
    </row>
    <row r="14" spans="1:29" ht="21.75" customHeight="1" x14ac:dyDescent="0.2">
      <c r="A14" s="103" t="s">
        <v>52</v>
      </c>
      <c r="B14" s="103"/>
      <c r="D14" s="25">
        <v>7400000</v>
      </c>
      <c r="F14" s="25">
        <v>100015884000</v>
      </c>
      <c r="H14" s="25">
        <v>90911913750</v>
      </c>
      <c r="J14" s="21">
        <v>0</v>
      </c>
      <c r="K14" s="18"/>
      <c r="L14" s="21">
        <v>0</v>
      </c>
      <c r="M14" s="18"/>
      <c r="N14" s="21">
        <v>0</v>
      </c>
      <c r="O14" s="18"/>
      <c r="P14" s="21">
        <v>0</v>
      </c>
      <c r="Q14" s="18"/>
      <c r="R14" s="21">
        <v>7400000</v>
      </c>
      <c r="S14" s="18"/>
      <c r="T14" s="21">
        <v>13400</v>
      </c>
      <c r="U14" s="18"/>
      <c r="V14" s="21">
        <v>100015884000</v>
      </c>
      <c r="W14" s="18"/>
      <c r="X14" s="21">
        <v>99042247500</v>
      </c>
      <c r="Y14" s="18"/>
      <c r="Z14" s="71">
        <f t="shared" si="0"/>
        <v>2.0058775790503095E-3</v>
      </c>
      <c r="AB14" s="69"/>
    </row>
    <row r="15" spans="1:29" ht="21.75" customHeight="1" x14ac:dyDescent="0.2">
      <c r="A15" s="103" t="s">
        <v>53</v>
      </c>
      <c r="B15" s="103"/>
      <c r="D15" s="25">
        <v>6998000</v>
      </c>
      <c r="F15" s="25">
        <v>95073016891</v>
      </c>
      <c r="H15" s="25">
        <v>89118545906.25</v>
      </c>
      <c r="J15" s="21">
        <v>0</v>
      </c>
      <c r="K15" s="18"/>
      <c r="L15" s="21">
        <v>0</v>
      </c>
      <c r="M15" s="18"/>
      <c r="N15" s="21">
        <v>0</v>
      </c>
      <c r="O15" s="18"/>
      <c r="P15" s="21">
        <v>0</v>
      </c>
      <c r="Q15" s="18"/>
      <c r="R15" s="21">
        <v>6998000</v>
      </c>
      <c r="S15" s="18"/>
      <c r="T15" s="21">
        <v>13790</v>
      </c>
      <c r="U15" s="18"/>
      <c r="V15" s="21">
        <v>95073016891</v>
      </c>
      <c r="W15" s="18"/>
      <c r="X15" s="21">
        <v>96387823376.25</v>
      </c>
      <c r="Y15" s="18"/>
      <c r="Z15" s="71">
        <f t="shared" si="0"/>
        <v>1.9521181988916517E-3</v>
      </c>
      <c r="AB15" s="69"/>
    </row>
    <row r="16" spans="1:29" ht="21.75" customHeight="1" x14ac:dyDescent="0.2">
      <c r="A16" s="103" t="s">
        <v>54</v>
      </c>
      <c r="B16" s="103"/>
      <c r="D16" s="25">
        <v>0</v>
      </c>
      <c r="F16" s="25">
        <v>0</v>
      </c>
      <c r="H16" s="25">
        <v>0</v>
      </c>
      <c r="J16" s="21">
        <v>90603619</v>
      </c>
      <c r="K16" s="18"/>
      <c r="L16" s="21">
        <v>1499999992824.97</v>
      </c>
      <c r="M16" s="18"/>
      <c r="N16" s="21">
        <v>0</v>
      </c>
      <c r="O16" s="18"/>
      <c r="P16" s="21">
        <v>0</v>
      </c>
      <c r="Q16" s="18"/>
      <c r="R16" s="21">
        <v>90603619</v>
      </c>
      <c r="S16" s="18"/>
      <c r="T16" s="21">
        <v>16593</v>
      </c>
      <c r="U16" s="18"/>
      <c r="V16" s="21">
        <v>1499999992824</v>
      </c>
      <c r="W16" s="18"/>
      <c r="X16" s="21">
        <v>1503385850067</v>
      </c>
      <c r="Y16" s="18"/>
      <c r="Z16" s="71">
        <f t="shared" si="0"/>
        <v>3.044769323627158E-2</v>
      </c>
      <c r="AB16" s="69"/>
    </row>
    <row r="17" spans="1:28" ht="21.75" customHeight="1" x14ac:dyDescent="0.2">
      <c r="A17" s="103" t="s">
        <v>55</v>
      </c>
      <c r="B17" s="103"/>
      <c r="D17" s="25">
        <v>0</v>
      </c>
      <c r="F17" s="25">
        <v>0</v>
      </c>
      <c r="H17" s="25">
        <v>0</v>
      </c>
      <c r="J17" s="21">
        <v>12800000</v>
      </c>
      <c r="K17" s="18"/>
      <c r="L17" s="21">
        <v>300214269367</v>
      </c>
      <c r="M17" s="18"/>
      <c r="N17" s="21">
        <v>0</v>
      </c>
      <c r="O17" s="18"/>
      <c r="P17" s="21">
        <v>0</v>
      </c>
      <c r="Q17" s="18"/>
      <c r="R17" s="21">
        <v>12800000</v>
      </c>
      <c r="S17" s="18"/>
      <c r="T17" s="21">
        <v>23440</v>
      </c>
      <c r="U17" s="18"/>
      <c r="V17" s="21">
        <v>300214269367</v>
      </c>
      <c r="W17" s="18"/>
      <c r="X17" s="21">
        <v>299833603840</v>
      </c>
      <c r="Y17" s="18"/>
      <c r="Z17" s="71">
        <f t="shared" si="0"/>
        <v>6.072454114982688E-3</v>
      </c>
      <c r="AB17" s="69"/>
    </row>
    <row r="18" spans="1:28" ht="21.75" customHeight="1" x14ac:dyDescent="0.2">
      <c r="A18" s="96" t="s">
        <v>56</v>
      </c>
      <c r="B18" s="96"/>
      <c r="D18" s="26">
        <v>0</v>
      </c>
      <c r="F18" s="26">
        <v>0</v>
      </c>
      <c r="H18" s="26">
        <v>0</v>
      </c>
      <c r="J18" s="19">
        <v>103559048</v>
      </c>
      <c r="K18" s="18"/>
      <c r="L18" s="19">
        <v>1499999995165.52</v>
      </c>
      <c r="M18" s="18"/>
      <c r="N18" s="19">
        <v>0</v>
      </c>
      <c r="O18" s="18"/>
      <c r="P18" s="19">
        <v>0</v>
      </c>
      <c r="Q18" s="18"/>
      <c r="R18" s="19">
        <v>103559048</v>
      </c>
      <c r="S18" s="18"/>
      <c r="T18" s="19">
        <v>14588</v>
      </c>
      <c r="U18" s="18"/>
      <c r="V18" s="19">
        <v>1499999995164</v>
      </c>
      <c r="W18" s="18"/>
      <c r="X18" s="19">
        <v>1510719392224</v>
      </c>
      <c r="Y18" s="18"/>
      <c r="Z18" s="71">
        <f t="shared" si="0"/>
        <v>3.0596217610052039E-2</v>
      </c>
      <c r="AB18" s="69"/>
    </row>
    <row r="19" spans="1:28" ht="21.75" customHeight="1" thickBot="1" x14ac:dyDescent="0.25">
      <c r="A19" s="93" t="s">
        <v>21</v>
      </c>
      <c r="B19" s="93"/>
      <c r="D19" s="68" t="s">
        <v>229</v>
      </c>
      <c r="F19" s="27">
        <f>SUM(F9:F18)</f>
        <v>3235046332474</v>
      </c>
      <c r="H19" s="27">
        <f>SUM(H9:H18)</f>
        <v>3444146887894.25</v>
      </c>
      <c r="J19" s="57" t="s">
        <v>229</v>
      </c>
      <c r="K19" s="18"/>
      <c r="L19" s="20">
        <v>4300214241431.6899</v>
      </c>
      <c r="M19" s="18"/>
      <c r="N19" s="20">
        <v>0</v>
      </c>
      <c r="O19" s="18"/>
      <c r="P19" s="20">
        <v>0</v>
      </c>
      <c r="Q19" s="18"/>
      <c r="R19" s="57" t="s">
        <v>229</v>
      </c>
      <c r="S19" s="18"/>
      <c r="T19" s="20"/>
      <c r="U19" s="18"/>
      <c r="V19" s="20">
        <f>SUM(V9:V18)</f>
        <v>7535260573903</v>
      </c>
      <c r="W19" s="18"/>
      <c r="X19" s="20">
        <f>SUM(X9:X18)</f>
        <v>7860041631405.25</v>
      </c>
      <c r="Y19" s="18"/>
      <c r="Z19" s="73">
        <f>SUM(Z9:Z18)</f>
        <v>0.15918743442123334</v>
      </c>
      <c r="AB19" s="69"/>
    </row>
    <row r="20" spans="1:28" ht="13.5" thickTop="1" x14ac:dyDescent="0.2"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spans="1:28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107"/>
      <c r="W21" s="78"/>
      <c r="X21" s="78"/>
      <c r="Y21" s="78"/>
      <c r="Z21" s="78"/>
    </row>
    <row r="22" spans="1:28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8" x14ac:dyDescent="0.2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</sheetData>
  <mergeCells count="21">
    <mergeCell ref="A1:Z1"/>
    <mergeCell ref="A2:Z2"/>
    <mergeCell ref="A3:Z3"/>
    <mergeCell ref="B5:Z5"/>
    <mergeCell ref="D6:H6"/>
    <mergeCell ref="J6:P6"/>
    <mergeCell ref="R6:Z6"/>
    <mergeCell ref="J7:L7"/>
    <mergeCell ref="N7:P7"/>
    <mergeCell ref="A8:B8"/>
    <mergeCell ref="A9:B9"/>
    <mergeCell ref="A10:B10"/>
    <mergeCell ref="A19:B19"/>
    <mergeCell ref="A16:B16"/>
    <mergeCell ref="A17:B17"/>
    <mergeCell ref="A18:B18"/>
    <mergeCell ref="A11:B11"/>
    <mergeCell ref="A12:B12"/>
    <mergeCell ref="A13:B13"/>
    <mergeCell ref="A14:B14"/>
    <mergeCell ref="A15:B15"/>
  </mergeCells>
  <pageMargins left="0.39" right="0.39" top="0.39" bottom="0.39" header="0" footer="0"/>
  <pageSetup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28"/>
  <sheetViews>
    <sheetView rightToLeft="1" view="pageBreakPreview" zoomScale="80" zoomScaleNormal="100" zoomScaleSheetLayoutView="80" workbookViewId="0">
      <selection activeCell="A9" sqref="A9:B9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.5703125" customWidth="1"/>
    <col min="19" max="19" width="1.28515625" customWidth="1"/>
    <col min="20" max="20" width="20.5703125" customWidth="1"/>
    <col min="21" max="21" width="1.28515625" customWidth="1"/>
    <col min="22" max="22" width="13" customWidth="1"/>
    <col min="23" max="23" width="1.28515625" customWidth="1"/>
    <col min="24" max="24" width="20.85546875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20.7109375" customWidth="1"/>
    <col min="33" max="33" width="1.28515625" customWidth="1"/>
    <col min="34" max="34" width="20.28515625" customWidth="1"/>
    <col min="35" max="35" width="1.28515625" customWidth="1"/>
    <col min="36" max="36" width="20.42578125" customWidth="1"/>
    <col min="37" max="37" width="1.28515625" customWidth="1"/>
    <col min="38" max="38" width="19.7109375" customWidth="1"/>
    <col min="40" max="40" width="12" bestFit="1" customWidth="1"/>
  </cols>
  <sheetData>
    <row r="1" spans="1:40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</row>
    <row r="2" spans="1:40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</row>
    <row r="3" spans="1:40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</row>
    <row r="4" spans="1:40" ht="14.45" customHeight="1" x14ac:dyDescent="0.2"/>
    <row r="5" spans="1:40" ht="14.45" customHeight="1" x14ac:dyDescent="0.2">
      <c r="A5" s="1" t="s">
        <v>57</v>
      </c>
      <c r="B5" s="99" t="s">
        <v>58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</row>
    <row r="6" spans="1:40" ht="14.45" customHeight="1" x14ac:dyDescent="0.2">
      <c r="A6" s="94" t="s">
        <v>59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 t="s">
        <v>7</v>
      </c>
      <c r="Q6" s="94"/>
      <c r="R6" s="94"/>
      <c r="S6" s="94"/>
      <c r="T6" s="94"/>
      <c r="V6" s="94" t="s">
        <v>8</v>
      </c>
      <c r="W6" s="94"/>
      <c r="X6" s="94"/>
      <c r="Y6" s="94"/>
      <c r="Z6" s="94"/>
      <c r="AA6" s="94"/>
      <c r="AB6" s="94"/>
      <c r="AD6" s="94" t="s">
        <v>9</v>
      </c>
      <c r="AE6" s="94"/>
      <c r="AF6" s="94"/>
      <c r="AG6" s="94"/>
      <c r="AH6" s="94"/>
      <c r="AI6" s="94"/>
      <c r="AJ6" s="94"/>
      <c r="AK6" s="94"/>
      <c r="AL6" s="94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7" t="s">
        <v>10</v>
      </c>
      <c r="W7" s="97"/>
      <c r="X7" s="97"/>
      <c r="Y7" s="3"/>
      <c r="Z7" s="97" t="s">
        <v>11</v>
      </c>
      <c r="AA7" s="97"/>
      <c r="AB7" s="97"/>
      <c r="AD7" s="3"/>
      <c r="AE7" s="3"/>
      <c r="AF7" s="3"/>
      <c r="AG7" s="3"/>
      <c r="AH7" s="3"/>
      <c r="AI7" s="3"/>
      <c r="AJ7" s="3"/>
      <c r="AK7" s="3"/>
      <c r="AL7" s="3"/>
    </row>
    <row r="8" spans="1:40" ht="14.45" customHeight="1" x14ac:dyDescent="0.2">
      <c r="A8" s="94" t="s">
        <v>60</v>
      </c>
      <c r="B8" s="94"/>
      <c r="D8" s="2" t="s">
        <v>61</v>
      </c>
      <c r="F8" s="2" t="s">
        <v>62</v>
      </c>
      <c r="H8" s="2" t="s">
        <v>63</v>
      </c>
      <c r="J8" s="2" t="s">
        <v>64</v>
      </c>
      <c r="L8" s="2" t="s">
        <v>65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0" ht="21.75" customHeight="1" x14ac:dyDescent="0.2">
      <c r="A9" s="95" t="s">
        <v>66</v>
      </c>
      <c r="B9" s="95"/>
      <c r="D9" s="29" t="s">
        <v>67</v>
      </c>
      <c r="E9" s="18"/>
      <c r="F9" s="29" t="s">
        <v>67</v>
      </c>
      <c r="G9" s="18"/>
      <c r="H9" s="29" t="s">
        <v>68</v>
      </c>
      <c r="I9" s="18"/>
      <c r="J9" s="29" t="s">
        <v>69</v>
      </c>
      <c r="K9" s="18"/>
      <c r="L9" s="22">
        <v>2</v>
      </c>
      <c r="M9" s="18"/>
      <c r="N9" s="22">
        <v>2</v>
      </c>
      <c r="O9" s="18"/>
      <c r="P9" s="17">
        <v>3100000</v>
      </c>
      <c r="Q9" s="18"/>
      <c r="R9" s="17">
        <v>2999329907420</v>
      </c>
      <c r="S9" s="18"/>
      <c r="T9" s="17">
        <v>3035605196815</v>
      </c>
      <c r="U9" s="18"/>
      <c r="V9" s="17">
        <v>0</v>
      </c>
      <c r="W9" s="18"/>
      <c r="X9" s="17">
        <v>0</v>
      </c>
      <c r="Y9" s="18"/>
      <c r="Z9" s="17">
        <v>0</v>
      </c>
      <c r="AA9" s="18"/>
      <c r="AB9" s="17">
        <v>0</v>
      </c>
      <c r="AC9" s="18"/>
      <c r="AD9" s="17">
        <v>3100000</v>
      </c>
      <c r="AE9" s="18"/>
      <c r="AF9" s="17">
        <v>981195</v>
      </c>
      <c r="AG9" s="18"/>
      <c r="AH9" s="17">
        <v>2999329907420</v>
      </c>
      <c r="AI9" s="18"/>
      <c r="AJ9" s="17">
        <v>3041153191059</v>
      </c>
      <c r="AK9" s="18"/>
      <c r="AL9" s="70">
        <f>AJ9/49376018025433</f>
        <v>6.1591706109077854E-2</v>
      </c>
      <c r="AN9" s="62"/>
    </row>
    <row r="10" spans="1:40" ht="21.75" customHeight="1" x14ac:dyDescent="0.2">
      <c r="A10" s="103" t="s">
        <v>70</v>
      </c>
      <c r="B10" s="103"/>
      <c r="D10" s="30" t="s">
        <v>67</v>
      </c>
      <c r="E10" s="18"/>
      <c r="F10" s="30" t="s">
        <v>67</v>
      </c>
      <c r="G10" s="18"/>
      <c r="H10" s="30" t="s">
        <v>71</v>
      </c>
      <c r="I10" s="18"/>
      <c r="J10" s="30" t="s">
        <v>72</v>
      </c>
      <c r="K10" s="18"/>
      <c r="L10" s="28">
        <v>0</v>
      </c>
      <c r="M10" s="18"/>
      <c r="N10" s="28">
        <v>0</v>
      </c>
      <c r="O10" s="18"/>
      <c r="P10" s="21">
        <v>957880</v>
      </c>
      <c r="Q10" s="18"/>
      <c r="R10" s="21">
        <v>466758187504</v>
      </c>
      <c r="S10" s="18"/>
      <c r="T10" s="21">
        <v>546687535321</v>
      </c>
      <c r="U10" s="18"/>
      <c r="V10" s="21">
        <v>4981</v>
      </c>
      <c r="W10" s="18"/>
      <c r="X10" s="21">
        <v>2846659262</v>
      </c>
      <c r="Y10" s="18"/>
      <c r="Z10" s="21">
        <v>0</v>
      </c>
      <c r="AA10" s="18"/>
      <c r="AB10" s="21">
        <v>0</v>
      </c>
      <c r="AC10" s="18"/>
      <c r="AD10" s="21">
        <v>962861</v>
      </c>
      <c r="AE10" s="18"/>
      <c r="AF10" s="21">
        <v>608200</v>
      </c>
      <c r="AG10" s="18"/>
      <c r="AH10" s="21">
        <v>469604846766</v>
      </c>
      <c r="AI10" s="18"/>
      <c r="AJ10" s="21">
        <v>585505918014</v>
      </c>
      <c r="AK10" s="18"/>
      <c r="AL10" s="71">
        <f>AJ10/49376018025433</f>
        <v>1.1858103213434766E-2</v>
      </c>
      <c r="AN10" s="62"/>
    </row>
    <row r="11" spans="1:40" ht="21.75" customHeight="1" x14ac:dyDescent="0.2">
      <c r="A11" s="103" t="s">
        <v>73</v>
      </c>
      <c r="B11" s="103"/>
      <c r="D11" s="30" t="s">
        <v>67</v>
      </c>
      <c r="E11" s="18"/>
      <c r="F11" s="30" t="s">
        <v>67</v>
      </c>
      <c r="G11" s="18"/>
      <c r="H11" s="30" t="s">
        <v>71</v>
      </c>
      <c r="I11" s="18"/>
      <c r="J11" s="30" t="s">
        <v>74</v>
      </c>
      <c r="K11" s="18"/>
      <c r="L11" s="28">
        <v>0</v>
      </c>
      <c r="M11" s="18"/>
      <c r="N11" s="28">
        <v>0</v>
      </c>
      <c r="O11" s="18"/>
      <c r="P11" s="21">
        <v>714979</v>
      </c>
      <c r="Q11" s="18"/>
      <c r="R11" s="21">
        <v>360429125153</v>
      </c>
      <c r="S11" s="18"/>
      <c r="T11" s="21">
        <v>390279183914</v>
      </c>
      <c r="U11" s="18"/>
      <c r="V11" s="21">
        <v>248769</v>
      </c>
      <c r="W11" s="18"/>
      <c r="X11" s="21">
        <v>136182830114</v>
      </c>
      <c r="Y11" s="18"/>
      <c r="Z11" s="21">
        <v>0</v>
      </c>
      <c r="AA11" s="18"/>
      <c r="AB11" s="21">
        <v>0</v>
      </c>
      <c r="AC11" s="18"/>
      <c r="AD11" s="21">
        <v>963748</v>
      </c>
      <c r="AE11" s="18"/>
      <c r="AF11" s="21">
        <v>584100</v>
      </c>
      <c r="AG11" s="18"/>
      <c r="AH11" s="21">
        <v>496611955267</v>
      </c>
      <c r="AI11" s="18"/>
      <c r="AJ11" s="21">
        <v>562823176606</v>
      </c>
      <c r="AK11" s="18"/>
      <c r="AL11" s="71">
        <f t="shared" ref="AL11:AL25" si="0">AJ11/49376018025433</f>
        <v>1.1398715390862351E-2</v>
      </c>
      <c r="AN11" s="62"/>
    </row>
    <row r="12" spans="1:40" ht="21.75" customHeight="1" x14ac:dyDescent="0.2">
      <c r="A12" s="103" t="s">
        <v>75</v>
      </c>
      <c r="B12" s="103"/>
      <c r="D12" s="30" t="s">
        <v>67</v>
      </c>
      <c r="E12" s="18"/>
      <c r="F12" s="30" t="s">
        <v>67</v>
      </c>
      <c r="G12" s="18"/>
      <c r="H12" s="30" t="s">
        <v>71</v>
      </c>
      <c r="I12" s="18"/>
      <c r="J12" s="30" t="s">
        <v>76</v>
      </c>
      <c r="K12" s="18"/>
      <c r="L12" s="28">
        <v>0</v>
      </c>
      <c r="M12" s="18"/>
      <c r="N12" s="28">
        <v>0</v>
      </c>
      <c r="O12" s="18"/>
      <c r="P12" s="21">
        <v>463629</v>
      </c>
      <c r="Q12" s="18"/>
      <c r="R12" s="21">
        <v>234827049446</v>
      </c>
      <c r="S12" s="18"/>
      <c r="T12" s="21">
        <v>246559568076</v>
      </c>
      <c r="U12" s="18"/>
      <c r="V12" s="21">
        <v>235427</v>
      </c>
      <c r="W12" s="18"/>
      <c r="X12" s="21">
        <v>125273241516</v>
      </c>
      <c r="Y12" s="18"/>
      <c r="Z12" s="21">
        <v>0</v>
      </c>
      <c r="AA12" s="18"/>
      <c r="AB12" s="21">
        <v>0</v>
      </c>
      <c r="AC12" s="18"/>
      <c r="AD12" s="21">
        <v>699056</v>
      </c>
      <c r="AE12" s="18"/>
      <c r="AF12" s="21">
        <v>570000</v>
      </c>
      <c r="AG12" s="18"/>
      <c r="AH12" s="21">
        <v>360100290962</v>
      </c>
      <c r="AI12" s="18"/>
      <c r="AJ12" s="21">
        <v>398389698777</v>
      </c>
      <c r="AK12" s="18"/>
      <c r="AL12" s="71">
        <f t="shared" si="0"/>
        <v>8.0684857691803776E-3</v>
      </c>
      <c r="AN12" s="62"/>
    </row>
    <row r="13" spans="1:40" ht="21.75" customHeight="1" x14ac:dyDescent="0.2">
      <c r="A13" s="103" t="s">
        <v>77</v>
      </c>
      <c r="B13" s="103"/>
      <c r="D13" s="30" t="s">
        <v>67</v>
      </c>
      <c r="E13" s="18"/>
      <c r="F13" s="30" t="s">
        <v>67</v>
      </c>
      <c r="G13" s="18"/>
      <c r="H13" s="30" t="s">
        <v>78</v>
      </c>
      <c r="I13" s="18"/>
      <c r="J13" s="30" t="s">
        <v>79</v>
      </c>
      <c r="K13" s="18"/>
      <c r="L13" s="28">
        <v>0</v>
      </c>
      <c r="M13" s="18"/>
      <c r="N13" s="28">
        <v>0</v>
      </c>
      <c r="O13" s="18"/>
      <c r="P13" s="21">
        <v>690009</v>
      </c>
      <c r="Q13" s="18"/>
      <c r="R13" s="21">
        <v>361760087284</v>
      </c>
      <c r="S13" s="18"/>
      <c r="T13" s="21">
        <v>360257391310</v>
      </c>
      <c r="U13" s="18"/>
      <c r="V13" s="21">
        <v>202196</v>
      </c>
      <c r="W13" s="18"/>
      <c r="X13" s="21">
        <v>105846510203</v>
      </c>
      <c r="Y13" s="18"/>
      <c r="Z13" s="21">
        <v>0</v>
      </c>
      <c r="AA13" s="18"/>
      <c r="AB13" s="21">
        <v>0</v>
      </c>
      <c r="AC13" s="18"/>
      <c r="AD13" s="21">
        <v>892205</v>
      </c>
      <c r="AE13" s="18"/>
      <c r="AF13" s="21">
        <v>561580</v>
      </c>
      <c r="AG13" s="18"/>
      <c r="AH13" s="21">
        <v>467606597487</v>
      </c>
      <c r="AI13" s="18"/>
      <c r="AJ13" s="21">
        <v>500953669587</v>
      </c>
      <c r="AK13" s="18"/>
      <c r="AL13" s="71">
        <f t="shared" si="0"/>
        <v>1.0145687919365322E-2</v>
      </c>
      <c r="AN13" s="62"/>
    </row>
    <row r="14" spans="1:40" ht="21.75" customHeight="1" x14ac:dyDescent="0.2">
      <c r="A14" s="103" t="s">
        <v>80</v>
      </c>
      <c r="B14" s="103"/>
      <c r="D14" s="30" t="s">
        <v>67</v>
      </c>
      <c r="E14" s="18"/>
      <c r="F14" s="30" t="s">
        <v>67</v>
      </c>
      <c r="G14" s="18"/>
      <c r="H14" s="30" t="s">
        <v>81</v>
      </c>
      <c r="I14" s="18"/>
      <c r="J14" s="30" t="s">
        <v>82</v>
      </c>
      <c r="K14" s="18"/>
      <c r="L14" s="28">
        <v>0</v>
      </c>
      <c r="M14" s="18"/>
      <c r="N14" s="28">
        <v>0</v>
      </c>
      <c r="O14" s="18"/>
      <c r="P14" s="21">
        <v>612939</v>
      </c>
      <c r="Q14" s="18"/>
      <c r="R14" s="21">
        <v>341459417551</v>
      </c>
      <c r="S14" s="18"/>
      <c r="T14" s="21">
        <v>383035825341</v>
      </c>
      <c r="U14" s="18"/>
      <c r="V14" s="21">
        <v>179586</v>
      </c>
      <c r="W14" s="18"/>
      <c r="X14" s="21">
        <v>112665542813</v>
      </c>
      <c r="Y14" s="18"/>
      <c r="Z14" s="21">
        <v>0</v>
      </c>
      <c r="AA14" s="18"/>
      <c r="AB14" s="21">
        <v>0</v>
      </c>
      <c r="AC14" s="18"/>
      <c r="AD14" s="21">
        <v>792525</v>
      </c>
      <c r="AE14" s="18"/>
      <c r="AF14" s="21">
        <v>662880</v>
      </c>
      <c r="AG14" s="18"/>
      <c r="AH14" s="21">
        <v>454124960364</v>
      </c>
      <c r="AI14" s="18"/>
      <c r="AJ14" s="21">
        <v>525253752498</v>
      </c>
      <c r="AK14" s="18"/>
      <c r="AL14" s="71">
        <f t="shared" si="0"/>
        <v>1.063783135017992E-2</v>
      </c>
      <c r="AN14" s="62"/>
    </row>
    <row r="15" spans="1:40" ht="21.75" customHeight="1" x14ac:dyDescent="0.2">
      <c r="A15" s="103" t="s">
        <v>83</v>
      </c>
      <c r="B15" s="103"/>
      <c r="D15" s="30" t="s">
        <v>67</v>
      </c>
      <c r="E15" s="18"/>
      <c r="F15" s="30" t="s">
        <v>67</v>
      </c>
      <c r="G15" s="18"/>
      <c r="H15" s="30" t="s">
        <v>81</v>
      </c>
      <c r="I15" s="18"/>
      <c r="J15" s="30" t="s">
        <v>84</v>
      </c>
      <c r="K15" s="18"/>
      <c r="L15" s="28">
        <v>0</v>
      </c>
      <c r="M15" s="18"/>
      <c r="N15" s="28">
        <v>0</v>
      </c>
      <c r="O15" s="18"/>
      <c r="P15" s="21">
        <v>5198</v>
      </c>
      <c r="Q15" s="18"/>
      <c r="R15" s="21">
        <v>2828806403</v>
      </c>
      <c r="S15" s="18"/>
      <c r="T15" s="21">
        <v>2819092066</v>
      </c>
      <c r="U15" s="18"/>
      <c r="V15" s="21">
        <v>15556</v>
      </c>
      <c r="W15" s="18"/>
      <c r="X15" s="21">
        <v>8461632525</v>
      </c>
      <c r="Y15" s="18"/>
      <c r="Z15" s="21">
        <v>0</v>
      </c>
      <c r="AA15" s="18"/>
      <c r="AB15" s="21">
        <v>0</v>
      </c>
      <c r="AC15" s="18"/>
      <c r="AD15" s="21">
        <v>20754</v>
      </c>
      <c r="AE15" s="18"/>
      <c r="AF15" s="21">
        <v>580960</v>
      </c>
      <c r="AG15" s="18"/>
      <c r="AH15" s="21">
        <v>11290438928</v>
      </c>
      <c r="AI15" s="18"/>
      <c r="AJ15" s="21">
        <v>12055058464</v>
      </c>
      <c r="AK15" s="18"/>
      <c r="AL15" s="71">
        <f t="shared" si="0"/>
        <v>2.4414804891294761E-4</v>
      </c>
      <c r="AN15" s="62"/>
    </row>
    <row r="16" spans="1:40" ht="21.75" customHeight="1" x14ac:dyDescent="0.2">
      <c r="A16" s="103" t="s">
        <v>85</v>
      </c>
      <c r="B16" s="103"/>
      <c r="D16" s="30" t="s">
        <v>67</v>
      </c>
      <c r="E16" s="18"/>
      <c r="F16" s="30" t="s">
        <v>67</v>
      </c>
      <c r="G16" s="18"/>
      <c r="H16" s="30" t="s">
        <v>86</v>
      </c>
      <c r="I16" s="18"/>
      <c r="J16" s="30" t="s">
        <v>87</v>
      </c>
      <c r="K16" s="18"/>
      <c r="L16" s="28">
        <v>0</v>
      </c>
      <c r="M16" s="18"/>
      <c r="N16" s="28">
        <v>0</v>
      </c>
      <c r="O16" s="18"/>
      <c r="P16" s="21">
        <v>9000</v>
      </c>
      <c r="Q16" s="18"/>
      <c r="R16" s="21">
        <v>5392877280</v>
      </c>
      <c r="S16" s="18"/>
      <c r="T16" s="21">
        <v>6461728599</v>
      </c>
      <c r="U16" s="18"/>
      <c r="V16" s="21">
        <v>0</v>
      </c>
      <c r="W16" s="18"/>
      <c r="X16" s="21">
        <v>0</v>
      </c>
      <c r="Y16" s="18"/>
      <c r="Z16" s="21">
        <v>0</v>
      </c>
      <c r="AA16" s="18"/>
      <c r="AB16" s="21">
        <v>0</v>
      </c>
      <c r="AC16" s="18"/>
      <c r="AD16" s="21">
        <v>9000</v>
      </c>
      <c r="AE16" s="18"/>
      <c r="AF16" s="21">
        <v>754960</v>
      </c>
      <c r="AG16" s="18"/>
      <c r="AH16" s="21">
        <v>5392877280</v>
      </c>
      <c r="AI16" s="18"/>
      <c r="AJ16" s="21">
        <v>6793408471</v>
      </c>
      <c r="AK16" s="18"/>
      <c r="AL16" s="71">
        <f t="shared" si="0"/>
        <v>1.3758518290196662E-4</v>
      </c>
      <c r="AN16" s="62"/>
    </row>
    <row r="17" spans="1:40" ht="21.75" customHeight="1" x14ac:dyDescent="0.2">
      <c r="A17" s="103" t="s">
        <v>88</v>
      </c>
      <c r="B17" s="103"/>
      <c r="D17" s="30" t="s">
        <v>67</v>
      </c>
      <c r="E17" s="18"/>
      <c r="F17" s="30" t="s">
        <v>67</v>
      </c>
      <c r="G17" s="18"/>
      <c r="H17" s="30" t="s">
        <v>89</v>
      </c>
      <c r="I17" s="18"/>
      <c r="J17" s="30" t="s">
        <v>90</v>
      </c>
      <c r="K17" s="18"/>
      <c r="L17" s="28">
        <v>26</v>
      </c>
      <c r="M17" s="18"/>
      <c r="N17" s="28">
        <v>26</v>
      </c>
      <c r="O17" s="18"/>
      <c r="P17" s="21">
        <v>1500000</v>
      </c>
      <c r="Q17" s="18"/>
      <c r="R17" s="21">
        <v>1500000000000</v>
      </c>
      <c r="S17" s="18"/>
      <c r="T17" s="21">
        <v>1499728125000</v>
      </c>
      <c r="U17" s="18"/>
      <c r="V17" s="21">
        <v>0</v>
      </c>
      <c r="W17" s="18"/>
      <c r="X17" s="21">
        <v>0</v>
      </c>
      <c r="Y17" s="18"/>
      <c r="Z17" s="21">
        <v>0</v>
      </c>
      <c r="AA17" s="18"/>
      <c r="AB17" s="21">
        <v>0</v>
      </c>
      <c r="AC17" s="18"/>
      <c r="AD17" s="21">
        <v>1500000</v>
      </c>
      <c r="AE17" s="18"/>
      <c r="AF17" s="21">
        <v>1000000</v>
      </c>
      <c r="AG17" s="18"/>
      <c r="AH17" s="21">
        <v>1500000000000</v>
      </c>
      <c r="AI17" s="18"/>
      <c r="AJ17" s="21">
        <v>1499728125000</v>
      </c>
      <c r="AK17" s="18"/>
      <c r="AL17" s="71">
        <f t="shared" si="0"/>
        <v>3.0373614255963449E-2</v>
      </c>
      <c r="AN17" s="62"/>
    </row>
    <row r="18" spans="1:40" ht="21.75" customHeight="1" x14ac:dyDescent="0.2">
      <c r="A18" s="103" t="s">
        <v>91</v>
      </c>
      <c r="B18" s="103"/>
      <c r="D18" s="30" t="s">
        <v>67</v>
      </c>
      <c r="E18" s="18"/>
      <c r="F18" s="30" t="s">
        <v>67</v>
      </c>
      <c r="G18" s="18"/>
      <c r="H18" s="30" t="s">
        <v>92</v>
      </c>
      <c r="I18" s="18"/>
      <c r="J18" s="30" t="s">
        <v>93</v>
      </c>
      <c r="K18" s="18"/>
      <c r="L18" s="28">
        <v>23</v>
      </c>
      <c r="M18" s="18"/>
      <c r="N18" s="28">
        <v>23</v>
      </c>
      <c r="O18" s="18"/>
      <c r="P18" s="21">
        <v>2055000</v>
      </c>
      <c r="Q18" s="18"/>
      <c r="R18" s="21">
        <v>1980867193180</v>
      </c>
      <c r="S18" s="18"/>
      <c r="T18" s="21">
        <v>2054627531250</v>
      </c>
      <c r="U18" s="18"/>
      <c r="V18" s="21">
        <v>0</v>
      </c>
      <c r="W18" s="18"/>
      <c r="X18" s="21">
        <v>0</v>
      </c>
      <c r="Y18" s="18"/>
      <c r="Z18" s="21">
        <v>0</v>
      </c>
      <c r="AA18" s="18"/>
      <c r="AB18" s="21">
        <v>0</v>
      </c>
      <c r="AC18" s="18"/>
      <c r="AD18" s="21">
        <v>2055000</v>
      </c>
      <c r="AE18" s="18"/>
      <c r="AF18" s="21">
        <v>1000000</v>
      </c>
      <c r="AG18" s="18"/>
      <c r="AH18" s="21">
        <v>1980867193180</v>
      </c>
      <c r="AI18" s="18"/>
      <c r="AJ18" s="21">
        <v>2054627531250</v>
      </c>
      <c r="AK18" s="18"/>
      <c r="AL18" s="71">
        <f t="shared" si="0"/>
        <v>4.1611851530669923E-2</v>
      </c>
      <c r="AN18" s="62"/>
    </row>
    <row r="19" spans="1:40" ht="21.75" customHeight="1" x14ac:dyDescent="0.2">
      <c r="A19" s="103" t="s">
        <v>94</v>
      </c>
      <c r="B19" s="103"/>
      <c r="D19" s="30" t="s">
        <v>67</v>
      </c>
      <c r="E19" s="18"/>
      <c r="F19" s="30" t="s">
        <v>67</v>
      </c>
      <c r="G19" s="18"/>
      <c r="H19" s="30" t="s">
        <v>95</v>
      </c>
      <c r="I19" s="18"/>
      <c r="J19" s="30" t="s">
        <v>96</v>
      </c>
      <c r="K19" s="18"/>
      <c r="L19" s="28">
        <v>20</v>
      </c>
      <c r="M19" s="18"/>
      <c r="N19" s="28">
        <v>20</v>
      </c>
      <c r="O19" s="18"/>
      <c r="P19" s="21">
        <v>100000</v>
      </c>
      <c r="Q19" s="18"/>
      <c r="R19" s="21">
        <v>100015625000</v>
      </c>
      <c r="S19" s="18"/>
      <c r="T19" s="21">
        <v>99981875000</v>
      </c>
      <c r="U19" s="18"/>
      <c r="V19" s="21">
        <v>0</v>
      </c>
      <c r="W19" s="18"/>
      <c r="X19" s="21">
        <v>0</v>
      </c>
      <c r="Y19" s="18"/>
      <c r="Z19" s="21">
        <v>0</v>
      </c>
      <c r="AA19" s="18"/>
      <c r="AB19" s="21">
        <v>0</v>
      </c>
      <c r="AC19" s="18"/>
      <c r="AD19" s="21">
        <v>100000</v>
      </c>
      <c r="AE19" s="18"/>
      <c r="AF19" s="21">
        <v>1000000</v>
      </c>
      <c r="AG19" s="18"/>
      <c r="AH19" s="21">
        <v>100015625000</v>
      </c>
      <c r="AI19" s="18"/>
      <c r="AJ19" s="21">
        <v>99981875000</v>
      </c>
      <c r="AK19" s="18"/>
      <c r="AL19" s="71">
        <f t="shared" si="0"/>
        <v>2.0249076170642298E-3</v>
      </c>
      <c r="AN19" s="62"/>
    </row>
    <row r="20" spans="1:40" ht="21.75" customHeight="1" x14ac:dyDescent="0.2">
      <c r="A20" s="103" t="s">
        <v>97</v>
      </c>
      <c r="B20" s="103"/>
      <c r="D20" s="30" t="s">
        <v>67</v>
      </c>
      <c r="E20" s="18"/>
      <c r="F20" s="30" t="s">
        <v>67</v>
      </c>
      <c r="G20" s="18"/>
      <c r="H20" s="30" t="s">
        <v>98</v>
      </c>
      <c r="I20" s="18"/>
      <c r="J20" s="30" t="s">
        <v>99</v>
      </c>
      <c r="K20" s="18"/>
      <c r="L20" s="28">
        <v>23</v>
      </c>
      <c r="M20" s="18"/>
      <c r="N20" s="28">
        <v>23</v>
      </c>
      <c r="O20" s="18"/>
      <c r="P20" s="21">
        <v>750000</v>
      </c>
      <c r="Q20" s="18"/>
      <c r="R20" s="21">
        <v>750000000000</v>
      </c>
      <c r="S20" s="18"/>
      <c r="T20" s="21">
        <v>749864062500</v>
      </c>
      <c r="U20" s="18"/>
      <c r="V20" s="21">
        <v>0</v>
      </c>
      <c r="W20" s="18"/>
      <c r="X20" s="21">
        <v>0</v>
      </c>
      <c r="Y20" s="18"/>
      <c r="Z20" s="21">
        <v>0</v>
      </c>
      <c r="AA20" s="18"/>
      <c r="AB20" s="21">
        <v>0</v>
      </c>
      <c r="AC20" s="18"/>
      <c r="AD20" s="21">
        <v>750000</v>
      </c>
      <c r="AE20" s="18"/>
      <c r="AF20" s="21">
        <v>1000000</v>
      </c>
      <c r="AG20" s="18"/>
      <c r="AH20" s="21">
        <v>750000000000</v>
      </c>
      <c r="AI20" s="18"/>
      <c r="AJ20" s="21">
        <v>749864062500</v>
      </c>
      <c r="AK20" s="18"/>
      <c r="AL20" s="71">
        <f t="shared" si="0"/>
        <v>1.5186807127981724E-2</v>
      </c>
      <c r="AN20" s="62"/>
    </row>
    <row r="21" spans="1:40" ht="21.75" customHeight="1" x14ac:dyDescent="0.2">
      <c r="A21" s="103" t="s">
        <v>100</v>
      </c>
      <c r="B21" s="103"/>
      <c r="D21" s="30" t="s">
        <v>67</v>
      </c>
      <c r="E21" s="18"/>
      <c r="F21" s="30" t="s">
        <v>67</v>
      </c>
      <c r="G21" s="18"/>
      <c r="H21" s="30" t="s">
        <v>101</v>
      </c>
      <c r="I21" s="18"/>
      <c r="J21" s="30" t="s">
        <v>102</v>
      </c>
      <c r="K21" s="18"/>
      <c r="L21" s="28">
        <v>23</v>
      </c>
      <c r="M21" s="18"/>
      <c r="N21" s="28">
        <v>23</v>
      </c>
      <c r="O21" s="18"/>
      <c r="P21" s="21">
        <v>3200000</v>
      </c>
      <c r="Q21" s="18"/>
      <c r="R21" s="21">
        <v>2910670184750</v>
      </c>
      <c r="S21" s="18"/>
      <c r="T21" s="21">
        <v>2911472200000</v>
      </c>
      <c r="U21" s="18"/>
      <c r="V21" s="21">
        <v>0</v>
      </c>
      <c r="W21" s="18"/>
      <c r="X21" s="21">
        <v>0</v>
      </c>
      <c r="Y21" s="18"/>
      <c r="Z21" s="21">
        <v>0</v>
      </c>
      <c r="AA21" s="18"/>
      <c r="AB21" s="21">
        <v>0</v>
      </c>
      <c r="AC21" s="18"/>
      <c r="AD21" s="21">
        <v>3200000</v>
      </c>
      <c r="AE21" s="18"/>
      <c r="AF21" s="21">
        <v>920570</v>
      </c>
      <c r="AG21" s="18"/>
      <c r="AH21" s="21">
        <v>2910670184750</v>
      </c>
      <c r="AI21" s="18"/>
      <c r="AJ21" s="21">
        <v>2945290069400</v>
      </c>
      <c r="AK21" s="18"/>
      <c r="AL21" s="71">
        <f t="shared" si="0"/>
        <v>5.9650214561306182E-2</v>
      </c>
      <c r="AN21" s="62"/>
    </row>
    <row r="22" spans="1:40" ht="21.75" customHeight="1" x14ac:dyDescent="0.2">
      <c r="A22" s="103" t="s">
        <v>103</v>
      </c>
      <c r="B22" s="103"/>
      <c r="D22" s="30" t="s">
        <v>67</v>
      </c>
      <c r="E22" s="18"/>
      <c r="F22" s="30" t="s">
        <v>67</v>
      </c>
      <c r="G22" s="18"/>
      <c r="H22" s="30" t="s">
        <v>104</v>
      </c>
      <c r="I22" s="18"/>
      <c r="J22" s="30" t="s">
        <v>105</v>
      </c>
      <c r="K22" s="18"/>
      <c r="L22" s="28">
        <v>23</v>
      </c>
      <c r="M22" s="18"/>
      <c r="N22" s="28">
        <v>23</v>
      </c>
      <c r="O22" s="18"/>
      <c r="P22" s="21">
        <v>5000000</v>
      </c>
      <c r="Q22" s="18"/>
      <c r="R22" s="21">
        <v>4882000000000</v>
      </c>
      <c r="S22" s="18"/>
      <c r="T22" s="21">
        <v>4699897989062</v>
      </c>
      <c r="U22" s="18"/>
      <c r="V22" s="21">
        <v>0</v>
      </c>
      <c r="W22" s="18"/>
      <c r="X22" s="21">
        <v>0</v>
      </c>
      <c r="Y22" s="18"/>
      <c r="Z22" s="21">
        <v>0</v>
      </c>
      <c r="AA22" s="18"/>
      <c r="AB22" s="21">
        <v>0</v>
      </c>
      <c r="AC22" s="18"/>
      <c r="AD22" s="21">
        <v>5000000</v>
      </c>
      <c r="AE22" s="18"/>
      <c r="AF22" s="21">
        <v>931400</v>
      </c>
      <c r="AG22" s="18"/>
      <c r="AH22" s="21">
        <v>4882000000000</v>
      </c>
      <c r="AI22" s="18"/>
      <c r="AJ22" s="21">
        <v>4656155918750</v>
      </c>
      <c r="AK22" s="18"/>
      <c r="AL22" s="71">
        <f t="shared" si="0"/>
        <v>9.4299947726681183E-2</v>
      </c>
      <c r="AN22" s="62"/>
    </row>
    <row r="23" spans="1:40" ht="21.75" customHeight="1" x14ac:dyDescent="0.2">
      <c r="A23" s="103" t="s">
        <v>106</v>
      </c>
      <c r="B23" s="103"/>
      <c r="D23" s="30" t="s">
        <v>67</v>
      </c>
      <c r="E23" s="18"/>
      <c r="F23" s="30" t="s">
        <v>67</v>
      </c>
      <c r="G23" s="18"/>
      <c r="H23" s="30" t="s">
        <v>104</v>
      </c>
      <c r="I23" s="18"/>
      <c r="J23" s="30" t="s">
        <v>107</v>
      </c>
      <c r="K23" s="18"/>
      <c r="L23" s="28">
        <v>23</v>
      </c>
      <c r="M23" s="18"/>
      <c r="N23" s="28">
        <v>23</v>
      </c>
      <c r="O23" s="18"/>
      <c r="P23" s="21">
        <v>150000</v>
      </c>
      <c r="Q23" s="18"/>
      <c r="R23" s="21">
        <v>146100000000</v>
      </c>
      <c r="S23" s="18"/>
      <c r="T23" s="21">
        <v>140464536187</v>
      </c>
      <c r="U23" s="18"/>
      <c r="V23" s="21">
        <v>0</v>
      </c>
      <c r="W23" s="18"/>
      <c r="X23" s="21">
        <v>0</v>
      </c>
      <c r="Y23" s="18"/>
      <c r="Z23" s="21">
        <v>0</v>
      </c>
      <c r="AA23" s="18"/>
      <c r="AB23" s="21">
        <v>0</v>
      </c>
      <c r="AC23" s="18"/>
      <c r="AD23" s="21">
        <v>150000</v>
      </c>
      <c r="AE23" s="18"/>
      <c r="AF23" s="21">
        <v>936600</v>
      </c>
      <c r="AG23" s="18"/>
      <c r="AH23" s="21">
        <v>146100000000</v>
      </c>
      <c r="AI23" s="18"/>
      <c r="AJ23" s="21">
        <v>140464536187</v>
      </c>
      <c r="AK23" s="18"/>
      <c r="AL23" s="71">
        <f t="shared" si="0"/>
        <v>2.8447927112034105E-3</v>
      </c>
      <c r="AN23" s="62"/>
    </row>
    <row r="24" spans="1:40" ht="21.75" customHeight="1" x14ac:dyDescent="0.2">
      <c r="A24" s="103" t="s">
        <v>108</v>
      </c>
      <c r="B24" s="103"/>
      <c r="D24" s="30" t="s">
        <v>67</v>
      </c>
      <c r="E24" s="18"/>
      <c r="F24" s="30" t="s">
        <v>67</v>
      </c>
      <c r="G24" s="18"/>
      <c r="H24" s="30" t="s">
        <v>109</v>
      </c>
      <c r="I24" s="18"/>
      <c r="J24" s="30" t="s">
        <v>110</v>
      </c>
      <c r="K24" s="18"/>
      <c r="L24" s="28">
        <v>0</v>
      </c>
      <c r="M24" s="18"/>
      <c r="N24" s="28">
        <v>0</v>
      </c>
      <c r="O24" s="18"/>
      <c r="P24" s="21">
        <v>0</v>
      </c>
      <c r="Q24" s="18"/>
      <c r="R24" s="21">
        <v>0</v>
      </c>
      <c r="S24" s="18"/>
      <c r="T24" s="21">
        <v>0</v>
      </c>
      <c r="U24" s="18"/>
      <c r="V24" s="21">
        <v>9086</v>
      </c>
      <c r="W24" s="18"/>
      <c r="X24" s="21">
        <v>5082255524</v>
      </c>
      <c r="Y24" s="18"/>
      <c r="Z24" s="21">
        <v>0</v>
      </c>
      <c r="AA24" s="18"/>
      <c r="AB24" s="21">
        <v>0</v>
      </c>
      <c r="AC24" s="18"/>
      <c r="AD24" s="21">
        <v>9086</v>
      </c>
      <c r="AE24" s="18"/>
      <c r="AF24" s="21">
        <v>598990</v>
      </c>
      <c r="AG24" s="18"/>
      <c r="AH24" s="21">
        <v>5082255524</v>
      </c>
      <c r="AI24" s="18"/>
      <c r="AJ24" s="21">
        <v>5441436700</v>
      </c>
      <c r="AK24" s="18"/>
      <c r="AL24" s="71">
        <f t="shared" si="0"/>
        <v>1.1020404069840506E-4</v>
      </c>
      <c r="AN24" s="62"/>
    </row>
    <row r="25" spans="1:40" ht="21.75" customHeight="1" x14ac:dyDescent="0.2">
      <c r="A25" s="96" t="s">
        <v>111</v>
      </c>
      <c r="B25" s="96"/>
      <c r="D25" s="31" t="s">
        <v>112</v>
      </c>
      <c r="E25" s="18"/>
      <c r="F25" s="31" t="s">
        <v>112</v>
      </c>
      <c r="G25" s="18"/>
      <c r="H25" s="31" t="s">
        <v>113</v>
      </c>
      <c r="I25" s="18"/>
      <c r="J25" s="31" t="s">
        <v>114</v>
      </c>
      <c r="K25" s="18"/>
      <c r="L25" s="23">
        <v>20.5</v>
      </c>
      <c r="M25" s="18"/>
      <c r="N25" s="23">
        <v>20.5</v>
      </c>
      <c r="O25" s="18"/>
      <c r="P25" s="19">
        <v>0</v>
      </c>
      <c r="Q25" s="18"/>
      <c r="R25" s="19">
        <v>0</v>
      </c>
      <c r="S25" s="18"/>
      <c r="T25" s="19">
        <v>0</v>
      </c>
      <c r="U25" s="18"/>
      <c r="V25" s="19">
        <v>2998000</v>
      </c>
      <c r="W25" s="18"/>
      <c r="X25" s="19">
        <v>2998000000000</v>
      </c>
      <c r="Y25" s="18"/>
      <c r="Z25" s="19">
        <v>0</v>
      </c>
      <c r="AA25" s="18"/>
      <c r="AB25" s="19">
        <v>0</v>
      </c>
      <c r="AC25" s="18"/>
      <c r="AD25" s="19">
        <v>2998000</v>
      </c>
      <c r="AE25" s="18"/>
      <c r="AF25" s="19">
        <v>1000000</v>
      </c>
      <c r="AG25" s="18"/>
      <c r="AH25" s="19">
        <v>2998000000000</v>
      </c>
      <c r="AI25" s="18"/>
      <c r="AJ25" s="19">
        <v>2998000000000</v>
      </c>
      <c r="AK25" s="18"/>
      <c r="AL25" s="71">
        <f t="shared" si="0"/>
        <v>6.0717735449135772E-2</v>
      </c>
      <c r="AN25" s="62"/>
    </row>
    <row r="26" spans="1:40" ht="21.75" customHeight="1" x14ac:dyDescent="0.2">
      <c r="A26" s="93" t="s">
        <v>21</v>
      </c>
      <c r="B26" s="93"/>
      <c r="D26" s="20"/>
      <c r="E26" s="18"/>
      <c r="F26" s="20"/>
      <c r="G26" s="18"/>
      <c r="H26" s="20"/>
      <c r="I26" s="18"/>
      <c r="J26" s="20"/>
      <c r="K26" s="18"/>
      <c r="L26" s="20"/>
      <c r="M26" s="18"/>
      <c r="N26" s="20"/>
      <c r="O26" s="18"/>
      <c r="P26" s="20">
        <v>19308634</v>
      </c>
      <c r="Q26" s="18"/>
      <c r="R26" s="20">
        <v>17042438460971</v>
      </c>
      <c r="S26" s="18"/>
      <c r="T26" s="20">
        <v>17127741840441</v>
      </c>
      <c r="U26" s="18"/>
      <c r="V26" s="20">
        <v>3893601</v>
      </c>
      <c r="W26" s="18"/>
      <c r="X26" s="20">
        <v>3494358671957</v>
      </c>
      <c r="Y26" s="18"/>
      <c r="Z26" s="20">
        <v>0</v>
      </c>
      <c r="AA26" s="18"/>
      <c r="AB26" s="20">
        <v>0</v>
      </c>
      <c r="AC26" s="18"/>
      <c r="AD26" s="20">
        <v>23202235</v>
      </c>
      <c r="AE26" s="18"/>
      <c r="AF26" s="20"/>
      <c r="AG26" s="18"/>
      <c r="AH26" s="20">
        <v>20536797132928</v>
      </c>
      <c r="AI26" s="18"/>
      <c r="AJ26" s="20">
        <v>20782481428263</v>
      </c>
      <c r="AK26" s="18"/>
      <c r="AL26" s="73">
        <f>SUM(AL9:AL25)</f>
        <v>0.42090233800461979</v>
      </c>
      <c r="AN26" s="62"/>
    </row>
    <row r="28" spans="1:40" x14ac:dyDescent="0.2">
      <c r="AJ28" s="108"/>
    </row>
  </sheetData>
  <mergeCells count="29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6"/>
  <sheetViews>
    <sheetView rightToLeft="1" view="pageBreakPreview" zoomScale="96" zoomScaleNormal="100" zoomScaleSheetLayoutView="96" workbookViewId="0">
      <selection activeCell="A9" sqref="A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9.5703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4.45" customHeight="1" x14ac:dyDescent="0.2">
      <c r="A4" s="99" t="s">
        <v>115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14.45" customHeight="1" x14ac:dyDescent="0.2">
      <c r="A5" s="99" t="s">
        <v>116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4.45" customHeight="1" x14ac:dyDescent="0.2"/>
    <row r="7" spans="1:13" ht="14.45" customHeight="1" x14ac:dyDescent="0.2">
      <c r="C7" s="94" t="s">
        <v>9</v>
      </c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ht="14.45" customHeight="1" x14ac:dyDescent="0.2">
      <c r="A8" s="2" t="s">
        <v>117</v>
      </c>
      <c r="C8" s="4" t="s">
        <v>13</v>
      </c>
      <c r="D8" s="3"/>
      <c r="E8" s="4" t="s">
        <v>118</v>
      </c>
      <c r="F8" s="3"/>
      <c r="G8" s="4" t="s">
        <v>119</v>
      </c>
      <c r="H8" s="3"/>
      <c r="I8" s="4" t="s">
        <v>120</v>
      </c>
      <c r="J8" s="3"/>
      <c r="K8" s="4" t="s">
        <v>121</v>
      </c>
      <c r="L8" s="3"/>
      <c r="M8" s="4" t="s">
        <v>122</v>
      </c>
    </row>
    <row r="9" spans="1:13" ht="21.75" customHeight="1" x14ac:dyDescent="0.2">
      <c r="A9" s="32" t="s">
        <v>66</v>
      </c>
      <c r="B9" s="18"/>
      <c r="C9" s="51">
        <v>3100000</v>
      </c>
      <c r="D9" s="18"/>
      <c r="E9" s="51">
        <v>967500</v>
      </c>
      <c r="F9" s="18"/>
      <c r="G9" s="51">
        <v>981195</v>
      </c>
      <c r="H9" s="18"/>
      <c r="I9" s="63" t="s">
        <v>123</v>
      </c>
      <c r="J9" s="18"/>
      <c r="K9" s="33">
        <v>3041153191059</v>
      </c>
      <c r="L9" s="18"/>
      <c r="M9" s="50" t="s">
        <v>124</v>
      </c>
    </row>
    <row r="10" spans="1:13" ht="21.75" customHeight="1" x14ac:dyDescent="0.2">
      <c r="A10" s="16" t="s">
        <v>21</v>
      </c>
      <c r="B10" s="18"/>
      <c r="C10" s="76" t="s">
        <v>231</v>
      </c>
      <c r="D10" s="18"/>
      <c r="E10" s="65"/>
      <c r="F10" s="75"/>
      <c r="G10" s="65"/>
      <c r="H10" s="18"/>
      <c r="I10" s="65"/>
      <c r="J10" s="18"/>
      <c r="K10" s="20">
        <v>3041153191059</v>
      </c>
      <c r="L10" s="18"/>
      <c r="M10" s="65"/>
    </row>
    <row r="11" spans="1:13" x14ac:dyDescent="0.2">
      <c r="K11" s="77"/>
    </row>
    <row r="12" spans="1:13" x14ac:dyDescent="0.2">
      <c r="C12" s="109"/>
      <c r="D12" s="110"/>
      <c r="E12" s="110"/>
      <c r="F12" s="110"/>
      <c r="G12" s="110"/>
      <c r="H12" s="110"/>
      <c r="I12" s="110"/>
      <c r="J12" s="78"/>
      <c r="K12" s="107"/>
    </row>
    <row r="13" spans="1:13" x14ac:dyDescent="0.2">
      <c r="C13" s="78"/>
      <c r="D13" s="78"/>
      <c r="E13" s="78"/>
      <c r="F13" s="78"/>
      <c r="G13" s="78"/>
      <c r="H13" s="78"/>
      <c r="I13" s="78"/>
      <c r="J13" s="78"/>
      <c r="K13" s="78"/>
    </row>
    <row r="14" spans="1:13" x14ac:dyDescent="0.2">
      <c r="C14" s="78"/>
      <c r="D14" s="78"/>
      <c r="E14" s="78"/>
      <c r="F14" s="78"/>
      <c r="G14" s="78"/>
      <c r="H14" s="78"/>
      <c r="I14" s="78"/>
      <c r="J14" s="78"/>
      <c r="K14" s="78"/>
    </row>
    <row r="15" spans="1:13" x14ac:dyDescent="0.2">
      <c r="C15" s="78"/>
      <c r="D15" s="78"/>
      <c r="E15" s="78"/>
      <c r="F15" s="78"/>
      <c r="G15" s="78"/>
      <c r="H15" s="78"/>
      <c r="I15" s="78"/>
      <c r="J15" s="78"/>
      <c r="K15" s="78"/>
    </row>
    <row r="16" spans="1:13" x14ac:dyDescent="0.2">
      <c r="C16" s="78"/>
      <c r="D16" s="78"/>
      <c r="E16" s="78"/>
      <c r="F16" s="78"/>
      <c r="G16" s="78"/>
      <c r="H16" s="78"/>
      <c r="I16" s="78"/>
      <c r="J16" s="78"/>
      <c r="K16" s="78"/>
    </row>
  </sheetData>
  <mergeCells count="7">
    <mergeCell ref="C12:I12"/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8"/>
  <sheetViews>
    <sheetView rightToLeft="1" view="pageBreakPreview" zoomScale="76" zoomScaleNormal="130" zoomScaleSheetLayoutView="76" workbookViewId="0">
      <selection activeCell="A9" sqref="A9:B9"/>
    </sheetView>
  </sheetViews>
  <sheetFormatPr defaultRowHeight="12.75" x14ac:dyDescent="0.2"/>
  <cols>
    <col min="1" max="1" width="5.140625" customWidth="1"/>
    <col min="2" max="2" width="24.5703125" customWidth="1"/>
    <col min="3" max="3" width="1.28515625" customWidth="1"/>
    <col min="4" max="4" width="22.140625" customWidth="1"/>
    <col min="5" max="5" width="1.28515625" customWidth="1"/>
    <col min="6" max="6" width="20.5703125" customWidth="1"/>
    <col min="7" max="7" width="1.28515625" customWidth="1"/>
    <col min="8" max="8" width="20.5703125" customWidth="1"/>
    <col min="9" max="9" width="1.28515625" customWidth="1"/>
    <col min="10" max="10" width="20.42578125" customWidth="1"/>
    <col min="11" max="11" width="1.28515625" customWidth="1"/>
    <col min="12" max="12" width="25.140625" customWidth="1"/>
    <col min="14" max="14" width="19.140625" bestFit="1" customWidth="1"/>
    <col min="16" max="16" width="21.28515625" customWidth="1"/>
  </cols>
  <sheetData>
    <row r="1" spans="1:17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7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7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7" ht="14.45" customHeight="1" x14ac:dyDescent="0.2">
      <c r="N4" s="61"/>
    </row>
    <row r="5" spans="1:17" ht="14.45" customHeight="1" x14ac:dyDescent="0.2">
      <c r="A5" s="1" t="s">
        <v>125</v>
      </c>
      <c r="B5" s="99" t="s">
        <v>126</v>
      </c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7" ht="14.45" customHeight="1" x14ac:dyDescent="0.2">
      <c r="D6" s="2" t="s">
        <v>7</v>
      </c>
      <c r="F6" s="94" t="s">
        <v>8</v>
      </c>
      <c r="G6" s="94"/>
      <c r="H6" s="94"/>
      <c r="J6" s="2" t="s">
        <v>9</v>
      </c>
    </row>
    <row r="7" spans="1:17" ht="14.45" customHeight="1" x14ac:dyDescent="0.2">
      <c r="D7" s="3"/>
      <c r="F7" s="3"/>
      <c r="G7" s="3"/>
      <c r="H7" s="3"/>
      <c r="J7" s="3"/>
    </row>
    <row r="8" spans="1:17" ht="14.45" customHeight="1" x14ac:dyDescent="0.2">
      <c r="A8" s="94" t="s">
        <v>127</v>
      </c>
      <c r="B8" s="94"/>
      <c r="D8" s="2" t="s">
        <v>128</v>
      </c>
      <c r="F8" s="2" t="s">
        <v>129</v>
      </c>
      <c r="H8" s="2" t="s">
        <v>130</v>
      </c>
      <c r="J8" s="2" t="s">
        <v>128</v>
      </c>
      <c r="L8" s="2" t="s">
        <v>18</v>
      </c>
    </row>
    <row r="9" spans="1:17" ht="21.75" customHeight="1" x14ac:dyDescent="0.2">
      <c r="A9" s="95" t="s">
        <v>187</v>
      </c>
      <c r="B9" s="95"/>
      <c r="D9" s="17">
        <v>1957461703</v>
      </c>
      <c r="E9" s="18"/>
      <c r="F9" s="17">
        <v>15003080024876</v>
      </c>
      <c r="G9" s="18"/>
      <c r="H9" s="17">
        <v>15004435323200</v>
      </c>
      <c r="I9" s="18"/>
      <c r="J9" s="17">
        <f>D9+F9-H9</f>
        <v>602163379</v>
      </c>
      <c r="K9" s="18"/>
      <c r="L9" s="70">
        <f>J9/49376018025433</f>
        <v>1.2195462556130647E-5</v>
      </c>
      <c r="N9" s="62"/>
      <c r="P9" s="79"/>
      <c r="Q9" s="58"/>
    </row>
    <row r="10" spans="1:17" ht="21.75" customHeight="1" x14ac:dyDescent="0.2">
      <c r="A10" s="103" t="s">
        <v>188</v>
      </c>
      <c r="B10" s="103"/>
      <c r="D10" s="21">
        <v>12591003038</v>
      </c>
      <c r="E10" s="18"/>
      <c r="F10" s="21">
        <v>5193440393561</v>
      </c>
      <c r="G10" s="18"/>
      <c r="H10" s="21">
        <v>5206028175887</v>
      </c>
      <c r="I10" s="18"/>
      <c r="J10" s="21">
        <f>D10+F10-H10</f>
        <v>3220712</v>
      </c>
      <c r="K10" s="18"/>
      <c r="L10" s="71">
        <f>J10/49376018025433</f>
        <v>6.5228265234775499E-8</v>
      </c>
      <c r="N10" s="62"/>
      <c r="P10" s="79"/>
      <c r="Q10" s="58"/>
    </row>
    <row r="11" spans="1:17" ht="21.75" customHeight="1" x14ac:dyDescent="0.2">
      <c r="A11" s="103" t="s">
        <v>188</v>
      </c>
      <c r="B11" s="103"/>
      <c r="D11" s="21">
        <v>9944388</v>
      </c>
      <c r="E11" s="18"/>
      <c r="F11" s="21">
        <v>7790</v>
      </c>
      <c r="G11" s="18"/>
      <c r="H11" s="21">
        <v>0</v>
      </c>
      <c r="I11" s="18"/>
      <c r="J11" s="42">
        <f t="shared" ref="J11:J65" si="0">D11+F11-H11</f>
        <v>9952178</v>
      </c>
      <c r="K11" s="18"/>
      <c r="L11" s="71">
        <f t="shared" ref="L11:L65" si="1">J11/49376018025433</f>
        <v>2.0155894294419918E-7</v>
      </c>
      <c r="N11" s="62"/>
      <c r="P11" s="79"/>
      <c r="Q11" s="58"/>
    </row>
    <row r="12" spans="1:17" ht="21.75" customHeight="1" x14ac:dyDescent="0.2">
      <c r="A12" s="103" t="s">
        <v>189</v>
      </c>
      <c r="B12" s="103"/>
      <c r="D12" s="21">
        <v>4126611</v>
      </c>
      <c r="E12" s="18"/>
      <c r="F12" s="21">
        <v>16912</v>
      </c>
      <c r="G12" s="18"/>
      <c r="H12" s="21">
        <v>0</v>
      </c>
      <c r="I12" s="18"/>
      <c r="J12" s="42">
        <f t="shared" si="0"/>
        <v>4143523</v>
      </c>
      <c r="K12" s="18"/>
      <c r="L12" s="71">
        <f t="shared" si="1"/>
        <v>8.3917722929089193E-8</v>
      </c>
      <c r="N12" s="62"/>
      <c r="P12" s="79"/>
      <c r="Q12" s="58"/>
    </row>
    <row r="13" spans="1:17" ht="21.75" customHeight="1" x14ac:dyDescent="0.2">
      <c r="A13" s="103" t="s">
        <v>190</v>
      </c>
      <c r="B13" s="103"/>
      <c r="D13" s="21">
        <v>79328677</v>
      </c>
      <c r="E13" s="18"/>
      <c r="F13" s="21">
        <v>14108237111032</v>
      </c>
      <c r="G13" s="18"/>
      <c r="H13" s="21">
        <v>14108207762262</v>
      </c>
      <c r="I13" s="18"/>
      <c r="J13" s="42">
        <f t="shared" si="0"/>
        <v>108677447</v>
      </c>
      <c r="K13" s="18"/>
      <c r="L13" s="71">
        <f t="shared" si="1"/>
        <v>2.2010168366355816E-6</v>
      </c>
      <c r="N13" s="62"/>
      <c r="P13" s="79"/>
      <c r="Q13" s="58"/>
    </row>
    <row r="14" spans="1:17" ht="21.75" customHeight="1" x14ac:dyDescent="0.2">
      <c r="A14" s="103" t="s">
        <v>191</v>
      </c>
      <c r="B14" s="103"/>
      <c r="D14" s="21">
        <v>274928</v>
      </c>
      <c r="E14" s="18"/>
      <c r="F14" s="21">
        <v>0</v>
      </c>
      <c r="G14" s="18"/>
      <c r="H14" s="21">
        <v>0</v>
      </c>
      <c r="I14" s="18"/>
      <c r="J14" s="42">
        <f t="shared" si="0"/>
        <v>274928</v>
      </c>
      <c r="K14" s="18"/>
      <c r="L14" s="71">
        <f t="shared" si="1"/>
        <v>5.5680472220013342E-9</v>
      </c>
      <c r="N14" s="62"/>
      <c r="P14" s="79"/>
      <c r="Q14" s="58"/>
    </row>
    <row r="15" spans="1:17" ht="21.75" customHeight="1" x14ac:dyDescent="0.2">
      <c r="A15" s="103" t="s">
        <v>192</v>
      </c>
      <c r="B15" s="103"/>
      <c r="D15" s="21">
        <v>108581271857</v>
      </c>
      <c r="E15" s="18"/>
      <c r="F15" s="21">
        <v>3983</v>
      </c>
      <c r="G15" s="18"/>
      <c r="H15" s="21">
        <v>108580300000</v>
      </c>
      <c r="I15" s="18"/>
      <c r="J15" s="42">
        <f t="shared" si="0"/>
        <v>975840</v>
      </c>
      <c r="K15" s="18"/>
      <c r="L15" s="71">
        <f t="shared" si="1"/>
        <v>1.9763440613970863E-8</v>
      </c>
      <c r="N15" s="62"/>
      <c r="P15" s="79"/>
      <c r="Q15" s="58"/>
    </row>
    <row r="16" spans="1:17" ht="21.75" customHeight="1" x14ac:dyDescent="0.2">
      <c r="A16" s="103" t="s">
        <v>193</v>
      </c>
      <c r="B16" s="103"/>
      <c r="D16" s="21">
        <v>18950444</v>
      </c>
      <c r="E16" s="18"/>
      <c r="F16" s="21">
        <v>0</v>
      </c>
      <c r="G16" s="18"/>
      <c r="H16" s="21">
        <v>0</v>
      </c>
      <c r="I16" s="18"/>
      <c r="J16" s="42">
        <f t="shared" si="0"/>
        <v>18950444</v>
      </c>
      <c r="K16" s="18"/>
      <c r="L16" s="71">
        <f t="shared" si="1"/>
        <v>3.8379854751022756E-7</v>
      </c>
      <c r="N16" s="62"/>
      <c r="P16" s="79"/>
      <c r="Q16" s="58"/>
    </row>
    <row r="17" spans="1:17" ht="21.75" customHeight="1" x14ac:dyDescent="0.2">
      <c r="A17" s="103" t="s">
        <v>193</v>
      </c>
      <c r="B17" s="103"/>
      <c r="D17" s="21">
        <v>26897941482</v>
      </c>
      <c r="E17" s="18"/>
      <c r="F17" s="21">
        <v>1745867007577</v>
      </c>
      <c r="G17" s="18"/>
      <c r="H17" s="21">
        <v>1772759700000</v>
      </c>
      <c r="I17" s="18"/>
      <c r="J17" s="42">
        <f t="shared" si="0"/>
        <v>5249059</v>
      </c>
      <c r="K17" s="18"/>
      <c r="L17" s="71">
        <f t="shared" si="1"/>
        <v>1.0630786381551205E-7</v>
      </c>
      <c r="N17" s="62"/>
      <c r="P17" s="79"/>
      <c r="Q17" s="58"/>
    </row>
    <row r="18" spans="1:17" ht="21.75" customHeight="1" x14ac:dyDescent="0.2">
      <c r="A18" s="103" t="s">
        <v>194</v>
      </c>
      <c r="B18" s="103"/>
      <c r="D18" s="21">
        <v>249830</v>
      </c>
      <c r="E18" s="18"/>
      <c r="F18" s="21">
        <v>0</v>
      </c>
      <c r="G18" s="18"/>
      <c r="H18" s="21">
        <v>0</v>
      </c>
      <c r="I18" s="18"/>
      <c r="J18" s="42">
        <f t="shared" si="0"/>
        <v>249830</v>
      </c>
      <c r="K18" s="18"/>
      <c r="L18" s="71">
        <f t="shared" si="1"/>
        <v>5.059743778271377E-9</v>
      </c>
      <c r="N18" s="62"/>
      <c r="P18" s="79"/>
      <c r="Q18" s="58"/>
    </row>
    <row r="19" spans="1:17" ht="21.75" customHeight="1" x14ac:dyDescent="0.2">
      <c r="A19" s="103" t="s">
        <v>195</v>
      </c>
      <c r="B19" s="103"/>
      <c r="D19" s="21">
        <v>500000000000</v>
      </c>
      <c r="E19" s="18"/>
      <c r="F19" s="21">
        <v>0</v>
      </c>
      <c r="G19" s="18"/>
      <c r="H19" s="21">
        <v>500000000000</v>
      </c>
      <c r="I19" s="18"/>
      <c r="J19" s="42">
        <f t="shared" si="0"/>
        <v>0</v>
      </c>
      <c r="K19" s="18"/>
      <c r="L19" s="71">
        <f t="shared" si="1"/>
        <v>0</v>
      </c>
      <c r="N19" s="62"/>
      <c r="P19" s="79"/>
      <c r="Q19" s="58"/>
    </row>
    <row r="20" spans="1:17" ht="21.75" customHeight="1" x14ac:dyDescent="0.2">
      <c r="A20" s="103" t="s">
        <v>196</v>
      </c>
      <c r="B20" s="103"/>
      <c r="D20" s="21">
        <v>426000000000</v>
      </c>
      <c r="E20" s="18"/>
      <c r="F20" s="21">
        <v>0</v>
      </c>
      <c r="G20" s="18"/>
      <c r="H20" s="21">
        <v>426000000000</v>
      </c>
      <c r="I20" s="18"/>
      <c r="J20" s="42">
        <f t="shared" si="0"/>
        <v>0</v>
      </c>
      <c r="K20" s="18"/>
      <c r="L20" s="71">
        <f t="shared" si="1"/>
        <v>0</v>
      </c>
      <c r="N20" s="62"/>
      <c r="P20" s="79"/>
      <c r="Q20" s="58"/>
    </row>
    <row r="21" spans="1:17" ht="21.75" customHeight="1" x14ac:dyDescent="0.2">
      <c r="A21" s="103" t="s">
        <v>196</v>
      </c>
      <c r="B21" s="103"/>
      <c r="D21" s="21">
        <v>614000000000</v>
      </c>
      <c r="E21" s="18"/>
      <c r="F21" s="21">
        <v>0</v>
      </c>
      <c r="G21" s="18"/>
      <c r="H21" s="21">
        <v>614000000000</v>
      </c>
      <c r="I21" s="18"/>
      <c r="J21" s="42">
        <f t="shared" si="0"/>
        <v>0</v>
      </c>
      <c r="K21" s="18"/>
      <c r="L21" s="71">
        <f t="shared" si="1"/>
        <v>0</v>
      </c>
      <c r="N21" s="62"/>
      <c r="P21" s="79"/>
      <c r="Q21" s="58"/>
    </row>
    <row r="22" spans="1:17" ht="21.75" customHeight="1" x14ac:dyDescent="0.2">
      <c r="A22" s="103" t="s">
        <v>189</v>
      </c>
      <c r="B22" s="103"/>
      <c r="D22" s="21">
        <v>422076</v>
      </c>
      <c r="E22" s="18"/>
      <c r="F22" s="21">
        <v>1302782392438</v>
      </c>
      <c r="G22" s="18"/>
      <c r="H22" s="21">
        <v>1281205900000</v>
      </c>
      <c r="I22" s="18"/>
      <c r="J22" s="42">
        <f t="shared" si="0"/>
        <v>21576914514</v>
      </c>
      <c r="K22" s="18"/>
      <c r="L22" s="71">
        <f t="shared" si="1"/>
        <v>4.3699179028341224E-4</v>
      </c>
      <c r="N22" s="62"/>
      <c r="P22" s="79"/>
      <c r="Q22" s="58"/>
    </row>
    <row r="23" spans="1:17" ht="21.75" customHeight="1" x14ac:dyDescent="0.2">
      <c r="A23" s="103" t="s">
        <v>197</v>
      </c>
      <c r="B23" s="103"/>
      <c r="D23" s="21">
        <v>500000000000</v>
      </c>
      <c r="E23" s="18"/>
      <c r="F23" s="21">
        <v>0</v>
      </c>
      <c r="G23" s="18"/>
      <c r="H23" s="21">
        <v>0</v>
      </c>
      <c r="I23" s="18"/>
      <c r="J23" s="42">
        <f t="shared" si="0"/>
        <v>500000000000</v>
      </c>
      <c r="K23" s="18"/>
      <c r="L23" s="71">
        <f t="shared" si="1"/>
        <v>1.0126373490516306E-2</v>
      </c>
      <c r="N23" s="62"/>
      <c r="P23" s="79"/>
      <c r="Q23" s="58"/>
    </row>
    <row r="24" spans="1:17" ht="21.75" customHeight="1" x14ac:dyDescent="0.2">
      <c r="A24" s="103" t="s">
        <v>197</v>
      </c>
      <c r="B24" s="103"/>
      <c r="D24" s="21">
        <v>500000000000</v>
      </c>
      <c r="E24" s="18"/>
      <c r="F24" s="21">
        <v>0</v>
      </c>
      <c r="G24" s="18"/>
      <c r="H24" s="21">
        <v>0</v>
      </c>
      <c r="I24" s="18"/>
      <c r="J24" s="42">
        <f t="shared" si="0"/>
        <v>500000000000</v>
      </c>
      <c r="K24" s="18"/>
      <c r="L24" s="71">
        <f t="shared" si="1"/>
        <v>1.0126373490516306E-2</v>
      </c>
      <c r="N24" s="62"/>
      <c r="P24" s="79"/>
      <c r="Q24" s="58"/>
    </row>
    <row r="25" spans="1:17" ht="21.75" customHeight="1" x14ac:dyDescent="0.2">
      <c r="A25" s="103" t="s">
        <v>197</v>
      </c>
      <c r="B25" s="103"/>
      <c r="D25" s="21">
        <v>500000000000</v>
      </c>
      <c r="E25" s="18"/>
      <c r="F25" s="21">
        <v>0</v>
      </c>
      <c r="G25" s="18"/>
      <c r="H25" s="21">
        <v>0</v>
      </c>
      <c r="I25" s="18"/>
      <c r="J25" s="42">
        <f t="shared" si="0"/>
        <v>500000000000</v>
      </c>
      <c r="K25" s="18"/>
      <c r="L25" s="71">
        <f t="shared" si="1"/>
        <v>1.0126373490516306E-2</v>
      </c>
      <c r="N25" s="62"/>
      <c r="P25" s="79"/>
      <c r="Q25" s="58"/>
    </row>
    <row r="26" spans="1:17" ht="21.75" customHeight="1" x14ac:dyDescent="0.2">
      <c r="A26" s="103" t="s">
        <v>198</v>
      </c>
      <c r="B26" s="103"/>
      <c r="D26" s="21">
        <v>500000000000</v>
      </c>
      <c r="E26" s="18"/>
      <c r="F26" s="21">
        <v>0</v>
      </c>
      <c r="G26" s="18"/>
      <c r="H26" s="21">
        <v>0</v>
      </c>
      <c r="I26" s="18"/>
      <c r="J26" s="42">
        <f t="shared" si="0"/>
        <v>500000000000</v>
      </c>
      <c r="K26" s="18"/>
      <c r="L26" s="71">
        <f t="shared" si="1"/>
        <v>1.0126373490516306E-2</v>
      </c>
      <c r="N26" s="62"/>
      <c r="P26" s="79"/>
      <c r="Q26" s="58"/>
    </row>
    <row r="27" spans="1:17" ht="21.75" customHeight="1" x14ac:dyDescent="0.2">
      <c r="A27" s="103" t="s">
        <v>198</v>
      </c>
      <c r="B27" s="103"/>
      <c r="D27" s="21">
        <v>500000000000</v>
      </c>
      <c r="E27" s="18"/>
      <c r="F27" s="21">
        <v>0</v>
      </c>
      <c r="G27" s="18"/>
      <c r="H27" s="21">
        <v>0</v>
      </c>
      <c r="I27" s="18"/>
      <c r="J27" s="42">
        <f t="shared" si="0"/>
        <v>500000000000</v>
      </c>
      <c r="K27" s="18"/>
      <c r="L27" s="71">
        <f t="shared" si="1"/>
        <v>1.0126373490516306E-2</v>
      </c>
      <c r="N27" s="62"/>
      <c r="P27" s="79"/>
      <c r="Q27" s="58"/>
    </row>
    <row r="28" spans="1:17" ht="21.75" customHeight="1" x14ac:dyDescent="0.2">
      <c r="A28" s="103" t="s">
        <v>197</v>
      </c>
      <c r="B28" s="103"/>
      <c r="D28" s="21">
        <v>500000000000</v>
      </c>
      <c r="E28" s="18"/>
      <c r="F28" s="21">
        <v>0</v>
      </c>
      <c r="G28" s="18"/>
      <c r="H28" s="21">
        <v>0</v>
      </c>
      <c r="I28" s="18"/>
      <c r="J28" s="42">
        <f t="shared" si="0"/>
        <v>500000000000</v>
      </c>
      <c r="K28" s="18"/>
      <c r="L28" s="71">
        <f t="shared" si="1"/>
        <v>1.0126373490516306E-2</v>
      </c>
      <c r="N28" s="62"/>
      <c r="P28" s="79"/>
      <c r="Q28" s="58"/>
    </row>
    <row r="29" spans="1:17" ht="21.75" customHeight="1" x14ac:dyDescent="0.2">
      <c r="A29" s="103" t="s">
        <v>197</v>
      </c>
      <c r="B29" s="103"/>
      <c r="D29" s="21">
        <v>298850000000</v>
      </c>
      <c r="E29" s="18"/>
      <c r="F29" s="21">
        <v>0</v>
      </c>
      <c r="G29" s="18"/>
      <c r="H29" s="21">
        <v>0</v>
      </c>
      <c r="I29" s="18"/>
      <c r="J29" s="42">
        <f t="shared" si="0"/>
        <v>298850000000</v>
      </c>
      <c r="K29" s="18"/>
      <c r="L29" s="71">
        <f t="shared" si="1"/>
        <v>6.0525334352815961E-3</v>
      </c>
      <c r="N29" s="62"/>
      <c r="P29" s="79"/>
      <c r="Q29" s="58"/>
    </row>
    <row r="30" spans="1:17" ht="21.75" customHeight="1" x14ac:dyDescent="0.2">
      <c r="A30" s="103" t="s">
        <v>198</v>
      </c>
      <c r="B30" s="103"/>
      <c r="D30" s="21">
        <v>1578000000000</v>
      </c>
      <c r="E30" s="18"/>
      <c r="F30" s="21">
        <v>0</v>
      </c>
      <c r="G30" s="18"/>
      <c r="H30" s="21">
        <v>0</v>
      </c>
      <c r="I30" s="18"/>
      <c r="J30" s="42">
        <f t="shared" si="0"/>
        <v>1578000000000</v>
      </c>
      <c r="K30" s="18"/>
      <c r="L30" s="71">
        <f t="shared" si="1"/>
        <v>3.1958834736069461E-2</v>
      </c>
      <c r="N30" s="62"/>
      <c r="P30" s="79"/>
      <c r="Q30" s="58"/>
    </row>
    <row r="31" spans="1:17" ht="21.75" customHeight="1" x14ac:dyDescent="0.2">
      <c r="A31" s="103" t="s">
        <v>199</v>
      </c>
      <c r="B31" s="103"/>
      <c r="D31" s="21">
        <v>584075</v>
      </c>
      <c r="E31" s="18"/>
      <c r="F31" s="21">
        <v>2391720107941</v>
      </c>
      <c r="G31" s="18"/>
      <c r="H31" s="21">
        <v>2391712944112</v>
      </c>
      <c r="I31" s="18"/>
      <c r="J31" s="42">
        <f t="shared" si="0"/>
        <v>7747904</v>
      </c>
      <c r="K31" s="18"/>
      <c r="L31" s="71">
        <f t="shared" si="1"/>
        <v>1.569163393453305E-7</v>
      </c>
      <c r="N31" s="62"/>
      <c r="P31" s="79"/>
      <c r="Q31" s="58"/>
    </row>
    <row r="32" spans="1:17" ht="21.75" customHeight="1" x14ac:dyDescent="0.2">
      <c r="A32" s="103" t="s">
        <v>200</v>
      </c>
      <c r="B32" s="103"/>
      <c r="D32" s="21">
        <v>19287000000</v>
      </c>
      <c r="E32" s="18"/>
      <c r="F32" s="21">
        <v>0</v>
      </c>
      <c r="G32" s="18"/>
      <c r="H32" s="21">
        <v>19287000000</v>
      </c>
      <c r="I32" s="18"/>
      <c r="J32" s="42">
        <f t="shared" si="0"/>
        <v>0</v>
      </c>
      <c r="K32" s="18"/>
      <c r="L32" s="71">
        <f t="shared" si="1"/>
        <v>0</v>
      </c>
      <c r="N32" s="62"/>
      <c r="P32" s="79"/>
      <c r="Q32" s="58"/>
    </row>
    <row r="33" spans="1:17" ht="21.75" customHeight="1" x14ac:dyDescent="0.2">
      <c r="A33" s="103" t="s">
        <v>201</v>
      </c>
      <c r="B33" s="103"/>
      <c r="D33" s="21">
        <v>1163400000000</v>
      </c>
      <c r="E33" s="18"/>
      <c r="F33" s="21">
        <v>0</v>
      </c>
      <c r="G33" s="18"/>
      <c r="H33" s="21">
        <v>1163400000000</v>
      </c>
      <c r="I33" s="18"/>
      <c r="J33" s="42">
        <f t="shared" si="0"/>
        <v>0</v>
      </c>
      <c r="K33" s="18"/>
      <c r="L33" s="71">
        <f t="shared" si="1"/>
        <v>0</v>
      </c>
      <c r="N33" s="62"/>
      <c r="P33" s="79"/>
      <c r="Q33" s="58"/>
    </row>
    <row r="34" spans="1:17" ht="21.75" customHeight="1" x14ac:dyDescent="0.2">
      <c r="A34" s="103" t="s">
        <v>201</v>
      </c>
      <c r="B34" s="103"/>
      <c r="D34" s="21">
        <v>1063038000000</v>
      </c>
      <c r="E34" s="18"/>
      <c r="F34" s="21">
        <v>0</v>
      </c>
      <c r="G34" s="18"/>
      <c r="H34" s="21">
        <v>1063038000000</v>
      </c>
      <c r="I34" s="18"/>
      <c r="J34" s="42">
        <f t="shared" si="0"/>
        <v>0</v>
      </c>
      <c r="K34" s="18"/>
      <c r="L34" s="71">
        <f t="shared" si="1"/>
        <v>0</v>
      </c>
      <c r="N34" s="62"/>
      <c r="P34" s="79"/>
      <c r="Q34" s="58"/>
    </row>
    <row r="35" spans="1:17" ht="21.75" customHeight="1" x14ac:dyDescent="0.2">
      <c r="A35" s="103" t="s">
        <v>200</v>
      </c>
      <c r="B35" s="103"/>
      <c r="D35" s="21">
        <v>121690000000</v>
      </c>
      <c r="E35" s="18"/>
      <c r="F35" s="21">
        <v>0</v>
      </c>
      <c r="G35" s="18"/>
      <c r="H35" s="21">
        <v>58500000000</v>
      </c>
      <c r="I35" s="18"/>
      <c r="J35" s="42">
        <f t="shared" si="0"/>
        <v>63190000000</v>
      </c>
      <c r="K35" s="18"/>
      <c r="L35" s="71">
        <f t="shared" si="1"/>
        <v>1.2797710817314507E-3</v>
      </c>
      <c r="N35" s="62"/>
      <c r="P35" s="79"/>
      <c r="Q35" s="58"/>
    </row>
    <row r="36" spans="1:17" ht="21.75" customHeight="1" x14ac:dyDescent="0.2">
      <c r="A36" s="103" t="s">
        <v>202</v>
      </c>
      <c r="B36" s="103"/>
      <c r="D36" s="21">
        <v>189352000000</v>
      </c>
      <c r="E36" s="18"/>
      <c r="F36" s="21">
        <v>0</v>
      </c>
      <c r="G36" s="18"/>
      <c r="H36" s="21">
        <v>189352000000</v>
      </c>
      <c r="I36" s="18"/>
      <c r="J36" s="42">
        <f t="shared" si="0"/>
        <v>0</v>
      </c>
      <c r="K36" s="18"/>
      <c r="L36" s="71">
        <f t="shared" si="1"/>
        <v>0</v>
      </c>
      <c r="N36" s="62"/>
      <c r="P36" s="79"/>
      <c r="Q36" s="58"/>
    </row>
    <row r="37" spans="1:17" ht="21.75" customHeight="1" x14ac:dyDescent="0.2">
      <c r="A37" s="103" t="s">
        <v>203</v>
      </c>
      <c r="B37" s="103"/>
      <c r="D37" s="21">
        <v>1000000000000</v>
      </c>
      <c r="E37" s="18"/>
      <c r="F37" s="21">
        <v>0</v>
      </c>
      <c r="G37" s="18"/>
      <c r="H37" s="21">
        <v>1000000000000</v>
      </c>
      <c r="I37" s="18"/>
      <c r="J37" s="42">
        <f t="shared" si="0"/>
        <v>0</v>
      </c>
      <c r="K37" s="18"/>
      <c r="L37" s="71">
        <f t="shared" si="1"/>
        <v>0</v>
      </c>
      <c r="N37" s="62"/>
      <c r="P37" s="79"/>
      <c r="Q37" s="58"/>
    </row>
    <row r="38" spans="1:17" ht="21.75" customHeight="1" x14ac:dyDescent="0.2">
      <c r="A38" s="103" t="s">
        <v>203</v>
      </c>
      <c r="B38" s="103"/>
      <c r="D38" s="21">
        <v>922609000000</v>
      </c>
      <c r="E38" s="18"/>
      <c r="F38" s="21">
        <v>0</v>
      </c>
      <c r="G38" s="18"/>
      <c r="H38" s="21">
        <v>922609000000</v>
      </c>
      <c r="I38" s="18"/>
      <c r="J38" s="42">
        <f t="shared" si="0"/>
        <v>0</v>
      </c>
      <c r="K38" s="18"/>
      <c r="L38" s="71">
        <f t="shared" si="1"/>
        <v>0</v>
      </c>
      <c r="N38" s="62"/>
      <c r="P38" s="79"/>
      <c r="Q38" s="58"/>
    </row>
    <row r="39" spans="1:17" ht="21.75" customHeight="1" x14ac:dyDescent="0.2">
      <c r="A39" s="103" t="s">
        <v>203</v>
      </c>
      <c r="B39" s="103"/>
      <c r="D39" s="21">
        <v>225575000000</v>
      </c>
      <c r="E39" s="18"/>
      <c r="F39" s="21">
        <v>0</v>
      </c>
      <c r="G39" s="18"/>
      <c r="H39" s="21">
        <v>225575000000</v>
      </c>
      <c r="I39" s="18"/>
      <c r="J39" s="42">
        <f t="shared" si="0"/>
        <v>0</v>
      </c>
      <c r="K39" s="18"/>
      <c r="L39" s="71">
        <f t="shared" si="1"/>
        <v>0</v>
      </c>
      <c r="N39" s="62"/>
      <c r="P39" s="79"/>
      <c r="Q39" s="58"/>
    </row>
    <row r="40" spans="1:17" ht="21.75" customHeight="1" x14ac:dyDescent="0.2">
      <c r="A40" s="103" t="s">
        <v>204</v>
      </c>
      <c r="B40" s="103"/>
      <c r="D40" s="21">
        <v>390000</v>
      </c>
      <c r="E40" s="18"/>
      <c r="F40" s="21">
        <v>2026753424655</v>
      </c>
      <c r="G40" s="18"/>
      <c r="H40" s="21">
        <v>2026753710000</v>
      </c>
      <c r="I40" s="18"/>
      <c r="J40" s="42">
        <f t="shared" si="0"/>
        <v>104655</v>
      </c>
      <c r="K40" s="18"/>
      <c r="L40" s="71">
        <f t="shared" si="1"/>
        <v>2.119551235299968E-9</v>
      </c>
      <c r="N40" s="62"/>
      <c r="P40" s="79"/>
      <c r="Q40" s="58"/>
    </row>
    <row r="41" spans="1:17" ht="21.75" customHeight="1" x14ac:dyDescent="0.2">
      <c r="A41" s="103" t="s">
        <v>201</v>
      </c>
      <c r="B41" s="103"/>
      <c r="D41" s="21">
        <v>1000000000000</v>
      </c>
      <c r="E41" s="18"/>
      <c r="F41" s="21">
        <v>0</v>
      </c>
      <c r="G41" s="18"/>
      <c r="H41" s="21">
        <v>1000000000000</v>
      </c>
      <c r="I41" s="18"/>
      <c r="J41" s="42">
        <f t="shared" si="0"/>
        <v>0</v>
      </c>
      <c r="K41" s="18"/>
      <c r="L41" s="71">
        <f t="shared" si="1"/>
        <v>0</v>
      </c>
      <c r="N41" s="62"/>
      <c r="P41" s="79"/>
      <c r="Q41" s="58"/>
    </row>
    <row r="42" spans="1:17" ht="21.75" customHeight="1" x14ac:dyDescent="0.2">
      <c r="A42" s="103" t="s">
        <v>205</v>
      </c>
      <c r="B42" s="103"/>
      <c r="D42" s="21">
        <v>1489573000000</v>
      </c>
      <c r="E42" s="18"/>
      <c r="F42" s="21">
        <v>0</v>
      </c>
      <c r="G42" s="18"/>
      <c r="H42" s="21">
        <v>1489573000000</v>
      </c>
      <c r="I42" s="18"/>
      <c r="J42" s="42">
        <f t="shared" si="0"/>
        <v>0</v>
      </c>
      <c r="K42" s="18"/>
      <c r="L42" s="71">
        <f t="shared" si="1"/>
        <v>0</v>
      </c>
      <c r="N42" s="62"/>
      <c r="P42" s="79"/>
      <c r="Q42" s="58"/>
    </row>
    <row r="43" spans="1:17" ht="21.75" customHeight="1" x14ac:dyDescent="0.2">
      <c r="A43" s="103" t="s">
        <v>206</v>
      </c>
      <c r="B43" s="103"/>
      <c r="D43" s="21">
        <v>1620000000000</v>
      </c>
      <c r="E43" s="18"/>
      <c r="F43" s="21">
        <v>0</v>
      </c>
      <c r="G43" s="18"/>
      <c r="H43" s="21">
        <v>1620000000000</v>
      </c>
      <c r="I43" s="18"/>
      <c r="J43" s="42">
        <f t="shared" si="0"/>
        <v>0</v>
      </c>
      <c r="K43" s="18"/>
      <c r="L43" s="71">
        <f t="shared" si="1"/>
        <v>0</v>
      </c>
      <c r="N43" s="62"/>
      <c r="P43" s="79"/>
      <c r="Q43" s="58"/>
    </row>
    <row r="44" spans="1:17" ht="21.75" customHeight="1" x14ac:dyDescent="0.2">
      <c r="A44" s="103" t="s">
        <v>207</v>
      </c>
      <c r="B44" s="103"/>
      <c r="D44" s="21">
        <v>6992800</v>
      </c>
      <c r="E44" s="18"/>
      <c r="F44" s="21">
        <v>25799999999</v>
      </c>
      <c r="G44" s="18"/>
      <c r="H44" s="21">
        <v>25800300000</v>
      </c>
      <c r="I44" s="18"/>
      <c r="J44" s="42">
        <f t="shared" si="0"/>
        <v>6692799</v>
      </c>
      <c r="K44" s="18"/>
      <c r="L44" s="71">
        <f t="shared" si="1"/>
        <v>1.3554756474190808E-7</v>
      </c>
      <c r="N44" s="62"/>
      <c r="P44" s="79"/>
      <c r="Q44" s="58"/>
    </row>
    <row r="45" spans="1:17" ht="21.75" customHeight="1" x14ac:dyDescent="0.2">
      <c r="A45" s="103" t="s">
        <v>208</v>
      </c>
      <c r="B45" s="103"/>
      <c r="D45" s="21">
        <v>1049200000000</v>
      </c>
      <c r="E45" s="18"/>
      <c r="F45" s="21">
        <v>0</v>
      </c>
      <c r="G45" s="18"/>
      <c r="H45" s="21">
        <v>0</v>
      </c>
      <c r="I45" s="18"/>
      <c r="J45" s="42">
        <f t="shared" si="0"/>
        <v>1049200000000</v>
      </c>
      <c r="K45" s="18"/>
      <c r="L45" s="71">
        <f t="shared" si="1"/>
        <v>2.1249182132499416E-2</v>
      </c>
      <c r="N45" s="62"/>
      <c r="P45" s="79"/>
      <c r="Q45" s="58"/>
    </row>
    <row r="46" spans="1:17" ht="21.75" customHeight="1" x14ac:dyDescent="0.2">
      <c r="A46" s="103" t="s">
        <v>209</v>
      </c>
      <c r="B46" s="103"/>
      <c r="D46" s="21">
        <v>648770000000</v>
      </c>
      <c r="E46" s="18"/>
      <c r="F46" s="21">
        <v>0</v>
      </c>
      <c r="G46" s="18"/>
      <c r="H46" s="21">
        <v>648770000000</v>
      </c>
      <c r="I46" s="18"/>
      <c r="J46" s="42">
        <f t="shared" si="0"/>
        <v>0</v>
      </c>
      <c r="K46" s="18"/>
      <c r="L46" s="71">
        <f t="shared" si="1"/>
        <v>0</v>
      </c>
      <c r="N46" s="62"/>
      <c r="P46" s="79"/>
      <c r="Q46" s="58"/>
    </row>
    <row r="47" spans="1:17" ht="21.75" customHeight="1" x14ac:dyDescent="0.2">
      <c r="A47" s="103" t="s">
        <v>202</v>
      </c>
      <c r="B47" s="103"/>
      <c r="D47" s="21">
        <v>399453000000</v>
      </c>
      <c r="E47" s="18"/>
      <c r="F47" s="21">
        <v>0</v>
      </c>
      <c r="G47" s="18"/>
      <c r="H47" s="21">
        <v>399453000000</v>
      </c>
      <c r="I47" s="18"/>
      <c r="J47" s="42">
        <f t="shared" si="0"/>
        <v>0</v>
      </c>
      <c r="K47" s="18"/>
      <c r="L47" s="71">
        <f t="shared" si="1"/>
        <v>0</v>
      </c>
      <c r="N47" s="62"/>
      <c r="P47" s="79"/>
      <c r="Q47" s="58"/>
    </row>
    <row r="48" spans="1:17" ht="21.75" customHeight="1" x14ac:dyDescent="0.2">
      <c r="A48" s="103" t="s">
        <v>200</v>
      </c>
      <c r="B48" s="103"/>
      <c r="D48" s="21">
        <v>1915000000000</v>
      </c>
      <c r="E48" s="18"/>
      <c r="F48" s="21">
        <v>0</v>
      </c>
      <c r="G48" s="18"/>
      <c r="H48" s="21">
        <v>1600000000000</v>
      </c>
      <c r="I48" s="18"/>
      <c r="J48" s="42">
        <f t="shared" si="0"/>
        <v>315000000000</v>
      </c>
      <c r="K48" s="18"/>
      <c r="L48" s="71">
        <f t="shared" si="1"/>
        <v>6.3796152990252724E-3</v>
      </c>
      <c r="N48" s="62"/>
      <c r="P48" s="79"/>
      <c r="Q48" s="58"/>
    </row>
    <row r="49" spans="1:17" ht="21.75" customHeight="1" x14ac:dyDescent="0.2">
      <c r="A49" s="103" t="s">
        <v>201</v>
      </c>
      <c r="B49" s="103"/>
      <c r="D49" s="21">
        <v>423160000000</v>
      </c>
      <c r="E49" s="18"/>
      <c r="F49" s="21">
        <v>0</v>
      </c>
      <c r="G49" s="18"/>
      <c r="H49" s="21">
        <v>0</v>
      </c>
      <c r="I49" s="18"/>
      <c r="J49" s="42">
        <f t="shared" si="0"/>
        <v>423160000000</v>
      </c>
      <c r="K49" s="18"/>
      <c r="L49" s="71">
        <f t="shared" si="1"/>
        <v>8.5701524124937607E-3</v>
      </c>
      <c r="N49" s="62"/>
      <c r="P49" s="79"/>
      <c r="Q49" s="58"/>
    </row>
    <row r="50" spans="1:17" ht="21.75" customHeight="1" x14ac:dyDescent="0.2">
      <c r="A50" s="103" t="s">
        <v>202</v>
      </c>
      <c r="B50" s="103"/>
      <c r="D50" s="21">
        <v>837558000000</v>
      </c>
      <c r="E50" s="18"/>
      <c r="F50" s="21">
        <v>0</v>
      </c>
      <c r="G50" s="18"/>
      <c r="H50" s="21">
        <v>717000000000</v>
      </c>
      <c r="I50" s="18"/>
      <c r="J50" s="42">
        <f t="shared" si="0"/>
        <v>120558000000</v>
      </c>
      <c r="K50" s="18"/>
      <c r="L50" s="71">
        <f t="shared" si="1"/>
        <v>2.4416306705393295E-3</v>
      </c>
      <c r="N50" s="62"/>
      <c r="P50" s="79"/>
      <c r="Q50" s="58"/>
    </row>
    <row r="51" spans="1:17" ht="21.75" customHeight="1" x14ac:dyDescent="0.2">
      <c r="A51" s="103" t="s">
        <v>209</v>
      </c>
      <c r="B51" s="103"/>
      <c r="D51" s="21">
        <v>375717000000</v>
      </c>
      <c r="E51" s="18"/>
      <c r="F51" s="21">
        <v>0</v>
      </c>
      <c r="G51" s="18"/>
      <c r="H51" s="21">
        <v>0</v>
      </c>
      <c r="I51" s="18"/>
      <c r="J51" s="42">
        <f t="shared" si="0"/>
        <v>375717000000</v>
      </c>
      <c r="K51" s="18"/>
      <c r="L51" s="71">
        <f t="shared" si="1"/>
        <v>7.6093013374726294E-3</v>
      </c>
      <c r="N51" s="62"/>
      <c r="P51" s="79"/>
      <c r="Q51" s="58"/>
    </row>
    <row r="52" spans="1:17" ht="21.75" customHeight="1" x14ac:dyDescent="0.2">
      <c r="A52" s="103" t="s">
        <v>210</v>
      </c>
      <c r="B52" s="103"/>
      <c r="D52" s="21">
        <v>3055650000000</v>
      </c>
      <c r="E52" s="18"/>
      <c r="F52" s="21">
        <v>0</v>
      </c>
      <c r="G52" s="18"/>
      <c r="H52" s="21">
        <v>3055615951232</v>
      </c>
      <c r="I52" s="18"/>
      <c r="J52" s="42">
        <f t="shared" si="0"/>
        <v>34048768</v>
      </c>
      <c r="K52" s="18"/>
      <c r="L52" s="71">
        <f t="shared" si="1"/>
        <v>6.8958108331987979E-7</v>
      </c>
      <c r="N52" s="62"/>
      <c r="P52" s="79"/>
      <c r="Q52" s="58"/>
    </row>
    <row r="53" spans="1:17" ht="21.75" customHeight="1" x14ac:dyDescent="0.2">
      <c r="A53" s="103" t="s">
        <v>200</v>
      </c>
      <c r="B53" s="103"/>
      <c r="D53" s="21">
        <v>0</v>
      </c>
      <c r="E53" s="18"/>
      <c r="F53" s="21">
        <v>1000000000000</v>
      </c>
      <c r="G53" s="18"/>
      <c r="H53" s="21">
        <v>0</v>
      </c>
      <c r="I53" s="18"/>
      <c r="J53" s="42">
        <f t="shared" si="0"/>
        <v>1000000000000</v>
      </c>
      <c r="K53" s="18"/>
      <c r="L53" s="71">
        <f t="shared" si="1"/>
        <v>2.0252746981032611E-2</v>
      </c>
      <c r="N53" s="62"/>
      <c r="P53" s="79"/>
      <c r="Q53" s="58"/>
    </row>
    <row r="54" spans="1:17" ht="21.75" customHeight="1" x14ac:dyDescent="0.2">
      <c r="A54" s="103" t="s">
        <v>197</v>
      </c>
      <c r="B54" s="103"/>
      <c r="D54" s="21">
        <v>0</v>
      </c>
      <c r="E54" s="18"/>
      <c r="F54" s="21">
        <v>1169695000000</v>
      </c>
      <c r="G54" s="18"/>
      <c r="H54" s="21">
        <v>0</v>
      </c>
      <c r="I54" s="18"/>
      <c r="J54" s="42">
        <f t="shared" si="0"/>
        <v>1169695000000</v>
      </c>
      <c r="K54" s="18"/>
      <c r="L54" s="71">
        <f t="shared" si="1"/>
        <v>2.3689536879978941E-2</v>
      </c>
      <c r="N54" s="62"/>
      <c r="P54" s="79"/>
      <c r="Q54" s="58"/>
    </row>
    <row r="55" spans="1:17" ht="21.75" customHeight="1" x14ac:dyDescent="0.2">
      <c r="A55" s="103" t="s">
        <v>203</v>
      </c>
      <c r="B55" s="103"/>
      <c r="D55" s="21">
        <v>0</v>
      </c>
      <c r="E55" s="18"/>
      <c r="F55" s="21">
        <v>668000000000</v>
      </c>
      <c r="G55" s="18"/>
      <c r="H55" s="21">
        <v>0</v>
      </c>
      <c r="I55" s="18"/>
      <c r="J55" s="42">
        <f t="shared" si="0"/>
        <v>668000000000</v>
      </c>
      <c r="K55" s="18"/>
      <c r="L55" s="71">
        <f t="shared" si="1"/>
        <v>1.3528834983329784E-2</v>
      </c>
      <c r="N55" s="62"/>
      <c r="P55" s="79"/>
      <c r="Q55" s="58"/>
    </row>
    <row r="56" spans="1:17" ht="21.75" customHeight="1" x14ac:dyDescent="0.2">
      <c r="A56" s="103" t="s">
        <v>203</v>
      </c>
      <c r="B56" s="103"/>
      <c r="D56" s="21">
        <v>0</v>
      </c>
      <c r="E56" s="18"/>
      <c r="F56" s="21">
        <v>649178000000</v>
      </c>
      <c r="G56" s="18"/>
      <c r="H56" s="21">
        <v>0</v>
      </c>
      <c r="I56" s="18"/>
      <c r="J56" s="42">
        <f t="shared" si="0"/>
        <v>649178000000</v>
      </c>
      <c r="K56" s="18"/>
      <c r="L56" s="71">
        <f t="shared" si="1"/>
        <v>1.3147637779652789E-2</v>
      </c>
      <c r="N56" s="62"/>
      <c r="P56" s="79"/>
      <c r="Q56" s="58"/>
    </row>
    <row r="57" spans="1:17" ht="21.75" customHeight="1" x14ac:dyDescent="0.2">
      <c r="A57" s="103" t="s">
        <v>202</v>
      </c>
      <c r="B57" s="103"/>
      <c r="D57" s="21">
        <v>0</v>
      </c>
      <c r="E57" s="18"/>
      <c r="F57" s="21">
        <v>968298000000</v>
      </c>
      <c r="G57" s="18"/>
      <c r="H57" s="21">
        <v>0</v>
      </c>
      <c r="I57" s="18"/>
      <c r="J57" s="42">
        <f t="shared" si="0"/>
        <v>968298000000</v>
      </c>
      <c r="K57" s="18"/>
      <c r="L57" s="71">
        <f t="shared" si="1"/>
        <v>1.9610694396239917E-2</v>
      </c>
      <c r="N57" s="62"/>
      <c r="P57" s="79"/>
      <c r="Q57" s="58"/>
    </row>
    <row r="58" spans="1:17" ht="21.75" customHeight="1" x14ac:dyDescent="0.2">
      <c r="A58" s="103" t="s">
        <v>201</v>
      </c>
      <c r="B58" s="103"/>
      <c r="D58" s="21">
        <v>0</v>
      </c>
      <c r="E58" s="18"/>
      <c r="F58" s="21">
        <v>485000000000</v>
      </c>
      <c r="G58" s="18"/>
      <c r="H58" s="21">
        <v>0</v>
      </c>
      <c r="I58" s="18"/>
      <c r="J58" s="42">
        <f t="shared" si="0"/>
        <v>485000000000</v>
      </c>
      <c r="K58" s="18"/>
      <c r="L58" s="71">
        <f t="shared" si="1"/>
        <v>9.8225822858008169E-3</v>
      </c>
      <c r="N58" s="62"/>
      <c r="P58" s="79"/>
      <c r="Q58" s="58"/>
    </row>
    <row r="59" spans="1:17" ht="21.75" customHeight="1" x14ac:dyDescent="0.2">
      <c r="A59" s="103" t="s">
        <v>202</v>
      </c>
      <c r="B59" s="103"/>
      <c r="D59" s="21">
        <v>0</v>
      </c>
      <c r="E59" s="18"/>
      <c r="F59" s="21">
        <v>1000000000000</v>
      </c>
      <c r="G59" s="18"/>
      <c r="H59" s="21">
        <v>0</v>
      </c>
      <c r="I59" s="18"/>
      <c r="J59" s="42">
        <f t="shared" si="0"/>
        <v>1000000000000</v>
      </c>
      <c r="K59" s="18"/>
      <c r="L59" s="71">
        <f t="shared" si="1"/>
        <v>2.0252746981032611E-2</v>
      </c>
      <c r="N59" s="62"/>
      <c r="P59" s="79"/>
      <c r="Q59" s="58"/>
    </row>
    <row r="60" spans="1:17" ht="21.75" customHeight="1" x14ac:dyDescent="0.2">
      <c r="A60" s="103" t="s">
        <v>203</v>
      </c>
      <c r="B60" s="103"/>
      <c r="D60" s="21">
        <v>0</v>
      </c>
      <c r="E60" s="18"/>
      <c r="F60" s="21">
        <v>457000000000</v>
      </c>
      <c r="G60" s="18"/>
      <c r="H60" s="21">
        <v>0</v>
      </c>
      <c r="I60" s="18"/>
      <c r="J60" s="42">
        <f t="shared" si="0"/>
        <v>457000000000</v>
      </c>
      <c r="K60" s="18"/>
      <c r="L60" s="71">
        <f t="shared" si="1"/>
        <v>9.255505370331903E-3</v>
      </c>
      <c r="N60" s="62"/>
      <c r="P60" s="79"/>
      <c r="Q60" s="58"/>
    </row>
    <row r="61" spans="1:17" ht="21.75" customHeight="1" x14ac:dyDescent="0.2">
      <c r="A61" s="103" t="s">
        <v>200</v>
      </c>
      <c r="B61" s="103"/>
      <c r="D61" s="21">
        <v>0</v>
      </c>
      <c r="E61" s="18"/>
      <c r="F61" s="21">
        <v>1967260000000</v>
      </c>
      <c r="G61" s="18"/>
      <c r="H61" s="21">
        <v>0</v>
      </c>
      <c r="I61" s="18"/>
      <c r="J61" s="42">
        <f t="shared" si="0"/>
        <v>1967260000000</v>
      </c>
      <c r="K61" s="18"/>
      <c r="L61" s="71">
        <f t="shared" si="1"/>
        <v>3.9842419025906219E-2</v>
      </c>
      <c r="N61" s="62"/>
      <c r="P61" s="79"/>
      <c r="Q61" s="58"/>
    </row>
    <row r="62" spans="1:17" ht="21.75" customHeight="1" x14ac:dyDescent="0.2">
      <c r="A62" s="103" t="s">
        <v>201</v>
      </c>
      <c r="B62" s="103"/>
      <c r="D62" s="21">
        <v>0</v>
      </c>
      <c r="E62" s="18"/>
      <c r="F62" s="21">
        <v>657994000000</v>
      </c>
      <c r="G62" s="18"/>
      <c r="H62" s="21">
        <v>0</v>
      </c>
      <c r="I62" s="18"/>
      <c r="J62" s="42">
        <f t="shared" si="0"/>
        <v>657994000000</v>
      </c>
      <c r="K62" s="18"/>
      <c r="L62" s="71">
        <f t="shared" si="1"/>
        <v>1.3326185997037571E-2</v>
      </c>
      <c r="N62" s="62"/>
      <c r="P62" s="79"/>
      <c r="Q62" s="58"/>
    </row>
    <row r="63" spans="1:17" ht="21.75" customHeight="1" x14ac:dyDescent="0.2">
      <c r="A63" s="103" t="s">
        <v>203</v>
      </c>
      <c r="B63" s="103"/>
      <c r="D63" s="21">
        <v>0</v>
      </c>
      <c r="E63" s="18"/>
      <c r="F63" s="21">
        <v>810170000000</v>
      </c>
      <c r="G63" s="18"/>
      <c r="H63" s="21">
        <v>0</v>
      </c>
      <c r="I63" s="18"/>
      <c r="J63" s="42">
        <f t="shared" si="0"/>
        <v>810170000000</v>
      </c>
      <c r="K63" s="18"/>
      <c r="L63" s="71">
        <f t="shared" si="1"/>
        <v>1.640816802162319E-2</v>
      </c>
      <c r="N63" s="62"/>
      <c r="P63" s="79"/>
      <c r="Q63" s="58"/>
    </row>
    <row r="64" spans="1:17" ht="21.75" customHeight="1" x14ac:dyDescent="0.2">
      <c r="A64" s="103" t="s">
        <v>203</v>
      </c>
      <c r="B64" s="103"/>
      <c r="D64" s="21">
        <v>0</v>
      </c>
      <c r="E64" s="18"/>
      <c r="F64" s="21">
        <v>1100000000000</v>
      </c>
      <c r="G64" s="18"/>
      <c r="H64" s="21">
        <v>0</v>
      </c>
      <c r="I64" s="18"/>
      <c r="J64" s="42">
        <f t="shared" si="0"/>
        <v>1100000000000</v>
      </c>
      <c r="K64" s="18"/>
      <c r="L64" s="71">
        <f t="shared" si="1"/>
        <v>2.2278021679135871E-2</v>
      </c>
      <c r="N64" s="62"/>
      <c r="P64" s="79"/>
      <c r="Q64" s="58"/>
    </row>
    <row r="65" spans="1:17" ht="21.75" customHeight="1" x14ac:dyDescent="0.2">
      <c r="A65" s="96" t="s">
        <v>203</v>
      </c>
      <c r="B65" s="96"/>
      <c r="D65" s="19">
        <v>0</v>
      </c>
      <c r="E65" s="18"/>
      <c r="F65" s="19">
        <v>133659000000</v>
      </c>
      <c r="G65" s="18"/>
      <c r="H65" s="19">
        <v>0</v>
      </c>
      <c r="I65" s="18"/>
      <c r="J65" s="42">
        <f t="shared" si="0"/>
        <v>133659000000</v>
      </c>
      <c r="K65" s="18"/>
      <c r="L65" s="71">
        <f t="shared" si="1"/>
        <v>2.7069619087378379E-3</v>
      </c>
      <c r="N65" s="62"/>
      <c r="P65" s="79"/>
      <c r="Q65" s="58"/>
    </row>
    <row r="66" spans="1:17" ht="21.75" customHeight="1" x14ac:dyDescent="0.2">
      <c r="A66" s="93" t="s">
        <v>21</v>
      </c>
      <c r="B66" s="93"/>
      <c r="D66" s="20">
        <f>SUM(D9:D65)</f>
        <v>24086030941909</v>
      </c>
      <c r="E66" s="18"/>
      <c r="F66" s="20">
        <f>SUM(F9:F65)</f>
        <v>52863934490764</v>
      </c>
      <c r="G66" s="18"/>
      <c r="H66" s="20">
        <f>SUM(H9:H65)</f>
        <v>58637657066693</v>
      </c>
      <c r="I66" s="18"/>
      <c r="J66" s="20">
        <f>SUM(J9:J65)</f>
        <v>18312308365980</v>
      </c>
      <c r="K66" s="18"/>
      <c r="L66" s="73">
        <f>SUM(L9:L65)</f>
        <v>0.37087454797483971</v>
      </c>
      <c r="N66" s="62"/>
      <c r="P66" s="79"/>
      <c r="Q66" s="58"/>
    </row>
    <row r="67" spans="1:17" x14ac:dyDescent="0.2">
      <c r="N67" s="62"/>
    </row>
    <row r="68" spans="1:17" x14ac:dyDescent="0.2">
      <c r="D68" s="78"/>
      <c r="E68" s="78"/>
      <c r="F68" s="78"/>
      <c r="G68" s="78"/>
      <c r="H68" s="78"/>
      <c r="I68" s="78"/>
      <c r="J68" s="78"/>
      <c r="K68" s="78"/>
      <c r="L68" s="78"/>
    </row>
  </sheetData>
  <mergeCells count="64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63:B63"/>
    <mergeCell ref="A64:B64"/>
    <mergeCell ref="A65:B65"/>
    <mergeCell ref="A66:B66"/>
    <mergeCell ref="A58:B58"/>
    <mergeCell ref="A59:B59"/>
    <mergeCell ref="A60:B60"/>
    <mergeCell ref="A61:B61"/>
    <mergeCell ref="A62:B62"/>
  </mergeCells>
  <pageMargins left="0.39" right="0.39" top="0.39" bottom="0.39" header="0" footer="0"/>
  <pageSetup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view="pageBreakPreview" zoomScale="87" zoomScaleNormal="100" zoomScaleSheetLayoutView="87" workbookViewId="0">
      <selection activeCell="A8" sqref="A8:B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2" customWidth="1"/>
    <col min="5" max="5" width="1.28515625" customWidth="1"/>
    <col min="6" max="6" width="22" customWidth="1"/>
    <col min="7" max="7" width="1.28515625" customWidth="1"/>
    <col min="8" max="8" width="17" customWidth="1"/>
    <col min="9" max="9" width="1.28515625" customWidth="1"/>
    <col min="10" max="10" width="19.42578125" customWidth="1"/>
  </cols>
  <sheetData>
    <row r="1" spans="1:14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4" ht="21.75" customHeight="1" x14ac:dyDescent="0.2">
      <c r="A2" s="98" t="s">
        <v>131</v>
      </c>
      <c r="B2" s="98"/>
      <c r="C2" s="98"/>
      <c r="D2" s="98"/>
      <c r="E2" s="98"/>
      <c r="F2" s="98"/>
      <c r="G2" s="98"/>
      <c r="H2" s="98"/>
      <c r="I2" s="98"/>
      <c r="J2" s="98"/>
    </row>
    <row r="3" spans="1:14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</row>
    <row r="4" spans="1:14" ht="14.45" customHeight="1" x14ac:dyDescent="0.2"/>
    <row r="5" spans="1:14" ht="29.1" customHeight="1" x14ac:dyDescent="0.2">
      <c r="A5" s="1" t="s">
        <v>132</v>
      </c>
      <c r="B5" s="99" t="s">
        <v>133</v>
      </c>
      <c r="C5" s="99"/>
      <c r="D5" s="99"/>
      <c r="E5" s="99"/>
      <c r="F5" s="99"/>
      <c r="G5" s="99"/>
      <c r="H5" s="99"/>
      <c r="I5" s="99"/>
      <c r="J5" s="99"/>
    </row>
    <row r="6" spans="1:14" ht="14.45" customHeight="1" x14ac:dyDescent="0.2"/>
    <row r="7" spans="1:14" ht="25.5" customHeight="1" x14ac:dyDescent="0.2">
      <c r="A7" s="94" t="s">
        <v>134</v>
      </c>
      <c r="B7" s="94"/>
      <c r="D7" s="2" t="s">
        <v>135</v>
      </c>
      <c r="F7" s="2" t="s">
        <v>128</v>
      </c>
      <c r="H7" s="2" t="s">
        <v>136</v>
      </c>
      <c r="J7" s="2" t="s">
        <v>137</v>
      </c>
    </row>
    <row r="8" spans="1:14" ht="21.75" customHeight="1" x14ac:dyDescent="0.2">
      <c r="A8" s="95" t="s">
        <v>138</v>
      </c>
      <c r="B8" s="95"/>
      <c r="D8" s="29" t="s">
        <v>139</v>
      </c>
      <c r="E8" s="18"/>
      <c r="F8" s="17">
        <f>'درآمد سرمایه گذاری در سهام'!F11</f>
        <v>45359137023</v>
      </c>
      <c r="G8" s="18"/>
      <c r="H8" s="70">
        <f>F8/$F$13</f>
        <v>3.668069048288064E-2</v>
      </c>
      <c r="I8" s="18"/>
      <c r="J8" s="70">
        <f>F8/49376018025433</f>
        <v>9.1864712540480782E-4</v>
      </c>
      <c r="L8" s="62"/>
      <c r="N8" s="62"/>
    </row>
    <row r="9" spans="1:14" ht="21.75" customHeight="1" x14ac:dyDescent="0.2">
      <c r="A9" s="103" t="s">
        <v>140</v>
      </c>
      <c r="B9" s="103"/>
      <c r="D9" s="30" t="s">
        <v>141</v>
      </c>
      <c r="E9" s="18"/>
      <c r="F9" s="21">
        <f>'درآمد سرمایه گذاری در صندوق'!J19</f>
        <v>97746575891</v>
      </c>
      <c r="G9" s="18"/>
      <c r="H9" s="71">
        <f>F9/$F$13</f>
        <v>7.9044975970357173E-2</v>
      </c>
      <c r="I9" s="18"/>
      <c r="J9" s="71">
        <f>F9/49376018025433</f>
        <v>1.9796366697827253E-3</v>
      </c>
      <c r="L9" s="62"/>
      <c r="N9" s="62"/>
    </row>
    <row r="10" spans="1:14" ht="21.75" customHeight="1" x14ac:dyDescent="0.2">
      <c r="A10" s="103" t="s">
        <v>142</v>
      </c>
      <c r="B10" s="103"/>
      <c r="D10" s="30" t="s">
        <v>143</v>
      </c>
      <c r="E10" s="18"/>
      <c r="F10" s="21">
        <f>'درآمد سرمایه گذاری در اوراق به'!J27</f>
        <v>539820082620</v>
      </c>
      <c r="G10" s="18"/>
      <c r="H10" s="71">
        <f t="shared" ref="H10:H12" si="0">F10/$F$13</f>
        <v>0.43653770037527184</v>
      </c>
      <c r="I10" s="18"/>
      <c r="J10" s="71">
        <f t="shared" ref="J10:J12" si="1">F10/49376018025433</f>
        <v>1.0932839548582979E-2</v>
      </c>
      <c r="L10" s="62"/>
      <c r="N10" s="62"/>
    </row>
    <row r="11" spans="1:14" ht="21.75" customHeight="1" x14ac:dyDescent="0.2">
      <c r="A11" s="103" t="s">
        <v>144</v>
      </c>
      <c r="B11" s="103"/>
      <c r="D11" s="30" t="s">
        <v>145</v>
      </c>
      <c r="E11" s="18"/>
      <c r="F11" s="21">
        <f>'درآمد سپرده بانکی'!D181</f>
        <v>552415256987</v>
      </c>
      <c r="G11" s="18"/>
      <c r="H11" s="71">
        <f t="shared" si="0"/>
        <v>0.4467230725594819</v>
      </c>
      <c r="I11" s="18"/>
      <c r="J11" s="71">
        <f t="shared" si="1"/>
        <v>1.1187926428219818E-2</v>
      </c>
      <c r="L11" s="62"/>
      <c r="N11" s="62"/>
    </row>
    <row r="12" spans="1:14" ht="21.75" customHeight="1" x14ac:dyDescent="0.2">
      <c r="A12" s="96" t="s">
        <v>146</v>
      </c>
      <c r="B12" s="96"/>
      <c r="D12" s="31" t="s">
        <v>147</v>
      </c>
      <c r="E12" s="18"/>
      <c r="F12" s="19">
        <f>'سایر درآمدها'!F11</f>
        <v>1253363393</v>
      </c>
      <c r="G12" s="18"/>
      <c r="H12" s="71">
        <f t="shared" si="0"/>
        <v>1.0135606120084293E-3</v>
      </c>
      <c r="I12" s="18"/>
      <c r="J12" s="71">
        <f t="shared" si="1"/>
        <v>2.538405167371754E-5</v>
      </c>
      <c r="L12" s="62"/>
      <c r="N12" s="62"/>
    </row>
    <row r="13" spans="1:14" ht="21.75" customHeight="1" x14ac:dyDescent="0.2">
      <c r="A13" s="93" t="s">
        <v>21</v>
      </c>
      <c r="B13" s="93"/>
      <c r="D13" s="20"/>
      <c r="E13" s="18"/>
      <c r="F13" s="20">
        <f>SUM(F8:F12)</f>
        <v>1236594415914</v>
      </c>
      <c r="G13" s="18"/>
      <c r="H13" s="72">
        <f>SUM(H8:H12)</f>
        <v>0.99999999999999989</v>
      </c>
      <c r="I13" s="18"/>
      <c r="J13" s="73">
        <f>SUM(J8:J12)</f>
        <v>2.5044433823664048E-2</v>
      </c>
      <c r="L13" s="62"/>
      <c r="N13" s="62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2"/>
  <sheetViews>
    <sheetView rightToLeft="1" view="pageBreakPreview" zoomScaleNormal="100" zoomScaleSheetLayoutView="100" workbookViewId="0">
      <selection activeCell="A9" sqref="A9:B9"/>
    </sheetView>
  </sheetViews>
  <sheetFormatPr defaultRowHeight="12.75" x14ac:dyDescent="0.2"/>
  <cols>
    <col min="1" max="1" width="5.140625" customWidth="1"/>
    <col min="2" max="2" width="24.140625" customWidth="1"/>
    <col min="3" max="3" width="1.28515625" customWidth="1"/>
    <col min="4" max="4" width="13" customWidth="1"/>
    <col min="5" max="5" width="1.28515625" customWidth="1"/>
    <col min="6" max="6" width="18.140625" customWidth="1"/>
    <col min="7" max="7" width="1.28515625" customWidth="1"/>
    <col min="8" max="8" width="13" customWidth="1"/>
    <col min="9" max="9" width="1.28515625" customWidth="1"/>
    <col min="10" max="10" width="19.7109375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8.85546875" customWidth="1"/>
    <col min="18" max="18" width="1.28515625" customWidth="1"/>
    <col min="19" max="19" width="13" customWidth="1"/>
    <col min="20" max="20" width="1.28515625" customWidth="1"/>
    <col min="21" max="21" width="17.85546875" customWidth="1"/>
    <col min="22" max="22" width="1.28515625" customWidth="1"/>
    <col min="23" max="23" width="19.140625" customWidth="1"/>
    <col min="24" max="24" width="4.140625" customWidth="1"/>
    <col min="26" max="26" width="12.42578125" bestFit="1" customWidth="1"/>
  </cols>
  <sheetData>
    <row r="1" spans="1:26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6" ht="21.75" customHeight="1" x14ac:dyDescent="0.2">
      <c r="A2" s="98" t="s">
        <v>131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spans="1:26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6" ht="14.45" customHeight="1" x14ac:dyDescent="0.2"/>
    <row r="5" spans="1:26" ht="14.45" customHeight="1" x14ac:dyDescent="0.2">
      <c r="A5" s="1" t="s">
        <v>148</v>
      </c>
      <c r="B5" s="99" t="s">
        <v>149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6" ht="14.45" customHeight="1" x14ac:dyDescent="0.2">
      <c r="D6" s="94" t="s">
        <v>150</v>
      </c>
      <c r="E6" s="94"/>
      <c r="F6" s="94"/>
      <c r="G6" s="94"/>
      <c r="H6" s="94"/>
      <c r="I6" s="94"/>
      <c r="J6" s="94"/>
      <c r="K6" s="94"/>
      <c r="L6" s="94"/>
      <c r="N6" s="94" t="s">
        <v>151</v>
      </c>
      <c r="O6" s="94"/>
      <c r="P6" s="94"/>
      <c r="Q6" s="94"/>
      <c r="R6" s="94"/>
      <c r="S6" s="94"/>
      <c r="T6" s="94"/>
      <c r="U6" s="94"/>
      <c r="V6" s="94"/>
      <c r="W6" s="94"/>
    </row>
    <row r="7" spans="1:26" ht="14.45" customHeight="1" x14ac:dyDescent="0.2">
      <c r="D7" s="3"/>
      <c r="E7" s="3"/>
      <c r="F7" s="3"/>
      <c r="G7" s="3"/>
      <c r="H7" s="3"/>
      <c r="I7" s="3"/>
      <c r="J7" s="97" t="s">
        <v>21</v>
      </c>
      <c r="K7" s="97"/>
      <c r="L7" s="97"/>
      <c r="N7" s="3"/>
      <c r="O7" s="3"/>
      <c r="P7" s="3"/>
      <c r="Q7" s="3"/>
      <c r="R7" s="3"/>
      <c r="S7" s="3"/>
      <c r="T7" s="3"/>
      <c r="U7" s="97" t="s">
        <v>21</v>
      </c>
      <c r="V7" s="97"/>
      <c r="W7" s="97"/>
      <c r="Z7">
        <v>5685544389289</v>
      </c>
    </row>
    <row r="8" spans="1:26" ht="14.45" customHeight="1" x14ac:dyDescent="0.2">
      <c r="A8" s="94" t="s">
        <v>152</v>
      </c>
      <c r="B8" s="94"/>
      <c r="D8" s="2" t="s">
        <v>153</v>
      </c>
      <c r="F8" s="2" t="s">
        <v>154</v>
      </c>
      <c r="H8" s="2" t="s">
        <v>155</v>
      </c>
      <c r="J8" s="4" t="s">
        <v>128</v>
      </c>
      <c r="K8" s="3"/>
      <c r="L8" s="4" t="s">
        <v>136</v>
      </c>
      <c r="N8" s="2" t="s">
        <v>153</v>
      </c>
      <c r="P8" s="94" t="s">
        <v>154</v>
      </c>
      <c r="Q8" s="94"/>
      <c r="S8" s="2" t="s">
        <v>155</v>
      </c>
      <c r="U8" s="4" t="s">
        <v>128</v>
      </c>
      <c r="V8" s="3"/>
      <c r="W8" s="4" t="s">
        <v>136</v>
      </c>
    </row>
    <row r="9" spans="1:26" ht="21.75" customHeight="1" x14ac:dyDescent="0.2">
      <c r="A9" s="100" t="s">
        <v>19</v>
      </c>
      <c r="B9" s="100"/>
      <c r="C9" s="18"/>
      <c r="D9" s="17">
        <v>0</v>
      </c>
      <c r="E9" s="18"/>
      <c r="F9" s="17">
        <v>11829195000</v>
      </c>
      <c r="G9" s="18"/>
      <c r="H9" s="17">
        <v>0</v>
      </c>
      <c r="I9" s="18"/>
      <c r="J9" s="17">
        <v>11829195000</v>
      </c>
      <c r="K9" s="18"/>
      <c r="L9" s="70">
        <f>J9/درآمد!F13</f>
        <v>9.5659456712464015E-3</v>
      </c>
      <c r="M9" s="18"/>
      <c r="N9" s="17">
        <v>0</v>
      </c>
      <c r="O9" s="18"/>
      <c r="P9" s="101">
        <v>55421331500</v>
      </c>
      <c r="Q9" s="101"/>
      <c r="R9" s="18"/>
      <c r="S9" s="17">
        <v>0</v>
      </c>
      <c r="T9" s="18"/>
      <c r="U9" s="17">
        <v>55421331500</v>
      </c>
      <c r="V9" s="18"/>
      <c r="W9" s="70">
        <f>U9/5685544389289</f>
        <v>9.7477616399246261E-3</v>
      </c>
      <c r="Z9" s="62">
        <f>U9/$Z$7</f>
        <v>9.7477616399246261E-3</v>
      </c>
    </row>
    <row r="10" spans="1:26" ht="21.75" customHeight="1" x14ac:dyDescent="0.2">
      <c r="A10" s="104" t="s">
        <v>156</v>
      </c>
      <c r="B10" s="104"/>
      <c r="C10" s="18"/>
      <c r="D10" s="19">
        <v>0</v>
      </c>
      <c r="E10" s="18"/>
      <c r="F10" s="19">
        <v>33529942023</v>
      </c>
      <c r="G10" s="18"/>
      <c r="H10" s="19">
        <v>0</v>
      </c>
      <c r="I10" s="18"/>
      <c r="J10" s="19">
        <v>33529942023</v>
      </c>
      <c r="K10" s="18"/>
      <c r="L10" s="74">
        <f>J10/درآمد!F13</f>
        <v>2.7114744811634235E-2</v>
      </c>
      <c r="M10" s="18"/>
      <c r="N10" s="19">
        <v>0</v>
      </c>
      <c r="O10" s="18"/>
      <c r="P10" s="105">
        <v>43863303734</v>
      </c>
      <c r="Q10" s="106"/>
      <c r="R10" s="18"/>
      <c r="S10" s="19">
        <v>0</v>
      </c>
      <c r="T10" s="18"/>
      <c r="U10" s="19">
        <v>43863303734</v>
      </c>
      <c r="V10" s="18"/>
      <c r="W10" s="74">
        <f>U10/5685544389289</f>
        <v>7.7148819410563568E-3</v>
      </c>
      <c r="Z10" s="62">
        <f t="shared" ref="Z10:Z11" si="0">U10/$Z$7</f>
        <v>7.7148819410563568E-3</v>
      </c>
    </row>
    <row r="11" spans="1:26" ht="21.75" customHeight="1" x14ac:dyDescent="0.2">
      <c r="A11" s="93" t="s">
        <v>21</v>
      </c>
      <c r="B11" s="93"/>
      <c r="C11" s="18"/>
      <c r="D11" s="20">
        <v>0</v>
      </c>
      <c r="E11" s="18"/>
      <c r="F11" s="20">
        <v>45359137023</v>
      </c>
      <c r="G11" s="18"/>
      <c r="H11" s="20">
        <v>0</v>
      </c>
      <c r="I11" s="18"/>
      <c r="J11" s="20">
        <v>45359137023</v>
      </c>
      <c r="K11" s="18"/>
      <c r="L11" s="73">
        <f>SUM(L9:L10)</f>
        <v>3.668069048288064E-2</v>
      </c>
      <c r="M11" s="18"/>
      <c r="N11" s="20">
        <v>0</v>
      </c>
      <c r="O11" s="18"/>
      <c r="P11" s="18"/>
      <c r="Q11" s="20">
        <v>99284635234</v>
      </c>
      <c r="R11" s="18"/>
      <c r="S11" s="20">
        <v>0</v>
      </c>
      <c r="T11" s="18"/>
      <c r="U11" s="20">
        <v>99284635234</v>
      </c>
      <c r="V11" s="18"/>
      <c r="W11" s="73">
        <f>SUM(W9:W10)</f>
        <v>1.7462643580980982E-2</v>
      </c>
      <c r="Z11" s="62">
        <f t="shared" si="0"/>
        <v>1.7462643580980982E-2</v>
      </c>
    </row>
    <row r="12" spans="1:26" x14ac:dyDescent="0.2">
      <c r="Q12" s="78"/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0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2024-11-24T11:52:34Z</dcterms:created>
  <dcterms:modified xsi:type="dcterms:W3CDTF">2024-11-27T11:51:08Z</dcterms:modified>
</cp:coreProperties>
</file>