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mira\ماهور\گزارش پرتفوی\1403\1403.01.31\"/>
    </mc:Choice>
  </mc:AlternateContent>
  <xr:revisionPtr revIDLastSave="0" documentId="13_ncr:1_{FC4FD687-D615-4336-989C-7DA1DC33C9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" sheetId="16" r:id="rId1"/>
    <sheet name="سهام" sheetId="1" r:id="rId2"/>
    <sheet name="اوراق مشارکت" sheetId="3" r:id="rId3"/>
    <sheet name="سپرده" sheetId="6" r:id="rId4"/>
    <sheet name="درآمدها" sheetId="17" r:id="rId5"/>
    <sheet name="درآمد سرمایه گذاری در سهام " sheetId="11" r:id="rId6"/>
    <sheet name="درآمد سرمایه گذاری در اوراق بها" sheetId="12" r:id="rId7"/>
    <sheet name="درآمد سپرده بانکی" sheetId="13" r:id="rId8"/>
    <sheet name="سایر درآمدها" sheetId="14" r:id="rId9"/>
    <sheet name="سود  سپرده بانکی" sheetId="7" r:id="rId10"/>
    <sheet name="درآمد ناشی از تغییر قیمت اوراق" sheetId="9" r:id="rId11"/>
  </sheets>
  <definedNames>
    <definedName name="_xlnm._FilterDatabase" localSheetId="3" hidden="1">سپرده!$A$9:$V$9</definedName>
    <definedName name="_xlnm._FilterDatabase" localSheetId="9" hidden="1">'سود  سپرده بانکی'!$A$8:$S$8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9" l="1"/>
  <c r="Q9" i="9"/>
  <c r="Q8" i="9"/>
  <c r="Q65" i="7"/>
  <c r="O65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17" i="7"/>
  <c r="Q18" i="7"/>
  <c r="Q19" i="7"/>
  <c r="Q20" i="7"/>
  <c r="Q21" i="7"/>
  <c r="Q22" i="7"/>
  <c r="Q23" i="7"/>
  <c r="Q13" i="7"/>
  <c r="Q14" i="7"/>
  <c r="Q15" i="7"/>
  <c r="Q16" i="7"/>
  <c r="Q9" i="7"/>
  <c r="Q10" i="7"/>
  <c r="Q11" i="7"/>
  <c r="Q12" i="7"/>
  <c r="Q8" i="7"/>
  <c r="E11" i="17" l="1"/>
  <c r="G11" i="17"/>
  <c r="I11" i="17"/>
  <c r="E10" i="17"/>
  <c r="E9" i="17"/>
  <c r="E8" i="17"/>
  <c r="I9" i="17" l="1"/>
  <c r="I10" i="17"/>
  <c r="G10" i="17"/>
  <c r="G7" i="17"/>
  <c r="E7" i="17"/>
  <c r="I7" i="17" s="1"/>
  <c r="G9" i="17" l="1"/>
  <c r="E11" i="14"/>
  <c r="C11" i="14"/>
  <c r="G66" i="13"/>
  <c r="E66" i="13"/>
  <c r="Q10" i="12"/>
  <c r="I10" i="12"/>
  <c r="C10" i="12"/>
  <c r="O10" i="12"/>
  <c r="M10" i="12"/>
  <c r="K10" i="12"/>
  <c r="G10" i="12"/>
  <c r="E10" i="12"/>
  <c r="X9" i="11"/>
  <c r="U9" i="11"/>
  <c r="S9" i="11"/>
  <c r="Q9" i="11"/>
  <c r="O9" i="11"/>
  <c r="M9" i="11"/>
  <c r="K9" i="11"/>
  <c r="I9" i="11"/>
  <c r="G9" i="11"/>
  <c r="E9" i="11"/>
  <c r="C9" i="11"/>
  <c r="I10" i="9"/>
  <c r="G10" i="9"/>
  <c r="E10" i="9"/>
  <c r="C10" i="9"/>
  <c r="O10" i="9"/>
  <c r="M10" i="9"/>
  <c r="K10" i="9"/>
  <c r="I8" i="17" l="1"/>
  <c r="G8" i="17"/>
  <c r="G65" i="7"/>
  <c r="M65" i="7"/>
  <c r="K65" i="7"/>
  <c r="I65" i="7"/>
  <c r="Q64" i="6" l="1"/>
  <c r="O64" i="6"/>
  <c r="M64" i="6"/>
  <c r="K64" i="6"/>
  <c r="V48" i="6"/>
  <c r="AN12" i="3"/>
  <c r="S12" i="3"/>
  <c r="AK12" i="3"/>
  <c r="AI12" i="3"/>
  <c r="AG12" i="3"/>
  <c r="AE12" i="3"/>
  <c r="AC12" i="3"/>
  <c r="AA12" i="3"/>
  <c r="Y12" i="3"/>
  <c r="W12" i="3"/>
  <c r="U12" i="3"/>
  <c r="Q12" i="3"/>
  <c r="O12" i="3"/>
  <c r="G12" i="1" l="1"/>
  <c r="C12" i="1"/>
  <c r="Y12" i="1"/>
  <c r="W12" i="1"/>
  <c r="U12" i="1"/>
  <c r="S12" i="1"/>
  <c r="Q12" i="1"/>
  <c r="O12" i="1"/>
  <c r="M12" i="1"/>
  <c r="K12" i="1"/>
  <c r="I12" i="1"/>
  <c r="E12" i="1"/>
</calcChain>
</file>

<file path=xl/sharedStrings.xml><?xml version="1.0" encoding="utf-8"?>
<sst xmlns="http://schemas.openxmlformats.org/spreadsheetml/2006/main" count="750" uniqueCount="239">
  <si>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</si>
  <si>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</si>
  <si>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</si>
  <si>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</si>
  <si>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</si>
  <si>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</si>
  <si>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</si>
  <si>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</si>
  <si>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</si>
  <si>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</si>
  <si>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</si>
  <si>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</si>
  <si>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</si>
  <si>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</si>
  <si>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س.بخشی صنایع معیار-ب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</si>
  <si>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</si>
  <si>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</si>
  <si>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</si>
  <si>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</si>
  <si>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</si>
  <si>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</si>
  <si>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</si>
  <si>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</si>
  <si>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</si>
  <si>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اسنادخزانه-م1بودجه02-050325</t>
  </si>
  <si>
    <t>بله</t>
  </si>
  <si>
    <t>1402/06/19</t>
  </si>
  <si>
    <t>1405/03/25</t>
  </si>
  <si>
    <t>3.18%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</si>
  <si>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</si>
  <si>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</si>
  <si>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</si>
  <si>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</si>
  <si>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</si>
  <si>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</si>
  <si>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</si>
  <si>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</si>
  <si>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</si>
  <si>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اعتباری ملل بلوار دریا ( کوتاه مدت)</t>
  </si>
  <si>
    <t>053510277000000458</t>
  </si>
  <si>
    <t>سپرده کوتاه مدت</t>
  </si>
  <si>
    <t>1402/03/01</t>
  </si>
  <si>
    <t>0.03%</t>
  </si>
  <si>
    <t>بانک گردشگری قیطریه(کوتاه مدت)</t>
  </si>
  <si>
    <t>133996715420801</t>
  </si>
  <si>
    <t>1402/09/25</t>
  </si>
  <si>
    <t>0.00%</t>
  </si>
  <si>
    <t>بانک گردشگری مرکزی( کوتاه مدت)</t>
  </si>
  <si>
    <t>110996715420801</t>
  </si>
  <si>
    <t>1402/10/03</t>
  </si>
  <si>
    <t>0.06%</t>
  </si>
  <si>
    <t>بانک صادرات شریعتی( کوتاه مدت)</t>
  </si>
  <si>
    <t>0218596079008</t>
  </si>
  <si>
    <t>1402/11/03</t>
  </si>
  <si>
    <t>بانک گردشگری مرکزی</t>
  </si>
  <si>
    <t>1101405154208018</t>
  </si>
  <si>
    <t>سپرده بلند مدت</t>
  </si>
  <si>
    <t>1402/11/07</t>
  </si>
  <si>
    <t>1101405154208019</t>
  </si>
  <si>
    <t>1402/11/08</t>
  </si>
  <si>
    <t>بانک گردشگری ملاصدرا</t>
  </si>
  <si>
    <t>15230115420801</t>
  </si>
  <si>
    <t>1402/11/10</t>
  </si>
  <si>
    <t>2.57%</t>
  </si>
  <si>
    <t>1101405154208020</t>
  </si>
  <si>
    <t>1402/11/11</t>
  </si>
  <si>
    <t>1101405154208021</t>
  </si>
  <si>
    <t>1402/11/15</t>
  </si>
  <si>
    <t>1101405154208022</t>
  </si>
  <si>
    <t>1402/11/17</t>
  </si>
  <si>
    <t>1101405154208023</t>
  </si>
  <si>
    <t>1402/11/21</t>
  </si>
  <si>
    <t xml:space="preserve"> 1101405154208024</t>
  </si>
  <si>
    <t>1402/11/23</t>
  </si>
  <si>
    <t>1101405154208025</t>
  </si>
  <si>
    <t>1402/11/25</t>
  </si>
  <si>
    <t>موسسه اعتباری ملل بلوار دریا</t>
  </si>
  <si>
    <t>053560345000000454</t>
  </si>
  <si>
    <t>1402/11/28</t>
  </si>
  <si>
    <t>موسسه اعتباری ملل جنت آباد</t>
  </si>
  <si>
    <t>041460345000000453</t>
  </si>
  <si>
    <t>1101405154208026</t>
  </si>
  <si>
    <t>1402/12/01</t>
  </si>
  <si>
    <t>041460345000000462</t>
  </si>
  <si>
    <t>014160345000000465</t>
  </si>
  <si>
    <t>1402/12/02</t>
  </si>
  <si>
    <t>053560645000000468</t>
  </si>
  <si>
    <t>1402/12/05</t>
  </si>
  <si>
    <t>0.57%</t>
  </si>
  <si>
    <t>053560345000000474</t>
  </si>
  <si>
    <t>1402/12/07</t>
  </si>
  <si>
    <t>4.46%</t>
  </si>
  <si>
    <t>041460345000000473</t>
  </si>
  <si>
    <t>5.24%</t>
  </si>
  <si>
    <t>041460345000000476</t>
  </si>
  <si>
    <t>1402/12/08</t>
  </si>
  <si>
    <t>2.10%</t>
  </si>
  <si>
    <t>053560345000000477</t>
  </si>
  <si>
    <t>1.38%</t>
  </si>
  <si>
    <t>1101405154208027</t>
  </si>
  <si>
    <t>1.23%</t>
  </si>
  <si>
    <t>15233315420802</t>
  </si>
  <si>
    <t>1402/12/09</t>
  </si>
  <si>
    <t>1.05%</t>
  </si>
  <si>
    <t>1101405154208028</t>
  </si>
  <si>
    <t>0.82%</t>
  </si>
  <si>
    <t>بانک خاورمیانه مهستان</t>
  </si>
  <si>
    <t>100510810707075782</t>
  </si>
  <si>
    <t>1402/12/13</t>
  </si>
  <si>
    <t>0.01%</t>
  </si>
  <si>
    <t>1101405154208029</t>
  </si>
  <si>
    <t>1402/12/14</t>
  </si>
  <si>
    <t>3.86%</t>
  </si>
  <si>
    <t>1101405154208030</t>
  </si>
  <si>
    <t>1402/12/15</t>
  </si>
  <si>
    <t>1.09%</t>
  </si>
  <si>
    <t>15233315420803</t>
  </si>
  <si>
    <t>1402/12/16</t>
  </si>
  <si>
    <t>0.96%</t>
  </si>
  <si>
    <t>1101405154208031</t>
  </si>
  <si>
    <t>0.17%</t>
  </si>
  <si>
    <t>1101405154208032</t>
  </si>
  <si>
    <t>1402/12/19</t>
  </si>
  <si>
    <t>0.51%</t>
  </si>
  <si>
    <t>053560345000000499</t>
  </si>
  <si>
    <t>1402/12/20</t>
  </si>
  <si>
    <t>041460345000000504</t>
  </si>
  <si>
    <t>1402/12/21</t>
  </si>
  <si>
    <t>0.66%</t>
  </si>
  <si>
    <t>بانک اقتصاد نوین مطهری(کوتاه مدت)</t>
  </si>
  <si>
    <t>16285072579101</t>
  </si>
  <si>
    <t>1402/12/23</t>
  </si>
  <si>
    <t xml:space="preserve">بانک ملت پونک ( کوتاه مدت) </t>
  </si>
  <si>
    <t>9110373439</t>
  </si>
  <si>
    <t>1402/12/26</t>
  </si>
  <si>
    <t>0.04%</t>
  </si>
  <si>
    <t xml:space="preserve">بانک ملت پونک </t>
  </si>
  <si>
    <t>9111098145</t>
  </si>
  <si>
    <t>3.15%</t>
  </si>
  <si>
    <t>9111067977</t>
  </si>
  <si>
    <t>9111070749</t>
  </si>
  <si>
    <t>9111082334</t>
  </si>
  <si>
    <t>9111080649</t>
  </si>
  <si>
    <t>9111078452</t>
  </si>
  <si>
    <t>11033315420801</t>
  </si>
  <si>
    <t>1402/12/27</t>
  </si>
  <si>
    <t>0.46%</t>
  </si>
  <si>
    <t>041460345000000527</t>
  </si>
  <si>
    <t>1402/12/28</t>
  </si>
  <si>
    <t>0.25%</t>
  </si>
  <si>
    <t>بانک ملت پونک</t>
  </si>
  <si>
    <t>9114148241</t>
  </si>
  <si>
    <t>1403/01/06</t>
  </si>
  <si>
    <t>8.65%</t>
  </si>
  <si>
    <t>9114930983</t>
  </si>
  <si>
    <t>1403/01/07</t>
  </si>
  <si>
    <t>5.85%</t>
  </si>
  <si>
    <t>9115525665</t>
  </si>
  <si>
    <t>1403/01/08</t>
  </si>
  <si>
    <t>بانک تجارت نجات الهی شمالی ( حساب جاری)</t>
  </si>
  <si>
    <t>177002431115</t>
  </si>
  <si>
    <t>1403/01/11</t>
  </si>
  <si>
    <t>بانک تجارت نجات الهی شمالی (کوتاه مدت)</t>
  </si>
  <si>
    <t>0279000820826</t>
  </si>
  <si>
    <t>بانک تجارت نجات الهی شمالی</t>
  </si>
  <si>
    <t>0479602341456</t>
  </si>
  <si>
    <t>18.76%</t>
  </si>
  <si>
    <t>041460345000000561</t>
  </si>
  <si>
    <t>1403/01/14</t>
  </si>
  <si>
    <t>3.67%</t>
  </si>
  <si>
    <t>053560345000000563</t>
  </si>
  <si>
    <t>8.11%</t>
  </si>
  <si>
    <t>1101405154208033</t>
  </si>
  <si>
    <t>1403/01/15</t>
  </si>
  <si>
    <t>0.09%</t>
  </si>
  <si>
    <t>053560345000000592</t>
  </si>
  <si>
    <t>1403/01/21</t>
  </si>
  <si>
    <t>0.13%</t>
  </si>
  <si>
    <t>053560345000000613</t>
  </si>
  <si>
    <t>1403/01/28</t>
  </si>
  <si>
    <t>1.17%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</si>
  <si>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</si>
  <si>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</si>
  <si>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</si>
  <si>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</si>
  <si>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</si>
  <si>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</si>
  <si>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</si>
  <si>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</si>
  <si>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</si>
  <si>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</si>
  <si>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</si>
  <si>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</si>
  <si>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</si>
  <si>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</si>
  <si>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</si>
  <si>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</si>
  <si>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0.40%</t>
  </si>
  <si>
    <t>درآمد سود اوراق</t>
  </si>
  <si>
    <t>جمع کل</t>
  </si>
  <si>
    <t>نام سپرده بانکی</t>
  </si>
  <si>
    <t>سود سپرده بانکی و گواهی سپرده</t>
  </si>
  <si>
    <t>1101405154208015</t>
  </si>
  <si>
    <t>1101405154208016</t>
  </si>
  <si>
    <t>سایر درآمدها</t>
  </si>
  <si>
    <t>معین برای سایر درآمدهای تنزیل سود بانک</t>
  </si>
  <si>
    <t>تعدیل کارمزد کارگزار</t>
  </si>
  <si>
    <t>صندوق سرمایه‌گذاری در اوراق بهادار بادرآمد ثابت ماهور</t>
  </si>
  <si>
    <t>‫صورت وضعیت پورتفوی</t>
  </si>
  <si>
    <t>برای ماه منتهی به 31 فروردین 1403</t>
  </si>
  <si>
    <t>صندوق سرمایه گذاری در اوراق بهادار با درآمد ثابت ماهور</t>
  </si>
  <si>
    <t>صورت وضعیت پرتفوی</t>
  </si>
  <si>
    <t>برای ماه منتهی به  1403/01/31</t>
  </si>
  <si>
    <t>طی  فروردین ماه</t>
  </si>
  <si>
    <t>از ابتدای سال مالی تا پایان فروردین ماه</t>
  </si>
  <si>
    <t>طی فروردین ماه</t>
  </si>
  <si>
    <t>از ابتدای سال مالی تا پایان فروردین  ماه</t>
  </si>
  <si>
    <t>1- سرمایه گذاری ها</t>
  </si>
  <si>
    <t>1-1-سرمایه‌گذاری در سهام و حق تقدم سهام</t>
  </si>
  <si>
    <t>2-1-سرمایه‌گذاری در اوراق بهادار با درآمد ثابت یا علی‌الحساب</t>
  </si>
  <si>
    <t>3-1- سرمایه‌گذاری در  سپرده‌ بانکی</t>
  </si>
  <si>
    <t>2- درآمد حاصل از سرمایه گذاری ها</t>
  </si>
  <si>
    <t>شرح</t>
  </si>
  <si>
    <t>یادداشت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</si>
  <si>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</si>
  <si>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</si>
  <si>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</si>
  <si>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</si>
  <si>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</si>
  <si>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</si>
  <si>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</si>
  <si>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</si>
  <si>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جمع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</si>
  <si>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</si>
  <si>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</si>
  <si>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</si>
  <si>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</si>
  <si>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سود سپرده بانکی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</si>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</sst>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sz val="14"/>
      <name val="B Nazanin"/>
      <charset val="178"/>
    </font>
    <font>
      <sz val="14"/>
      <name val="B Nazanin"/>
      <charset val="178"/>
    </font>
    <font>
      <sz val="13"/>
      <name val="B Nazanin"/>
      <charset val="178"/>
    </font>
    <font>
      <b/>
      <sz val="14"/>
      <color rgb="FF000000"/>
      <name val="B Nazanin"/>
      <charset val="178"/>
    </font>
    <font>
      <sz val="13"/>
      <color rgb="FF000000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3"/>
      <color theme="1"/>
      <name val="B Nazanin"/>
      <charset val="178"/>
    </font>
    <font>
      <sz val="11"/>
      <name val="Calibri"/>
    </font>
    <font>
      <b/>
      <sz val="13"/>
      <color theme="1"/>
      <name val="B Nazanin"/>
      <charset val="178"/>
    </font>
    <font>
      <b/>
      <sz val="14"/>
      <color theme="1"/>
      <name val="B Nazanin"/>
      <charset val="178"/>
    </font>
    <font>
      <b/>
      <sz val="13"/>
      <color rgb="FF000000"/>
      <name val="B Nazanin"/>
      <charset val="178"/>
    </font>
    <font>
      <b/>
      <sz val="13"/>
      <name val="B Nazanin"/>
      <charset val="178"/>
    </font>
    <font>
      <b/>
      <sz val="11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3"/>
      <color rgb="FF0062AC"/>
      <name val="B Titr"/>
      <charset val="178"/>
    </font>
    <font>
      <b/>
      <sz val="13"/>
      <color rgb="FF0062AC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rgb="FF0062AC"/>
      <name val="B Nazanin"/>
      <charset val="178"/>
    </font>
    <font>
      <sz val="12"/>
      <color theme="1"/>
      <name val="B Nazanin"/>
      <charset val="178"/>
    </font>
    <font>
      <sz val="12"/>
      <name val="Calibri"/>
      <family val="2"/>
    </font>
    <font>
      <b/>
      <sz val="14"/>
      <color rgb="FF0062AC"/>
      <name val="B Tit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Border="1"/>
    <xf numFmtId="3" fontId="10" fillId="0" borderId="3" xfId="0" applyNumberFormat="1" applyFont="1" applyBorder="1" applyAlignment="1">
      <alignment horizontal="center" vertical="center" readingOrder="2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11" fillId="0" borderId="0" xfId="0" applyFont="1" applyBorder="1" applyAlignment="1">
      <alignment vertical="center" wrapText="1" readingOrder="2"/>
    </xf>
    <xf numFmtId="3" fontId="13" fillId="0" borderId="3" xfId="0" applyNumberFormat="1" applyFont="1" applyBorder="1" applyAlignment="1">
      <alignment horizontal="center" vertical="center" readingOrder="2"/>
    </xf>
    <xf numFmtId="0" fontId="16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 readingOrder="2"/>
    </xf>
    <xf numFmtId="3" fontId="16" fillId="0" borderId="0" xfId="0" applyNumberFormat="1" applyFont="1"/>
    <xf numFmtId="0" fontId="6" fillId="0" borderId="0" xfId="0" applyFont="1" applyAlignment="1">
      <alignment horizontal="center"/>
    </xf>
    <xf numFmtId="10" fontId="6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right" readingOrder="2"/>
    </xf>
    <xf numFmtId="0" fontId="22" fillId="0" borderId="0" xfId="0" applyFont="1" applyAlignment="1">
      <alignment horizontal="right" vertical="center" readingOrder="2"/>
    </xf>
    <xf numFmtId="49" fontId="21" fillId="0" borderId="0" xfId="0" applyNumberFormat="1" applyFont="1" applyAlignment="1">
      <alignment horizontal="center" vertical="center" readingOrder="2"/>
    </xf>
    <xf numFmtId="0" fontId="23" fillId="0" borderId="0" xfId="0" applyFont="1" applyAlignment="1">
      <alignment vertical="center" readingOrder="2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readingOrder="2"/>
    </xf>
    <xf numFmtId="0" fontId="25" fillId="0" borderId="0" xfId="0" applyFont="1" applyAlignment="1">
      <alignment horizontal="right" vertical="center"/>
    </xf>
    <xf numFmtId="0" fontId="25" fillId="0" borderId="0" xfId="0" applyFont="1"/>
    <xf numFmtId="3" fontId="10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Border="1" applyAlignment="1">
      <alignment horizontal="center"/>
    </xf>
    <xf numFmtId="9" fontId="10" fillId="0" borderId="3" xfId="0" applyNumberFormat="1" applyFont="1" applyBorder="1" applyAlignment="1">
      <alignment horizontal="center" vertical="center" readingOrder="2"/>
    </xf>
    <xf numFmtId="10" fontId="10" fillId="0" borderId="3" xfId="0" applyNumberFormat="1" applyFont="1" applyBorder="1" applyAlignment="1">
      <alignment horizontal="center" vertical="center" readingOrder="2"/>
    </xf>
    <xf numFmtId="10" fontId="24" fillId="0" borderId="0" xfId="1" applyNumberFormat="1" applyFont="1" applyBorder="1" applyAlignment="1">
      <alignment horizontal="center"/>
    </xf>
    <xf numFmtId="0" fontId="26" fillId="0" borderId="0" xfId="0" applyFont="1" applyAlignment="1">
      <alignment vertical="center" readingOrder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right" readingOrder="2"/>
    </xf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right" readingOrder="2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 readingOrder="2"/>
    </xf>
    <xf numFmtId="3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readingOrder="2"/>
    </xf>
    <xf numFmtId="0" fontId="1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28576</xdr:rowOff>
    </xdr:from>
    <xdr:to>
      <xdr:col>7</xdr:col>
      <xdr:colOff>323851</xdr:colOff>
      <xdr:row>19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A57C0A-C49C-4200-9072-68BC72DA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095349" y="600076"/>
          <a:ext cx="3867151" cy="30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2905-9D98-483B-9916-3AD85B0D1DB5}">
  <dimension ref="B20:L25"/>
  <sheetViews>
    <sheetView rightToLeft="1" tabSelected="1" topLeftCell="A10" zoomScale="110" zoomScaleNormal="110" workbookViewId="0">
      <selection activeCell="I16" sqref="I16"/>
    </sheetView>
  </sheetViews>
  <sheetFormatPr defaultRowHeight="15"/>
  <sheetData>
    <row r="20" spans="2:12" ht="24">
      <c r="B20" s="54" t="s">
        <v>207</v>
      </c>
      <c r="C20" s="54"/>
      <c r="D20" s="54"/>
      <c r="E20" s="54"/>
      <c r="F20" s="54"/>
      <c r="G20" s="54"/>
      <c r="H20" s="54"/>
      <c r="I20" s="3"/>
      <c r="J20" s="3"/>
      <c r="K20" s="53"/>
      <c r="L20" s="53"/>
    </row>
    <row r="21" spans="2:12" ht="24">
      <c r="B21" s="54" t="s">
        <v>208</v>
      </c>
      <c r="C21" s="54"/>
      <c r="D21" s="54"/>
      <c r="E21" s="54"/>
      <c r="F21" s="54"/>
      <c r="G21" s="54"/>
      <c r="H21" s="54"/>
      <c r="I21" s="3"/>
      <c r="J21" s="3"/>
      <c r="K21" s="53"/>
      <c r="L21" s="53"/>
    </row>
    <row r="22" spans="2:12" ht="24">
      <c r="B22" s="54" t="s">
        <v>209</v>
      </c>
      <c r="C22" s="54"/>
      <c r="D22" s="54"/>
      <c r="E22" s="54"/>
      <c r="F22" s="54"/>
      <c r="G22" s="54"/>
      <c r="H22" s="54"/>
      <c r="I22" s="3"/>
      <c r="J22" s="3"/>
      <c r="K22" s="53"/>
      <c r="L22" s="53"/>
    </row>
    <row r="23" spans="2:12" ht="22.5"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2:12" ht="22.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ht="24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</sheetData>
  <mergeCells count="8">
    <mergeCell ref="B25:J25"/>
    <mergeCell ref="K25:L25"/>
    <mergeCell ref="B20:H20"/>
    <mergeCell ref="K20:L20"/>
    <mergeCell ref="B21:H21"/>
    <mergeCell ref="K21:L21"/>
    <mergeCell ref="B22:H22"/>
    <mergeCell ref="K22:L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8"/>
  <sheetViews>
    <sheetView rightToLeft="1" topLeftCell="A7" zoomScale="70" zoomScaleNormal="70" workbookViewId="0">
      <selection activeCell="Q65" sqref="Q65"/>
    </sheetView>
  </sheetViews>
  <sheetFormatPr defaultRowHeight="15"/>
  <cols>
    <col min="1" max="1" width="4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21.85546875" style="1" customWidth="1"/>
    <col min="18" max="18" width="1" style="1" customWidth="1"/>
    <col min="19" max="19" width="9.140625" style="1" customWidth="1"/>
    <col min="20" max="20" width="18.5703125" style="1" bestFit="1" customWidth="1"/>
    <col min="21" max="16384" width="9.140625" style="1"/>
  </cols>
  <sheetData>
    <row r="1" spans="1:20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31"/>
      <c r="S1" s="31"/>
    </row>
    <row r="2" spans="1:20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1"/>
      <c r="S2" s="31"/>
    </row>
    <row r="3" spans="1:20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1"/>
      <c r="S3" s="31"/>
    </row>
    <row r="4" spans="1:20" ht="23.25">
      <c r="D4" s="24"/>
      <c r="E4" s="24"/>
      <c r="F4" s="24"/>
    </row>
    <row r="5" spans="1:20" ht="28.5">
      <c r="A5" s="52" t="s">
        <v>237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0" s="6" customFormat="1" ht="30" customHeight="1" thickBot="1">
      <c r="A6" s="71" t="s">
        <v>181</v>
      </c>
      <c r="B6" s="71" t="s">
        <v>181</v>
      </c>
      <c r="C6" s="71" t="s">
        <v>181</v>
      </c>
      <c r="D6" s="71" t="s">
        <v>181</v>
      </c>
      <c r="E6" s="71" t="s">
        <v>181</v>
      </c>
      <c r="G6" s="71" t="s">
        <v>213</v>
      </c>
      <c r="H6" s="71" t="s">
        <v>182</v>
      </c>
      <c r="I6" s="71" t="s">
        <v>182</v>
      </c>
      <c r="J6" s="71" t="s">
        <v>182</v>
      </c>
      <c r="K6" s="71" t="s">
        <v>182</v>
      </c>
      <c r="M6" s="71" t="s">
        <v>214</v>
      </c>
      <c r="N6" s="71" t="s">
        <v>183</v>
      </c>
      <c r="O6" s="71" t="s">
        <v>183</v>
      </c>
      <c r="P6" s="71" t="s">
        <v>183</v>
      </c>
      <c r="Q6" s="71" t="s">
        <v>183</v>
      </c>
    </row>
    <row r="7" spans="1:20" s="6" customFormat="1" ht="22.5" thickBot="1">
      <c r="A7" s="75" t="s">
        <v>184</v>
      </c>
      <c r="C7" s="78" t="s">
        <v>185</v>
      </c>
      <c r="E7" s="78" t="s">
        <v>22</v>
      </c>
      <c r="G7" s="78" t="s">
        <v>186</v>
      </c>
      <c r="I7" s="78" t="s">
        <v>187</v>
      </c>
      <c r="K7" s="78" t="s">
        <v>188</v>
      </c>
      <c r="M7" s="78" t="s">
        <v>186</v>
      </c>
      <c r="O7" s="78" t="s">
        <v>187</v>
      </c>
      <c r="Q7" s="78" t="s">
        <v>188</v>
      </c>
      <c r="T7" s="9"/>
    </row>
    <row r="8" spans="1:20" ht="31.5" customHeight="1">
      <c r="A8" s="28" t="s">
        <v>38</v>
      </c>
      <c r="C8" s="11">
        <v>20</v>
      </c>
      <c r="E8" s="11">
        <v>5</v>
      </c>
      <c r="G8" s="11">
        <v>9386635</v>
      </c>
      <c r="I8" s="11">
        <v>452744</v>
      </c>
      <c r="K8" s="11">
        <v>8933891</v>
      </c>
      <c r="M8" s="11">
        <v>9386635</v>
      </c>
      <c r="N8" s="11"/>
      <c r="O8" s="81">
        <v>452744</v>
      </c>
      <c r="P8" s="11"/>
      <c r="Q8" s="11">
        <f>M8-O8</f>
        <v>8933891</v>
      </c>
      <c r="T8" s="82"/>
    </row>
    <row r="9" spans="1:20" ht="31.5" customHeight="1">
      <c r="A9" s="28" t="s">
        <v>164</v>
      </c>
      <c r="C9" s="11">
        <v>11</v>
      </c>
      <c r="E9" s="11">
        <v>28</v>
      </c>
      <c r="G9" s="11">
        <v>27372677580</v>
      </c>
      <c r="I9" s="11">
        <v>228427027</v>
      </c>
      <c r="K9" s="11">
        <v>27144250553</v>
      </c>
      <c r="M9" s="11">
        <v>27372677580</v>
      </c>
      <c r="N9" s="11"/>
      <c r="O9" s="11">
        <v>228427027</v>
      </c>
      <c r="P9" s="11"/>
      <c r="Q9" s="11">
        <f t="shared" ref="Q9:Q64" si="0">M9-O9</f>
        <v>27144250553</v>
      </c>
      <c r="T9" s="82"/>
    </row>
    <row r="10" spans="1:20" ht="31.5" customHeight="1">
      <c r="A10" s="28" t="s">
        <v>150</v>
      </c>
      <c r="C10" s="11">
        <v>6</v>
      </c>
      <c r="E10" s="11">
        <v>28</v>
      </c>
      <c r="G10" s="11">
        <v>15784426225</v>
      </c>
      <c r="I10" s="11">
        <v>72122052</v>
      </c>
      <c r="K10" s="11">
        <v>15712304173</v>
      </c>
      <c r="M10" s="11">
        <v>15784426225</v>
      </c>
      <c r="N10" s="11"/>
      <c r="O10" s="11">
        <v>72122052</v>
      </c>
      <c r="P10" s="11"/>
      <c r="Q10" s="11">
        <f t="shared" si="0"/>
        <v>15712304173</v>
      </c>
      <c r="T10" s="82"/>
    </row>
    <row r="11" spans="1:20" ht="31.5" customHeight="1">
      <c r="A11" s="28" t="s">
        <v>136</v>
      </c>
      <c r="C11" s="11">
        <v>26</v>
      </c>
      <c r="E11" s="11">
        <v>28</v>
      </c>
      <c r="G11" s="11">
        <v>13020458119</v>
      </c>
      <c r="I11" s="11">
        <v>19120486</v>
      </c>
      <c r="K11" s="11">
        <v>13001337633</v>
      </c>
      <c r="M11" s="11">
        <v>13020458119</v>
      </c>
      <c r="N11" s="11"/>
      <c r="O11" s="11">
        <v>19120486</v>
      </c>
      <c r="P11" s="11"/>
      <c r="Q11" s="11">
        <f t="shared" si="0"/>
        <v>13001337633</v>
      </c>
      <c r="T11" s="82"/>
    </row>
    <row r="12" spans="1:20" ht="31.5" customHeight="1">
      <c r="A12" s="28" t="s">
        <v>136</v>
      </c>
      <c r="C12" s="11">
        <v>26</v>
      </c>
      <c r="E12" s="11">
        <v>28</v>
      </c>
      <c r="G12" s="11">
        <v>13020458119</v>
      </c>
      <c r="I12" s="11">
        <v>19120486</v>
      </c>
      <c r="K12" s="11">
        <v>13001337633</v>
      </c>
      <c r="M12" s="11">
        <v>13020458119</v>
      </c>
      <c r="N12" s="11"/>
      <c r="O12" s="11">
        <v>19120486</v>
      </c>
      <c r="P12" s="11"/>
      <c r="Q12" s="11">
        <f t="shared" si="0"/>
        <v>13001337633</v>
      </c>
      <c r="T12" s="82"/>
    </row>
    <row r="13" spans="1:20" ht="31.5" customHeight="1">
      <c r="A13" s="28" t="s">
        <v>79</v>
      </c>
      <c r="C13" s="11">
        <v>7</v>
      </c>
      <c r="E13" s="11">
        <v>28</v>
      </c>
      <c r="G13" s="11">
        <v>11857923491</v>
      </c>
      <c r="I13" s="11">
        <v>48900540</v>
      </c>
      <c r="K13" s="11">
        <v>11809022951</v>
      </c>
      <c r="M13" s="11">
        <v>11857923491</v>
      </c>
      <c r="N13" s="11"/>
      <c r="O13" s="11">
        <v>48900540</v>
      </c>
      <c r="P13" s="11"/>
      <c r="Q13" s="11">
        <f>M13-O13</f>
        <v>11809022951</v>
      </c>
      <c r="T13" s="82"/>
    </row>
    <row r="14" spans="1:20" ht="31.5" customHeight="1">
      <c r="A14" s="28" t="s">
        <v>150</v>
      </c>
      <c r="C14" s="11">
        <v>7</v>
      </c>
      <c r="E14" s="11">
        <v>28</v>
      </c>
      <c r="G14" s="11">
        <v>10245245880</v>
      </c>
      <c r="I14" s="11">
        <v>54573002</v>
      </c>
      <c r="K14" s="11">
        <v>10190672878</v>
      </c>
      <c r="M14" s="11">
        <v>10245245880</v>
      </c>
      <c r="N14" s="11"/>
      <c r="O14" s="11">
        <v>54573002</v>
      </c>
      <c r="P14" s="11"/>
      <c r="Q14" s="11">
        <f t="shared" si="0"/>
        <v>10190672878</v>
      </c>
      <c r="T14" s="82"/>
    </row>
    <row r="15" spans="1:20" ht="31.5" customHeight="1">
      <c r="A15" s="28" t="s">
        <v>76</v>
      </c>
      <c r="C15" s="11">
        <v>7</v>
      </c>
      <c r="E15" s="11">
        <v>28</v>
      </c>
      <c r="G15" s="11">
        <v>10083124356</v>
      </c>
      <c r="I15" s="11">
        <v>41581498</v>
      </c>
      <c r="K15" s="11">
        <v>10041542858</v>
      </c>
      <c r="M15" s="11">
        <v>10083124356</v>
      </c>
      <c r="N15" s="11"/>
      <c r="O15" s="11">
        <v>41581498</v>
      </c>
      <c r="P15" s="11"/>
      <c r="Q15" s="11">
        <f t="shared" si="0"/>
        <v>10041542858</v>
      </c>
      <c r="T15" s="82"/>
    </row>
    <row r="16" spans="1:20" ht="31.5" customHeight="1">
      <c r="A16" s="28" t="s">
        <v>76</v>
      </c>
      <c r="C16" s="11">
        <v>13</v>
      </c>
      <c r="E16" s="11">
        <v>28</v>
      </c>
      <c r="G16" s="11">
        <v>10055825125</v>
      </c>
      <c r="I16" s="11">
        <v>99023925</v>
      </c>
      <c r="K16" s="11">
        <v>9956801200</v>
      </c>
      <c r="M16" s="11">
        <v>10055825125</v>
      </c>
      <c r="N16" s="11"/>
      <c r="O16" s="11">
        <v>99023925</v>
      </c>
      <c r="P16" s="11"/>
      <c r="Q16" s="11">
        <f t="shared" si="0"/>
        <v>9956801200</v>
      </c>
      <c r="T16" s="82"/>
    </row>
    <row r="17" spans="1:20" ht="31.5" customHeight="1">
      <c r="A17" s="28" t="s">
        <v>54</v>
      </c>
      <c r="C17" s="11">
        <v>14</v>
      </c>
      <c r="E17" s="11">
        <v>29</v>
      </c>
      <c r="G17" s="11">
        <v>9647368075</v>
      </c>
      <c r="I17" s="11">
        <v>57660818</v>
      </c>
      <c r="K17" s="11">
        <v>9589707257</v>
      </c>
      <c r="M17" s="11">
        <v>9647368075</v>
      </c>
      <c r="N17" s="11"/>
      <c r="O17" s="11">
        <v>57660818</v>
      </c>
      <c r="P17" s="11"/>
      <c r="Q17" s="11">
        <f>M17-O17</f>
        <v>9589707257</v>
      </c>
      <c r="T17" s="82"/>
    </row>
    <row r="18" spans="1:20" ht="31.5" customHeight="1">
      <c r="A18" s="28" t="s">
        <v>76</v>
      </c>
      <c r="C18" s="11">
        <v>28</v>
      </c>
      <c r="E18" s="11">
        <v>28.5</v>
      </c>
      <c r="G18" s="11">
        <v>8483662699</v>
      </c>
      <c r="I18" s="11">
        <v>8620676</v>
      </c>
      <c r="K18" s="11">
        <v>8475042023</v>
      </c>
      <c r="M18" s="11">
        <v>8483662699</v>
      </c>
      <c r="N18" s="11"/>
      <c r="O18" s="11">
        <v>8620676</v>
      </c>
      <c r="P18" s="11"/>
      <c r="Q18" s="11">
        <f t="shared" si="0"/>
        <v>8475042023</v>
      </c>
      <c r="T18" s="82"/>
    </row>
    <row r="19" spans="1:20" ht="31.5" customHeight="1">
      <c r="A19" s="28" t="s">
        <v>136</v>
      </c>
      <c r="C19" s="11">
        <v>26</v>
      </c>
      <c r="E19" s="11">
        <v>28</v>
      </c>
      <c r="G19" s="11">
        <v>7812274869</v>
      </c>
      <c r="I19" s="11">
        <v>11472287</v>
      </c>
      <c r="K19" s="11">
        <v>7800802582</v>
      </c>
      <c r="M19" s="11">
        <v>7812274869</v>
      </c>
      <c r="N19" s="11"/>
      <c r="O19" s="11">
        <v>11472287</v>
      </c>
      <c r="P19" s="11"/>
      <c r="Q19" s="11">
        <f t="shared" si="0"/>
        <v>7800802582</v>
      </c>
      <c r="T19" s="82"/>
    </row>
    <row r="20" spans="1:20" ht="31.5" customHeight="1">
      <c r="A20" s="28" t="s">
        <v>136</v>
      </c>
      <c r="C20" s="11">
        <v>26</v>
      </c>
      <c r="E20" s="11">
        <v>28</v>
      </c>
      <c r="G20" s="11">
        <v>7812274869</v>
      </c>
      <c r="I20" s="11">
        <v>25859588</v>
      </c>
      <c r="K20" s="11">
        <v>7786415281</v>
      </c>
      <c r="M20" s="11">
        <v>7812274869</v>
      </c>
      <c r="N20" s="11"/>
      <c r="O20" s="11">
        <v>25859588</v>
      </c>
      <c r="P20" s="11"/>
      <c r="Q20" s="11">
        <f t="shared" si="0"/>
        <v>7786415281</v>
      </c>
      <c r="T20" s="82"/>
    </row>
    <row r="21" spans="1:20" ht="31.5" customHeight="1">
      <c r="A21" s="28" t="s">
        <v>54</v>
      </c>
      <c r="C21" s="11">
        <v>11</v>
      </c>
      <c r="E21" s="11">
        <v>28</v>
      </c>
      <c r="G21" s="11">
        <v>7120537888</v>
      </c>
      <c r="I21" s="11">
        <v>9282640</v>
      </c>
      <c r="K21" s="11">
        <v>7111255248</v>
      </c>
      <c r="M21" s="11">
        <v>7120537888</v>
      </c>
      <c r="N21" s="11"/>
      <c r="O21" s="11">
        <v>9282640</v>
      </c>
      <c r="P21" s="11"/>
      <c r="Q21" s="11">
        <f t="shared" si="0"/>
        <v>7111255248</v>
      </c>
      <c r="T21" s="82"/>
    </row>
    <row r="22" spans="1:20" ht="31.5" customHeight="1">
      <c r="A22" s="28" t="s">
        <v>76</v>
      </c>
      <c r="C22" s="11">
        <v>8</v>
      </c>
      <c r="E22" s="11">
        <v>28</v>
      </c>
      <c r="G22" s="11">
        <v>6504511256</v>
      </c>
      <c r="I22" s="11">
        <v>1963676</v>
      </c>
      <c r="K22" s="11">
        <v>6502547580</v>
      </c>
      <c r="M22" s="11">
        <v>6504511256</v>
      </c>
      <c r="N22" s="11"/>
      <c r="O22" s="11">
        <v>1963676</v>
      </c>
      <c r="P22" s="11"/>
      <c r="Q22" s="11">
        <f>M22-O22</f>
        <v>6502547580</v>
      </c>
      <c r="T22" s="82"/>
    </row>
    <row r="23" spans="1:20" ht="31.5" customHeight="1">
      <c r="A23" s="28" t="s">
        <v>79</v>
      </c>
      <c r="C23" s="11">
        <v>2</v>
      </c>
      <c r="E23" s="11">
        <v>28.5</v>
      </c>
      <c r="G23" s="11">
        <v>5932049162</v>
      </c>
      <c r="I23" s="11">
        <v>1772632</v>
      </c>
      <c r="K23" s="11">
        <v>5930276530</v>
      </c>
      <c r="M23" s="11">
        <v>5932049162</v>
      </c>
      <c r="N23" s="11"/>
      <c r="O23" s="11">
        <v>1772632</v>
      </c>
      <c r="P23" s="11"/>
      <c r="Q23" s="11">
        <f t="shared" si="0"/>
        <v>5930276530</v>
      </c>
      <c r="T23" s="82"/>
    </row>
    <row r="24" spans="1:20" ht="31.5" customHeight="1">
      <c r="A24" s="28" t="s">
        <v>60</v>
      </c>
      <c r="C24" s="11">
        <v>10</v>
      </c>
      <c r="E24" s="11">
        <v>28</v>
      </c>
      <c r="G24" s="11">
        <v>5810382483</v>
      </c>
      <c r="I24" s="11">
        <v>30532351</v>
      </c>
      <c r="K24" s="11">
        <v>5779850132</v>
      </c>
      <c r="M24" s="11">
        <v>5810382483</v>
      </c>
      <c r="N24" s="11"/>
      <c r="O24" s="11">
        <v>30532351</v>
      </c>
      <c r="P24" s="11"/>
      <c r="Q24" s="11">
        <f t="shared" si="0"/>
        <v>5779850132</v>
      </c>
      <c r="T24" s="82"/>
    </row>
    <row r="25" spans="1:20" ht="31.5" customHeight="1">
      <c r="A25" s="28" t="s">
        <v>136</v>
      </c>
      <c r="C25" s="11">
        <v>26</v>
      </c>
      <c r="E25" s="11">
        <v>28</v>
      </c>
      <c r="G25" s="11">
        <v>5208183247</v>
      </c>
      <c r="I25" s="11">
        <v>7648199</v>
      </c>
      <c r="K25" s="11">
        <v>5200535048</v>
      </c>
      <c r="M25" s="11">
        <v>5208183247</v>
      </c>
      <c r="N25" s="11"/>
      <c r="O25" s="11">
        <v>7648199</v>
      </c>
      <c r="P25" s="11"/>
      <c r="Q25" s="11">
        <f t="shared" si="0"/>
        <v>5200535048</v>
      </c>
      <c r="T25" s="82"/>
    </row>
    <row r="26" spans="1:20" ht="31.5" customHeight="1">
      <c r="A26" s="28" t="s">
        <v>136</v>
      </c>
      <c r="C26" s="11">
        <v>26</v>
      </c>
      <c r="E26" s="11">
        <v>28</v>
      </c>
      <c r="G26" s="11">
        <v>5208183247</v>
      </c>
      <c r="I26" s="11">
        <v>7648199</v>
      </c>
      <c r="K26" s="11">
        <v>5200535048</v>
      </c>
      <c r="M26" s="11">
        <v>5208183247</v>
      </c>
      <c r="N26" s="11"/>
      <c r="O26" s="11">
        <v>7648199</v>
      </c>
      <c r="P26" s="11"/>
      <c r="Q26" s="11">
        <f t="shared" si="0"/>
        <v>5200535048</v>
      </c>
      <c r="T26" s="82"/>
    </row>
    <row r="27" spans="1:20" ht="31.5" customHeight="1">
      <c r="A27" s="28" t="s">
        <v>79</v>
      </c>
      <c r="C27" s="11">
        <v>8</v>
      </c>
      <c r="E27" s="11">
        <v>28</v>
      </c>
      <c r="G27" s="11">
        <v>4743169384</v>
      </c>
      <c r="I27" s="11">
        <v>21406804</v>
      </c>
      <c r="K27" s="11">
        <v>4721762580</v>
      </c>
      <c r="M27" s="11">
        <v>4743169384</v>
      </c>
      <c r="N27" s="11"/>
      <c r="O27" s="11">
        <v>21406804</v>
      </c>
      <c r="P27" s="11"/>
      <c r="Q27" s="11">
        <f t="shared" si="0"/>
        <v>4721762580</v>
      </c>
      <c r="T27" s="82"/>
    </row>
    <row r="28" spans="1:20" ht="31.5" customHeight="1">
      <c r="A28" s="28" t="s">
        <v>79</v>
      </c>
      <c r="C28" s="11">
        <v>13</v>
      </c>
      <c r="E28" s="11">
        <v>28</v>
      </c>
      <c r="G28" s="11">
        <v>4551912554</v>
      </c>
      <c r="I28" s="11">
        <v>44824591</v>
      </c>
      <c r="K28" s="11">
        <v>4507087963</v>
      </c>
      <c r="M28" s="11">
        <v>4551912554</v>
      </c>
      <c r="N28" s="11"/>
      <c r="O28" s="11">
        <v>44824591</v>
      </c>
      <c r="P28" s="11"/>
      <c r="Q28" s="11">
        <f t="shared" si="0"/>
        <v>4507087963</v>
      </c>
      <c r="T28" s="82"/>
    </row>
    <row r="29" spans="1:20" ht="31.5" customHeight="1">
      <c r="A29" s="28" t="s">
        <v>79</v>
      </c>
      <c r="C29" s="11">
        <v>1</v>
      </c>
      <c r="E29" s="11">
        <v>28.5</v>
      </c>
      <c r="G29" s="11">
        <v>4393360634</v>
      </c>
      <c r="I29" s="11">
        <v>959550</v>
      </c>
      <c r="K29" s="11">
        <v>4392401084</v>
      </c>
      <c r="M29" s="11">
        <v>4393360634</v>
      </c>
      <c r="N29" s="11"/>
      <c r="O29" s="11">
        <v>959550</v>
      </c>
      <c r="P29" s="11"/>
      <c r="Q29" s="11">
        <f t="shared" si="0"/>
        <v>4392401084</v>
      </c>
      <c r="T29" s="82"/>
    </row>
    <row r="30" spans="1:20" ht="31.5" customHeight="1">
      <c r="A30" s="28" t="s">
        <v>54</v>
      </c>
      <c r="C30" s="11">
        <v>8</v>
      </c>
      <c r="E30" s="11">
        <v>29</v>
      </c>
      <c r="G30" s="11">
        <v>4002442855</v>
      </c>
      <c r="I30" s="11">
        <v>15335189</v>
      </c>
      <c r="K30" s="11">
        <v>3987107666</v>
      </c>
      <c r="M30" s="11">
        <v>4002442855</v>
      </c>
      <c r="N30" s="11"/>
      <c r="O30" s="11">
        <v>15335189</v>
      </c>
      <c r="P30" s="11"/>
      <c r="Q30" s="11">
        <f t="shared" si="0"/>
        <v>3987107666</v>
      </c>
      <c r="T30" s="82"/>
    </row>
    <row r="31" spans="1:20" ht="31.5" customHeight="1">
      <c r="A31" s="28" t="s">
        <v>54</v>
      </c>
      <c r="C31" s="11">
        <v>8</v>
      </c>
      <c r="E31" s="11">
        <v>28</v>
      </c>
      <c r="G31" s="11">
        <v>3659442966</v>
      </c>
      <c r="I31" s="11">
        <v>4200140</v>
      </c>
      <c r="K31" s="11">
        <v>3655242826</v>
      </c>
      <c r="M31" s="11">
        <v>3659442966</v>
      </c>
      <c r="N31" s="11"/>
      <c r="O31" s="11">
        <v>4200140</v>
      </c>
      <c r="P31" s="11"/>
      <c r="Q31" s="11">
        <f t="shared" si="0"/>
        <v>3655242826</v>
      </c>
      <c r="T31" s="82"/>
    </row>
    <row r="32" spans="1:20" ht="31.5" customHeight="1">
      <c r="A32" s="28" t="s">
        <v>79</v>
      </c>
      <c r="C32" s="11">
        <v>28</v>
      </c>
      <c r="E32" s="11">
        <v>28.5</v>
      </c>
      <c r="G32" s="11">
        <v>3543032779</v>
      </c>
      <c r="I32" s="11">
        <v>11988266</v>
      </c>
      <c r="K32" s="11">
        <v>3531044513</v>
      </c>
      <c r="M32" s="11">
        <v>3543032779</v>
      </c>
      <c r="N32" s="11"/>
      <c r="O32" s="11">
        <v>11988266</v>
      </c>
      <c r="P32" s="11"/>
      <c r="Q32" s="11">
        <f t="shared" si="0"/>
        <v>3531044513</v>
      </c>
      <c r="T32" s="82"/>
    </row>
    <row r="33" spans="1:20" ht="31.5" customHeight="1">
      <c r="A33" s="28" t="s">
        <v>54</v>
      </c>
      <c r="C33" s="11">
        <v>21</v>
      </c>
      <c r="E33" s="11">
        <v>28</v>
      </c>
      <c r="G33" s="11">
        <v>2690136359</v>
      </c>
      <c r="I33" s="11">
        <v>10820656</v>
      </c>
      <c r="K33" s="11">
        <v>2679315703</v>
      </c>
      <c r="M33" s="11">
        <v>2690136359</v>
      </c>
      <c r="N33" s="11"/>
      <c r="O33" s="11">
        <v>10820656</v>
      </c>
      <c r="P33" s="11"/>
      <c r="Q33" s="11">
        <f t="shared" si="0"/>
        <v>2679315703</v>
      </c>
      <c r="T33" s="82"/>
    </row>
    <row r="34" spans="1:20" ht="31.5" customHeight="1">
      <c r="A34" s="28" t="s">
        <v>54</v>
      </c>
      <c r="C34" s="11">
        <v>15</v>
      </c>
      <c r="E34" s="11">
        <v>29</v>
      </c>
      <c r="G34" s="11">
        <v>2632681266</v>
      </c>
      <c r="I34" s="11">
        <v>15440120</v>
      </c>
      <c r="K34" s="11">
        <v>2617241146</v>
      </c>
      <c r="M34" s="11">
        <v>2632681266</v>
      </c>
      <c r="N34" s="11"/>
      <c r="O34" s="11">
        <v>15440120</v>
      </c>
      <c r="P34" s="11"/>
      <c r="Q34" s="11">
        <f t="shared" si="0"/>
        <v>2617241146</v>
      </c>
      <c r="T34" s="82"/>
    </row>
    <row r="35" spans="1:20" ht="31.5" customHeight="1">
      <c r="A35" s="28" t="s">
        <v>60</v>
      </c>
      <c r="C35" s="11">
        <v>9</v>
      </c>
      <c r="E35" s="11">
        <v>29</v>
      </c>
      <c r="G35" s="11">
        <v>2458454975</v>
      </c>
      <c r="I35" s="11">
        <v>11781744</v>
      </c>
      <c r="K35" s="11">
        <v>2446673231</v>
      </c>
      <c r="M35" s="11">
        <v>2458454975</v>
      </c>
      <c r="N35" s="11"/>
      <c r="O35" s="11">
        <v>11781744</v>
      </c>
      <c r="P35" s="11"/>
      <c r="Q35" s="11">
        <f t="shared" si="0"/>
        <v>2446673231</v>
      </c>
      <c r="T35" s="82"/>
    </row>
    <row r="36" spans="1:20" ht="31.5" customHeight="1">
      <c r="A36" s="28" t="s">
        <v>60</v>
      </c>
      <c r="C36" s="11">
        <v>16</v>
      </c>
      <c r="E36" s="11">
        <v>29</v>
      </c>
      <c r="G36" s="11">
        <v>2240131145</v>
      </c>
      <c r="I36" s="11">
        <v>19426289</v>
      </c>
      <c r="K36" s="11">
        <v>2220704856</v>
      </c>
      <c r="M36" s="11">
        <v>2240131145</v>
      </c>
      <c r="N36" s="11"/>
      <c r="O36" s="11">
        <v>19426289</v>
      </c>
      <c r="P36" s="11"/>
      <c r="Q36" s="11">
        <f t="shared" si="0"/>
        <v>2220704856</v>
      </c>
      <c r="T36" s="82"/>
    </row>
    <row r="37" spans="1:20" ht="31.5" customHeight="1">
      <c r="A37" s="28" t="s">
        <v>54</v>
      </c>
      <c r="C37" s="11">
        <v>7</v>
      </c>
      <c r="E37" s="11">
        <v>28</v>
      </c>
      <c r="G37" s="11">
        <v>2158621116</v>
      </c>
      <c r="I37" s="11">
        <v>2301635</v>
      </c>
      <c r="K37" s="11">
        <v>2156319481</v>
      </c>
      <c r="M37" s="11">
        <v>2158621116</v>
      </c>
      <c r="N37" s="11"/>
      <c r="O37" s="11">
        <v>2301635</v>
      </c>
      <c r="P37" s="11"/>
      <c r="Q37" s="11">
        <f t="shared" si="0"/>
        <v>2156319481</v>
      </c>
      <c r="T37" s="82"/>
    </row>
    <row r="38" spans="1:20" ht="31.5" customHeight="1">
      <c r="A38" s="28" t="s">
        <v>54</v>
      </c>
      <c r="C38" s="11">
        <v>9</v>
      </c>
      <c r="E38" s="11">
        <v>29</v>
      </c>
      <c r="G38" s="11">
        <v>1912677967</v>
      </c>
      <c r="I38" s="11">
        <v>9166197</v>
      </c>
      <c r="K38" s="11">
        <v>1903511770</v>
      </c>
      <c r="M38" s="11">
        <v>1912677967</v>
      </c>
      <c r="N38" s="11"/>
      <c r="O38" s="11">
        <v>9166197</v>
      </c>
      <c r="P38" s="11"/>
      <c r="Q38" s="11">
        <f t="shared" si="0"/>
        <v>1903511770</v>
      </c>
      <c r="T38" s="82"/>
    </row>
    <row r="39" spans="1:20" ht="31.5" customHeight="1">
      <c r="A39" s="28" t="s">
        <v>76</v>
      </c>
      <c r="C39" s="11">
        <v>20</v>
      </c>
      <c r="E39" s="11">
        <v>28</v>
      </c>
      <c r="G39" s="11">
        <v>1705699461</v>
      </c>
      <c r="I39" s="11">
        <v>4212050</v>
      </c>
      <c r="K39" s="11">
        <v>1701487411</v>
      </c>
      <c r="M39" s="11">
        <v>1705699461</v>
      </c>
      <c r="N39" s="11"/>
      <c r="O39" s="11">
        <v>4212050</v>
      </c>
      <c r="P39" s="11"/>
      <c r="Q39" s="11">
        <f t="shared" si="0"/>
        <v>1701487411</v>
      </c>
      <c r="T39" s="82"/>
    </row>
    <row r="40" spans="1:20" ht="31.5" customHeight="1">
      <c r="A40" s="28" t="s">
        <v>79</v>
      </c>
      <c r="C40" s="11">
        <v>21</v>
      </c>
      <c r="E40" s="11">
        <v>28</v>
      </c>
      <c r="G40" s="11">
        <v>1592536535</v>
      </c>
      <c r="I40" s="11">
        <v>13480453</v>
      </c>
      <c r="K40" s="11">
        <v>1579056082</v>
      </c>
      <c r="M40" s="11">
        <v>1592536535</v>
      </c>
      <c r="N40" s="11"/>
      <c r="O40" s="11">
        <v>13480453</v>
      </c>
      <c r="P40" s="11"/>
      <c r="Q40" s="11">
        <f t="shared" si="0"/>
        <v>1579056082</v>
      </c>
      <c r="T40" s="82"/>
    </row>
    <row r="41" spans="1:20" ht="31.5" customHeight="1">
      <c r="A41" s="28" t="s">
        <v>54</v>
      </c>
      <c r="C41" s="11">
        <v>17</v>
      </c>
      <c r="E41" s="11">
        <v>28</v>
      </c>
      <c r="G41" s="11">
        <v>1521542030</v>
      </c>
      <c r="I41" s="11">
        <v>1613332</v>
      </c>
      <c r="K41" s="11">
        <v>1519928698</v>
      </c>
      <c r="M41" s="11">
        <v>1521542030</v>
      </c>
      <c r="N41" s="11"/>
      <c r="O41" s="11">
        <v>1613332</v>
      </c>
      <c r="P41" s="11"/>
      <c r="Q41" s="11">
        <f t="shared" si="0"/>
        <v>1519928698</v>
      </c>
      <c r="T41" s="82"/>
    </row>
    <row r="42" spans="1:20" ht="31.5" customHeight="1">
      <c r="A42" s="28" t="s">
        <v>54</v>
      </c>
      <c r="C42" s="11">
        <v>27</v>
      </c>
      <c r="E42" s="11">
        <v>29</v>
      </c>
      <c r="G42" s="11">
        <v>1429566668</v>
      </c>
      <c r="I42" s="11">
        <v>5049368</v>
      </c>
      <c r="K42" s="11">
        <v>1424517300</v>
      </c>
      <c r="M42" s="11">
        <v>1429566668</v>
      </c>
      <c r="N42" s="11"/>
      <c r="O42" s="11">
        <v>5049368</v>
      </c>
      <c r="P42" s="11"/>
      <c r="Q42" s="11">
        <f t="shared" si="0"/>
        <v>1424517300</v>
      </c>
      <c r="T42" s="82"/>
    </row>
    <row r="43" spans="1:20" ht="31.5" customHeight="1">
      <c r="A43" s="28" t="s">
        <v>76</v>
      </c>
      <c r="C43" s="11">
        <v>5</v>
      </c>
      <c r="E43" s="11">
        <v>28</v>
      </c>
      <c r="G43" s="11">
        <v>1277857262</v>
      </c>
      <c r="I43" s="11">
        <v>4083973</v>
      </c>
      <c r="K43" s="11">
        <v>1273773289</v>
      </c>
      <c r="M43" s="11">
        <v>1277857262</v>
      </c>
      <c r="N43" s="11"/>
      <c r="O43" s="11">
        <v>4083973</v>
      </c>
      <c r="P43" s="11"/>
      <c r="Q43" s="11">
        <f t="shared" si="0"/>
        <v>1273773289</v>
      </c>
      <c r="T43" s="82"/>
    </row>
    <row r="44" spans="1:20" ht="31.5" customHeight="1">
      <c r="A44" s="28" t="s">
        <v>54</v>
      </c>
      <c r="C44" s="11">
        <v>19</v>
      </c>
      <c r="E44" s="11">
        <v>29</v>
      </c>
      <c r="G44" s="11">
        <v>1244531776</v>
      </c>
      <c r="I44" s="11">
        <v>6909957</v>
      </c>
      <c r="K44" s="11">
        <v>1237621819</v>
      </c>
      <c r="M44" s="11">
        <v>1244531776</v>
      </c>
      <c r="N44" s="11"/>
      <c r="O44" s="11">
        <v>6909957</v>
      </c>
      <c r="P44" s="11"/>
      <c r="Q44" s="11">
        <f t="shared" si="0"/>
        <v>1237621819</v>
      </c>
      <c r="T44" s="82"/>
    </row>
    <row r="45" spans="1:20" ht="31.5" customHeight="1">
      <c r="A45" s="28" t="s">
        <v>54</v>
      </c>
      <c r="C45" s="11">
        <v>15</v>
      </c>
      <c r="E45" s="11">
        <v>28</v>
      </c>
      <c r="G45" s="11">
        <v>966722714</v>
      </c>
      <c r="I45" s="11">
        <v>1446773</v>
      </c>
      <c r="K45" s="11">
        <v>965275941</v>
      </c>
      <c r="M45" s="11">
        <v>966722714</v>
      </c>
      <c r="N45" s="11"/>
      <c r="O45" s="11">
        <v>1446773</v>
      </c>
      <c r="P45" s="11"/>
      <c r="Q45" s="11">
        <f t="shared" si="0"/>
        <v>965275941</v>
      </c>
      <c r="T45" s="82"/>
    </row>
    <row r="46" spans="1:20" ht="31.5" customHeight="1">
      <c r="A46" s="28" t="s">
        <v>79</v>
      </c>
      <c r="C46" s="11">
        <v>28</v>
      </c>
      <c r="E46" s="11">
        <v>28</v>
      </c>
      <c r="G46" s="11">
        <v>563915389</v>
      </c>
      <c r="I46" s="11">
        <v>4156554</v>
      </c>
      <c r="K46" s="11">
        <v>559758835</v>
      </c>
      <c r="M46" s="11">
        <v>563915389</v>
      </c>
      <c r="N46" s="11"/>
      <c r="O46" s="11">
        <v>4156554</v>
      </c>
      <c r="P46" s="11"/>
      <c r="Q46" s="11">
        <f t="shared" si="0"/>
        <v>559758835</v>
      </c>
      <c r="T46" s="82"/>
    </row>
    <row r="47" spans="1:20" ht="31.5" customHeight="1">
      <c r="A47" s="28" t="s">
        <v>54</v>
      </c>
      <c r="C47" s="11">
        <v>16</v>
      </c>
      <c r="E47" s="11">
        <v>29</v>
      </c>
      <c r="G47" s="11">
        <v>420746234</v>
      </c>
      <c r="I47" s="11">
        <v>2465153</v>
      </c>
      <c r="K47" s="11">
        <v>418281081</v>
      </c>
      <c r="M47" s="11">
        <v>420746234</v>
      </c>
      <c r="N47" s="11"/>
      <c r="O47" s="11">
        <v>2465153</v>
      </c>
      <c r="P47" s="11"/>
      <c r="Q47" s="11">
        <f t="shared" si="0"/>
        <v>418281081</v>
      </c>
      <c r="T47" s="82"/>
    </row>
    <row r="48" spans="1:20" ht="31.5" customHeight="1">
      <c r="A48" s="28" t="s">
        <v>54</v>
      </c>
      <c r="C48" s="11">
        <v>25</v>
      </c>
      <c r="E48" s="11">
        <v>28</v>
      </c>
      <c r="G48" s="11">
        <v>381235723</v>
      </c>
      <c r="I48" s="11">
        <v>1510927</v>
      </c>
      <c r="K48" s="11">
        <v>379724796</v>
      </c>
      <c r="M48" s="11">
        <v>381235723</v>
      </c>
      <c r="N48" s="11"/>
      <c r="O48" s="11">
        <v>1510927</v>
      </c>
      <c r="P48" s="11"/>
      <c r="Q48" s="11">
        <f t="shared" si="0"/>
        <v>379724796</v>
      </c>
      <c r="T48" s="82"/>
    </row>
    <row r="49" spans="1:20" ht="31.5" customHeight="1">
      <c r="A49" s="28" t="s">
        <v>54</v>
      </c>
      <c r="C49" s="11">
        <v>23</v>
      </c>
      <c r="E49" s="11">
        <v>28</v>
      </c>
      <c r="G49" s="11">
        <v>348250572</v>
      </c>
      <c r="I49" s="11">
        <v>304252</v>
      </c>
      <c r="K49" s="11">
        <v>347946320</v>
      </c>
      <c r="M49" s="11">
        <v>348250572</v>
      </c>
      <c r="N49" s="11"/>
      <c r="O49" s="11">
        <v>304252</v>
      </c>
      <c r="P49" s="11"/>
      <c r="Q49" s="11">
        <f t="shared" si="0"/>
        <v>347946320</v>
      </c>
      <c r="T49" s="82"/>
    </row>
    <row r="50" spans="1:20" ht="31.5" customHeight="1">
      <c r="A50" s="28" t="s">
        <v>54</v>
      </c>
      <c r="C50" s="11">
        <v>2</v>
      </c>
      <c r="E50" s="11">
        <v>28</v>
      </c>
      <c r="G50" s="11">
        <v>290850961</v>
      </c>
      <c r="I50" s="11">
        <v>0</v>
      </c>
      <c r="K50" s="11">
        <v>290850961</v>
      </c>
      <c r="M50" s="11">
        <v>290850961</v>
      </c>
      <c r="N50" s="11"/>
      <c r="O50" s="11">
        <v>0</v>
      </c>
      <c r="P50" s="11"/>
      <c r="Q50" s="11">
        <f t="shared" si="0"/>
        <v>290850961</v>
      </c>
      <c r="T50" s="82"/>
    </row>
    <row r="51" spans="1:20" ht="31.5" customHeight="1">
      <c r="A51" s="28" t="s">
        <v>150</v>
      </c>
      <c r="C51" s="11">
        <v>8</v>
      </c>
      <c r="E51" s="11">
        <v>28</v>
      </c>
      <c r="G51" s="11">
        <v>286632785</v>
      </c>
      <c r="I51" s="11">
        <v>1743584</v>
      </c>
      <c r="K51" s="11">
        <v>284889201</v>
      </c>
      <c r="M51" s="11">
        <v>286632785</v>
      </c>
      <c r="N51" s="11"/>
      <c r="O51" s="11">
        <v>1743584</v>
      </c>
      <c r="P51" s="11"/>
      <c r="Q51" s="11">
        <f t="shared" si="0"/>
        <v>284889201</v>
      </c>
      <c r="T51" s="82"/>
    </row>
    <row r="52" spans="1:20" ht="31.5" customHeight="1">
      <c r="A52" s="28" t="s">
        <v>76</v>
      </c>
      <c r="C52" s="11">
        <v>28</v>
      </c>
      <c r="E52" s="11">
        <v>28</v>
      </c>
      <c r="G52" s="11">
        <v>255183276</v>
      </c>
      <c r="I52" s="11">
        <v>5351586</v>
      </c>
      <c r="K52" s="11">
        <v>249831690</v>
      </c>
      <c r="M52" s="11">
        <v>255183276</v>
      </c>
      <c r="N52" s="11"/>
      <c r="O52" s="11">
        <v>5351586</v>
      </c>
      <c r="P52" s="11"/>
      <c r="Q52" s="11">
        <f t="shared" si="0"/>
        <v>249831690</v>
      </c>
      <c r="T52" s="82"/>
    </row>
    <row r="53" spans="1:20" ht="31.5" customHeight="1">
      <c r="A53" s="28" t="s">
        <v>54</v>
      </c>
      <c r="C53" s="11">
        <v>1</v>
      </c>
      <c r="E53" s="11">
        <v>28</v>
      </c>
      <c r="G53" s="11">
        <v>196563857</v>
      </c>
      <c r="I53" s="11">
        <v>38413</v>
      </c>
      <c r="K53" s="11">
        <v>196525444</v>
      </c>
      <c r="M53" s="11">
        <v>196563857</v>
      </c>
      <c r="N53" s="11"/>
      <c r="O53" s="11">
        <v>38413</v>
      </c>
      <c r="P53" s="11"/>
      <c r="Q53" s="11">
        <f t="shared" si="0"/>
        <v>196525444</v>
      </c>
      <c r="T53" s="82"/>
    </row>
    <row r="54" spans="1:20" ht="31.5" customHeight="1">
      <c r="A54" s="28" t="s">
        <v>54</v>
      </c>
      <c r="C54" s="11">
        <v>15</v>
      </c>
      <c r="E54" s="11">
        <v>28</v>
      </c>
      <c r="G54" s="11">
        <v>100004368</v>
      </c>
      <c r="I54" s="11">
        <v>1134571</v>
      </c>
      <c r="K54" s="11">
        <v>98869797</v>
      </c>
      <c r="M54" s="11">
        <v>100004368</v>
      </c>
      <c r="N54" s="11"/>
      <c r="O54" s="11">
        <v>1134571</v>
      </c>
      <c r="P54" s="11"/>
      <c r="Q54" s="11">
        <f t="shared" si="0"/>
        <v>98869797</v>
      </c>
      <c r="T54" s="82"/>
    </row>
    <row r="55" spans="1:20" ht="31.5" customHeight="1">
      <c r="A55" s="28" t="s">
        <v>76</v>
      </c>
      <c r="C55" s="11">
        <v>21</v>
      </c>
      <c r="E55" s="11">
        <v>28</v>
      </c>
      <c r="G55" s="11">
        <v>96554090</v>
      </c>
      <c r="I55" s="11">
        <v>1526670</v>
      </c>
      <c r="K55" s="11">
        <v>95027420</v>
      </c>
      <c r="M55" s="11">
        <v>96554090</v>
      </c>
      <c r="N55" s="11"/>
      <c r="O55" s="11">
        <v>1526670</v>
      </c>
      <c r="P55" s="11"/>
      <c r="Q55" s="11">
        <f t="shared" si="0"/>
        <v>95027420</v>
      </c>
      <c r="T55" s="82"/>
    </row>
    <row r="56" spans="1:20" ht="31.5" customHeight="1">
      <c r="A56" s="28" t="s">
        <v>54</v>
      </c>
      <c r="C56" s="11">
        <v>1</v>
      </c>
      <c r="E56" s="11">
        <v>28</v>
      </c>
      <c r="G56" s="11">
        <v>87049055</v>
      </c>
      <c r="I56" s="11">
        <v>0</v>
      </c>
      <c r="K56" s="11">
        <v>87049055</v>
      </c>
      <c r="M56" s="11">
        <v>87049055</v>
      </c>
      <c r="N56" s="11"/>
      <c r="O56" s="11">
        <v>0</v>
      </c>
      <c r="P56" s="11"/>
      <c r="Q56" s="11">
        <f t="shared" si="0"/>
        <v>87049055</v>
      </c>
      <c r="T56" s="82"/>
    </row>
    <row r="57" spans="1:20" ht="31.5" customHeight="1">
      <c r="A57" s="28" t="s">
        <v>106</v>
      </c>
      <c r="C57" s="11">
        <v>25</v>
      </c>
      <c r="E57" s="11">
        <v>0</v>
      </c>
      <c r="G57" s="11">
        <v>3597126</v>
      </c>
      <c r="I57" s="11">
        <v>0</v>
      </c>
      <c r="K57" s="11">
        <v>3597126</v>
      </c>
      <c r="M57" s="11">
        <v>3597126</v>
      </c>
      <c r="N57" s="11"/>
      <c r="O57" s="11">
        <v>0</v>
      </c>
      <c r="P57" s="11"/>
      <c r="Q57" s="11">
        <f t="shared" si="0"/>
        <v>3597126</v>
      </c>
      <c r="T57" s="82"/>
    </row>
    <row r="58" spans="1:20" ht="31.5" customHeight="1">
      <c r="A58" s="28" t="s">
        <v>132</v>
      </c>
      <c r="C58" s="11">
        <v>26</v>
      </c>
      <c r="E58" s="11">
        <v>5</v>
      </c>
      <c r="G58" s="11">
        <v>720582</v>
      </c>
      <c r="I58" s="11">
        <v>4473</v>
      </c>
      <c r="K58" s="11">
        <v>716109</v>
      </c>
      <c r="M58" s="11">
        <v>720582</v>
      </c>
      <c r="N58" s="11"/>
      <c r="O58" s="11">
        <v>4473</v>
      </c>
      <c r="P58" s="11"/>
      <c r="Q58" s="11">
        <f t="shared" si="0"/>
        <v>716109</v>
      </c>
      <c r="T58" s="82"/>
    </row>
    <row r="59" spans="1:20" ht="31.5" customHeight="1">
      <c r="A59" s="28" t="s">
        <v>159</v>
      </c>
      <c r="C59" s="11">
        <v>11</v>
      </c>
      <c r="E59" s="11">
        <v>5</v>
      </c>
      <c r="G59" s="11">
        <v>275416</v>
      </c>
      <c r="I59" s="11">
        <v>413</v>
      </c>
      <c r="K59" s="11">
        <v>275003</v>
      </c>
      <c r="M59" s="11">
        <v>275416</v>
      </c>
      <c r="N59" s="11"/>
      <c r="O59" s="11">
        <v>413</v>
      </c>
      <c r="P59" s="11"/>
      <c r="Q59" s="11">
        <f t="shared" si="0"/>
        <v>275003</v>
      </c>
      <c r="T59" s="82"/>
    </row>
    <row r="60" spans="1:20" ht="31.5" customHeight="1">
      <c r="A60" s="28" t="s">
        <v>162</v>
      </c>
      <c r="C60" s="11">
        <v>11</v>
      </c>
      <c r="E60" s="11">
        <v>5</v>
      </c>
      <c r="G60" s="11">
        <v>83100</v>
      </c>
      <c r="I60" s="11">
        <v>125</v>
      </c>
      <c r="K60" s="11">
        <v>82975</v>
      </c>
      <c r="M60" s="11">
        <v>83100</v>
      </c>
      <c r="N60" s="11"/>
      <c r="O60" s="11">
        <v>125</v>
      </c>
      <c r="P60" s="11"/>
      <c r="Q60" s="11">
        <f t="shared" si="0"/>
        <v>82975</v>
      </c>
      <c r="T60" s="82"/>
    </row>
    <row r="61" spans="1:20" ht="31.5" customHeight="1">
      <c r="A61" s="28" t="s">
        <v>51</v>
      </c>
      <c r="C61" s="11">
        <v>3</v>
      </c>
      <c r="E61" s="11">
        <v>5</v>
      </c>
      <c r="G61" s="11">
        <v>21266</v>
      </c>
      <c r="I61" s="11">
        <v>7415</v>
      </c>
      <c r="K61" s="11">
        <v>13851</v>
      </c>
      <c r="M61" s="11">
        <v>21266</v>
      </c>
      <c r="N61" s="11"/>
      <c r="O61" s="11">
        <v>7415</v>
      </c>
      <c r="P61" s="11"/>
      <c r="Q61" s="11">
        <f t="shared" si="0"/>
        <v>13851</v>
      </c>
      <c r="T61" s="82"/>
    </row>
    <row r="62" spans="1:20" ht="31.5" customHeight="1">
      <c r="A62" s="28" t="s">
        <v>47</v>
      </c>
      <c r="C62" s="11">
        <v>3</v>
      </c>
      <c r="E62" s="11">
        <v>0</v>
      </c>
      <c r="G62" s="11">
        <v>2862</v>
      </c>
      <c r="I62" s="11">
        <v>0</v>
      </c>
      <c r="K62" s="11">
        <v>2862</v>
      </c>
      <c r="M62" s="11">
        <v>2862</v>
      </c>
      <c r="N62" s="11"/>
      <c r="O62" s="11">
        <v>0</v>
      </c>
      <c r="P62" s="11"/>
      <c r="Q62" s="11">
        <f t="shared" si="0"/>
        <v>2862</v>
      </c>
      <c r="T62" s="82"/>
    </row>
    <row r="63" spans="1:20" ht="31.5" customHeight="1">
      <c r="A63" s="28" t="s">
        <v>43</v>
      </c>
      <c r="C63" s="11">
        <v>25</v>
      </c>
      <c r="E63" s="11">
        <v>0</v>
      </c>
      <c r="G63" s="11">
        <v>2330</v>
      </c>
      <c r="I63" s="11">
        <v>0</v>
      </c>
      <c r="K63" s="11">
        <v>2330</v>
      </c>
      <c r="M63" s="11">
        <v>2330</v>
      </c>
      <c r="N63" s="11"/>
      <c r="O63" s="11">
        <v>0</v>
      </c>
      <c r="P63" s="11"/>
      <c r="Q63" s="11">
        <f t="shared" si="0"/>
        <v>2330</v>
      </c>
      <c r="T63" s="82"/>
    </row>
    <row r="64" spans="1:20" ht="31.5" customHeight="1" thickBot="1">
      <c r="A64" s="28" t="s">
        <v>129</v>
      </c>
      <c r="C64" s="11">
        <v>23</v>
      </c>
      <c r="E64" s="11">
        <v>5</v>
      </c>
      <c r="G64" s="11">
        <v>1957</v>
      </c>
      <c r="I64" s="11">
        <v>30689</v>
      </c>
      <c r="K64" s="11">
        <v>-28732</v>
      </c>
      <c r="M64" s="11">
        <v>1957</v>
      </c>
      <c r="N64" s="11"/>
      <c r="O64" s="11">
        <v>30689</v>
      </c>
      <c r="P64" s="11"/>
      <c r="Q64" s="11">
        <f t="shared" si="0"/>
        <v>-28732</v>
      </c>
      <c r="T64" s="82"/>
    </row>
    <row r="65" spans="3:20" ht="22.5" thickBot="1">
      <c r="C65" s="11"/>
      <c r="G65" s="16">
        <f>SUM(G8:G64)</f>
        <v>232745164720</v>
      </c>
      <c r="I65" s="16">
        <f>SUM(I8:I64)</f>
        <v>968504738</v>
      </c>
      <c r="K65" s="16">
        <f>SUM(K8:K64)</f>
        <v>231776659982</v>
      </c>
      <c r="M65" s="16">
        <f>SUM(M8:M64)</f>
        <v>232745164720</v>
      </c>
      <c r="O65" s="16">
        <f>SUM(O8:O64)</f>
        <v>968504738</v>
      </c>
      <c r="Q65" s="16">
        <f>M65-O65</f>
        <v>231776659982</v>
      </c>
      <c r="T65" s="83"/>
    </row>
    <row r="66" spans="3:20" ht="15.75" thickTop="1">
      <c r="T66" s="84"/>
    </row>
    <row r="68" spans="3:20" ht="20.25">
      <c r="Q68" s="11"/>
    </row>
  </sheetData>
  <autoFilter ref="A8:S8" xr:uid="{00000000-0001-0000-0600-000000000000}">
    <sortState xmlns:xlrd2="http://schemas.microsoft.com/office/spreadsheetml/2017/richdata2" ref="A9:S64">
      <sortCondition descending="1" ref="Q8"/>
    </sortState>
  </autoFilter>
  <mergeCells count="15">
    <mergeCell ref="A1:Q1"/>
    <mergeCell ref="A2:Q2"/>
    <mergeCell ref="A3:Q3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1"/>
  <sheetViews>
    <sheetView rightToLeft="1" workbookViewId="0">
      <selection activeCell="G13" sqref="G13"/>
    </sheetView>
  </sheetViews>
  <sheetFormatPr defaultRowHeight="15"/>
  <cols>
    <col min="1" max="1" width="30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27.85546875" style="1" bestFit="1" customWidth="1"/>
    <col min="10" max="10" width="1" style="1" customWidth="1"/>
    <col min="11" max="11" width="11" style="1" customWidth="1"/>
    <col min="12" max="12" width="1" style="1" customWidth="1"/>
    <col min="13" max="13" width="18.42578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7.85546875" style="1" bestFit="1" customWidth="1"/>
    <col min="18" max="18" width="1" style="1" customWidth="1"/>
    <col min="19" max="19" width="12" style="1" bestFit="1" customWidth="1"/>
    <col min="20" max="16384" width="9.140625" style="1"/>
  </cols>
  <sheetData>
    <row r="1" spans="1:19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9" ht="2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9" ht="26.25">
      <c r="A5" s="80" t="s">
        <v>238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9" ht="22.5" thickBot="1">
      <c r="A6" s="75" t="s">
        <v>2</v>
      </c>
      <c r="B6" s="22"/>
      <c r="C6" s="71" t="s">
        <v>215</v>
      </c>
      <c r="D6" s="71" t="s">
        <v>182</v>
      </c>
      <c r="E6" s="71" t="s">
        <v>182</v>
      </c>
      <c r="F6" s="71" t="s">
        <v>182</v>
      </c>
      <c r="G6" s="71" t="s">
        <v>182</v>
      </c>
      <c r="H6" s="71" t="s">
        <v>182</v>
      </c>
      <c r="I6" s="71" t="s">
        <v>182</v>
      </c>
      <c r="J6" s="22"/>
      <c r="K6" s="71" t="s">
        <v>216</v>
      </c>
      <c r="L6" s="71" t="s">
        <v>183</v>
      </c>
      <c r="M6" s="71" t="s">
        <v>183</v>
      </c>
      <c r="N6" s="71" t="s">
        <v>183</v>
      </c>
      <c r="O6" s="71" t="s">
        <v>183</v>
      </c>
      <c r="P6" s="71" t="s">
        <v>183</v>
      </c>
      <c r="Q6" s="71" t="s">
        <v>183</v>
      </c>
      <c r="R6" s="22"/>
    </row>
    <row r="7" spans="1:19" ht="22.5" thickBot="1">
      <c r="A7" s="75" t="s">
        <v>2</v>
      </c>
      <c r="B7" s="22"/>
      <c r="C7" s="71" t="s">
        <v>6</v>
      </c>
      <c r="D7" s="22"/>
      <c r="E7" s="71" t="s">
        <v>190</v>
      </c>
      <c r="F7" s="22"/>
      <c r="G7" s="71" t="s">
        <v>191</v>
      </c>
      <c r="H7" s="22"/>
      <c r="I7" s="71" t="s">
        <v>192</v>
      </c>
      <c r="J7" s="22"/>
      <c r="K7" s="33" t="s">
        <v>6</v>
      </c>
      <c r="L7" s="22"/>
      <c r="M7" s="33" t="s">
        <v>190</v>
      </c>
      <c r="N7" s="22"/>
      <c r="O7" s="71" t="s">
        <v>191</v>
      </c>
      <c r="P7" s="22"/>
      <c r="Q7" s="71" t="s">
        <v>192</v>
      </c>
      <c r="R7" s="22"/>
    </row>
    <row r="8" spans="1:19" ht="20.25" customHeight="1">
      <c r="A8" s="28" t="s">
        <v>14</v>
      </c>
      <c r="C8" s="11">
        <v>4000000</v>
      </c>
      <c r="D8" s="32"/>
      <c r="E8" s="11">
        <v>40911360000</v>
      </c>
      <c r="F8" s="11"/>
      <c r="G8" s="11">
        <v>39952500000</v>
      </c>
      <c r="H8" s="11"/>
      <c r="I8" s="11">
        <v>958860000</v>
      </c>
      <c r="J8" s="11"/>
      <c r="K8" s="11">
        <v>4000000</v>
      </c>
      <c r="L8" s="11"/>
      <c r="M8" s="11">
        <v>40911360000</v>
      </c>
      <c r="N8" s="11"/>
      <c r="O8" s="11">
        <v>39952500000</v>
      </c>
      <c r="P8" s="11"/>
      <c r="Q8" s="11">
        <f>M8-O8</f>
        <v>958860000</v>
      </c>
      <c r="R8" s="11"/>
      <c r="S8" s="11"/>
    </row>
    <row r="9" spans="1:19" ht="24.75" customHeight="1" thickBot="1">
      <c r="A9" s="28" t="s">
        <v>24</v>
      </c>
      <c r="C9" s="11">
        <v>555600</v>
      </c>
      <c r="D9" s="32"/>
      <c r="E9" s="11">
        <v>303024866786</v>
      </c>
      <c r="F9" s="11"/>
      <c r="G9" s="11">
        <v>297192124162</v>
      </c>
      <c r="H9" s="11"/>
      <c r="I9" s="11">
        <v>5832742624</v>
      </c>
      <c r="J9" s="11"/>
      <c r="K9" s="11">
        <v>555600</v>
      </c>
      <c r="L9" s="11"/>
      <c r="M9" s="11">
        <v>303024866786</v>
      </c>
      <c r="N9" s="11"/>
      <c r="O9" s="11">
        <v>297192124162</v>
      </c>
      <c r="P9" s="11"/>
      <c r="Q9" s="11">
        <f>M9-O9</f>
        <v>5832742624</v>
      </c>
      <c r="R9" s="11"/>
      <c r="S9" s="11"/>
    </row>
    <row r="10" spans="1:19" ht="22.5" thickBot="1">
      <c r="C10" s="16">
        <f>SUM(C8:C9)</f>
        <v>4555600</v>
      </c>
      <c r="D10" s="32"/>
      <c r="E10" s="16">
        <f>SUM(E8:E9)</f>
        <v>343936226786</v>
      </c>
      <c r="F10" s="32"/>
      <c r="G10" s="16">
        <f>SUM(G8:G9)</f>
        <v>337144624162</v>
      </c>
      <c r="H10" s="32"/>
      <c r="I10" s="16">
        <f>SUM(I8:I9)</f>
        <v>6791602624</v>
      </c>
      <c r="J10" s="32"/>
      <c r="K10" s="16">
        <f>SUM(K8:K9)</f>
        <v>4555600</v>
      </c>
      <c r="L10" s="32"/>
      <c r="M10" s="16">
        <f>SUM(M8:M9)</f>
        <v>343936226786</v>
      </c>
      <c r="N10" s="32"/>
      <c r="O10" s="16">
        <f>SUM(O8:O9)</f>
        <v>337144624162</v>
      </c>
      <c r="P10" s="32"/>
      <c r="Q10" s="16">
        <f>SUM(Q8:Q9)</f>
        <v>6791602624</v>
      </c>
    </row>
    <row r="11" spans="1:19" ht="15.75" thickTop="1"/>
  </sheetData>
  <mergeCells count="13">
    <mergeCell ref="A1:Q1"/>
    <mergeCell ref="A2:Q2"/>
    <mergeCell ref="A3:Q3"/>
    <mergeCell ref="O7"/>
    <mergeCell ref="Q7"/>
    <mergeCell ref="K6:Q6"/>
    <mergeCell ref="A6:A7"/>
    <mergeCell ref="C7"/>
    <mergeCell ref="E7"/>
    <mergeCell ref="G7"/>
    <mergeCell ref="I7"/>
    <mergeCell ref="C6:I6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rightToLeft="1" zoomScaleNormal="100" workbookViewId="0">
      <selection activeCell="Y12" sqref="Y12"/>
    </sheetView>
  </sheetViews>
  <sheetFormatPr defaultRowHeight="20.25"/>
  <cols>
    <col min="1" max="1" width="26.42578125" style="6" bestFit="1" customWidth="1"/>
    <col min="2" max="2" width="1" style="6" customWidth="1"/>
    <col min="3" max="3" width="10.42578125" style="6" customWidth="1"/>
    <col min="4" max="4" width="0.28515625" style="9" customWidth="1"/>
    <col min="5" max="5" width="15" style="6" bestFit="1" customWidth="1"/>
    <col min="6" max="6" width="0.5703125" style="9" customWidth="1"/>
    <col min="7" max="7" width="15" style="6" bestFit="1" customWidth="1"/>
    <col min="8" max="8" width="0.7109375" style="6" customWidth="1"/>
    <col min="9" max="9" width="4.7109375" style="6" bestFit="1" customWidth="1"/>
    <col min="10" max="10" width="0.5703125" style="6" customWidth="1"/>
    <col min="11" max="11" width="12.140625" style="6" bestFit="1" customWidth="1"/>
    <col min="12" max="12" width="0.7109375" style="6" customWidth="1"/>
    <col min="13" max="13" width="4.7109375" style="6" bestFit="1" customWidth="1"/>
    <col min="14" max="14" width="0.7109375" style="6" customWidth="1"/>
    <col min="15" max="15" width="9.140625" style="6" customWidth="1"/>
    <col min="16" max="16" width="0.7109375" style="6" customWidth="1"/>
    <col min="17" max="17" width="9.85546875" style="6" bestFit="1" customWidth="1"/>
    <col min="18" max="18" width="0.5703125" style="6" customWidth="1"/>
    <col min="19" max="19" width="8.5703125" style="6" bestFit="1" customWidth="1"/>
    <col min="20" max="20" width="0.85546875" style="6" customWidth="1"/>
    <col min="21" max="21" width="15" style="6" bestFit="1" customWidth="1"/>
    <col min="22" max="22" width="0.7109375" style="6" customWidth="1"/>
    <col min="23" max="23" width="15" style="6" customWidth="1"/>
    <col min="24" max="24" width="0.5703125" style="6" customWidth="1"/>
    <col min="25" max="25" width="12.42578125" style="6" customWidth="1"/>
    <col min="26" max="26" width="1" style="6" customWidth="1"/>
    <col min="27" max="27" width="9.140625" style="6" customWidth="1"/>
    <col min="28" max="16384" width="9.140625" style="6"/>
  </cols>
  <sheetData>
    <row r="1" spans="1:25" ht="24">
      <c r="A1" s="55" t="s">
        <v>210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2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24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5" spans="1:25" ht="21.75">
      <c r="A5" s="62" t="s">
        <v>217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21.75">
      <c r="A6" s="62" t="s">
        <v>218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ht="25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21" customHeight="1" thickBot="1">
      <c r="A8" s="8"/>
      <c r="C8" s="58" t="s">
        <v>3</v>
      </c>
      <c r="D8" s="58"/>
      <c r="E8" s="58"/>
      <c r="F8" s="58"/>
      <c r="G8" s="58"/>
      <c r="I8" s="58" t="s">
        <v>4</v>
      </c>
      <c r="J8" s="58"/>
      <c r="K8" s="58"/>
      <c r="L8" s="58"/>
      <c r="M8" s="58"/>
      <c r="N8" s="58"/>
      <c r="O8" s="58"/>
      <c r="Q8" s="58" t="s">
        <v>5</v>
      </c>
      <c r="R8" s="58"/>
      <c r="S8" s="58"/>
      <c r="T8" s="58"/>
      <c r="U8" s="58"/>
      <c r="V8" s="58"/>
      <c r="W8" s="58"/>
      <c r="X8" s="58"/>
      <c r="Y8" s="58"/>
    </row>
    <row r="9" spans="1:25">
      <c r="A9" s="8"/>
      <c r="C9" s="59" t="s">
        <v>6</v>
      </c>
      <c r="E9" s="59" t="s">
        <v>7</v>
      </c>
      <c r="G9" s="59" t="s">
        <v>8</v>
      </c>
      <c r="I9" s="61" t="s">
        <v>9</v>
      </c>
      <c r="J9" s="61" t="s">
        <v>9</v>
      </c>
      <c r="K9" s="61" t="s">
        <v>9</v>
      </c>
      <c r="M9" s="61" t="s">
        <v>10</v>
      </c>
      <c r="N9" s="61" t="s">
        <v>10</v>
      </c>
      <c r="O9" s="61" t="s">
        <v>10</v>
      </c>
      <c r="Q9" s="59" t="s">
        <v>6</v>
      </c>
      <c r="S9" s="59" t="s">
        <v>11</v>
      </c>
      <c r="U9" s="59" t="s">
        <v>7</v>
      </c>
      <c r="W9" s="59" t="s">
        <v>8</v>
      </c>
      <c r="Y9" s="56" t="s">
        <v>12</v>
      </c>
    </row>
    <row r="10" spans="1:25" ht="21" thickBot="1">
      <c r="A10" s="8"/>
      <c r="C10" s="60" t="s">
        <v>6</v>
      </c>
      <c r="E10" s="60" t="s">
        <v>7</v>
      </c>
      <c r="G10" s="60" t="s">
        <v>8</v>
      </c>
      <c r="I10" s="60" t="s">
        <v>6</v>
      </c>
      <c r="J10" s="14"/>
      <c r="K10" s="60" t="s">
        <v>7</v>
      </c>
      <c r="M10" s="60" t="s">
        <v>6</v>
      </c>
      <c r="N10" s="14"/>
      <c r="O10" s="60" t="s">
        <v>13</v>
      </c>
      <c r="Q10" s="60" t="s">
        <v>6</v>
      </c>
      <c r="S10" s="60" t="s">
        <v>11</v>
      </c>
      <c r="U10" s="60" t="s">
        <v>7</v>
      </c>
      <c r="W10" s="60" t="s">
        <v>8</v>
      </c>
      <c r="Y10" s="57" t="s">
        <v>12</v>
      </c>
    </row>
    <row r="11" spans="1:25" ht="21" thickBot="1">
      <c r="A11" s="6" t="s">
        <v>14</v>
      </c>
      <c r="C11" s="11">
        <v>4000000</v>
      </c>
      <c r="D11" s="12"/>
      <c r="E11" s="11">
        <v>40000000000</v>
      </c>
      <c r="F11" s="12"/>
      <c r="G11" s="11">
        <v>39952500000</v>
      </c>
      <c r="H11" s="13"/>
      <c r="I11" s="11">
        <v>0</v>
      </c>
      <c r="J11" s="13"/>
      <c r="K11" s="11">
        <v>0</v>
      </c>
      <c r="L11" s="13"/>
      <c r="M11" s="11">
        <v>0</v>
      </c>
      <c r="N11" s="13"/>
      <c r="O11" s="11">
        <v>0</v>
      </c>
      <c r="P11" s="13"/>
      <c r="Q11" s="11">
        <v>4000000</v>
      </c>
      <c r="R11" s="13"/>
      <c r="S11" s="11">
        <v>10240</v>
      </c>
      <c r="T11" s="13"/>
      <c r="U11" s="11">
        <v>40000000000</v>
      </c>
      <c r="V11" s="13"/>
      <c r="W11" s="11">
        <v>40911360000</v>
      </c>
      <c r="X11" s="13"/>
      <c r="Y11" s="79">
        <v>4.3E-3</v>
      </c>
    </row>
    <row r="12" spans="1:25" ht="21.75" thickBot="1">
      <c r="C12" s="10">
        <f>SUM(C11)</f>
        <v>4000000</v>
      </c>
      <c r="D12" s="12"/>
      <c r="E12" s="10">
        <f>SUM(E11)</f>
        <v>40000000000</v>
      </c>
      <c r="F12" s="12"/>
      <c r="G12" s="10">
        <f>SUM(G11)</f>
        <v>39952500000</v>
      </c>
      <c r="H12" s="13"/>
      <c r="I12" s="10">
        <f>SUM(I11)</f>
        <v>0</v>
      </c>
      <c r="J12" s="13"/>
      <c r="K12" s="10">
        <f>SUM(K11)</f>
        <v>0</v>
      </c>
      <c r="L12" s="13"/>
      <c r="M12" s="10">
        <f>SUM(M11)</f>
        <v>0</v>
      </c>
      <c r="N12" s="13"/>
      <c r="O12" s="10">
        <f>SUM(O11)</f>
        <v>0</v>
      </c>
      <c r="P12" s="13"/>
      <c r="Q12" s="10">
        <f>SUM(Q11)</f>
        <v>4000000</v>
      </c>
      <c r="R12" s="13"/>
      <c r="S12" s="10">
        <f>SUM(S11)</f>
        <v>10240</v>
      </c>
      <c r="T12" s="13"/>
      <c r="U12" s="10">
        <f>SUM(U11)</f>
        <v>40000000000</v>
      </c>
      <c r="V12" s="13"/>
      <c r="W12" s="10">
        <f>SUM(W11)</f>
        <v>40911360000</v>
      </c>
      <c r="X12" s="13"/>
      <c r="Y12" s="10">
        <f>Y11</f>
        <v>4.3E-3</v>
      </c>
    </row>
    <row r="13" spans="1:25" ht="21" thickTop="1"/>
  </sheetData>
  <mergeCells count="22">
    <mergeCell ref="C9:C10"/>
    <mergeCell ref="E9:E10"/>
    <mergeCell ref="G9:G10"/>
    <mergeCell ref="C8:G8"/>
    <mergeCell ref="A5:Y5"/>
    <mergeCell ref="A6:Y6"/>
    <mergeCell ref="A1:Y1"/>
    <mergeCell ref="A2:Y2"/>
    <mergeCell ref="A3:Y3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5"/>
  <sheetViews>
    <sheetView rightToLeft="1" topLeftCell="C1" zoomScale="80" zoomScaleNormal="80" workbookViewId="0">
      <selection activeCell="AN11" sqref="AN11"/>
    </sheetView>
  </sheetViews>
  <sheetFormatPr defaultRowHeight="20.25"/>
  <cols>
    <col min="1" max="1" width="28.140625" style="6" customWidth="1"/>
    <col min="2" max="2" width="1" style="6" customWidth="1"/>
    <col min="3" max="3" width="17.28515625" style="6" bestFit="1" customWidth="1"/>
    <col min="4" max="4" width="1" style="6" customWidth="1"/>
    <col min="5" max="5" width="25" style="6" bestFit="1" customWidth="1"/>
    <col min="6" max="6" width="1" style="6" customWidth="1"/>
    <col min="7" max="7" width="16" style="6" bestFit="1" customWidth="1"/>
    <col min="8" max="8" width="1" style="6" customWidth="1"/>
    <col min="9" max="9" width="19.28515625" style="6" bestFit="1" customWidth="1"/>
    <col min="10" max="10" width="1" style="6" customWidth="1"/>
    <col min="11" max="11" width="11.85546875" style="6" bestFit="1" customWidth="1"/>
    <col min="12" max="12" width="1" style="6" customWidth="1"/>
    <col min="13" max="13" width="12.42578125" style="6" bestFit="1" customWidth="1"/>
    <col min="14" max="14" width="1" style="6" customWidth="1"/>
    <col min="15" max="15" width="9.5703125" style="6" bestFit="1" customWidth="1"/>
    <col min="16" max="16" width="1" style="6" customWidth="1"/>
    <col min="17" max="17" width="18.7109375" style="6" bestFit="1" customWidth="1"/>
    <col min="18" max="18" width="1" style="6" customWidth="1"/>
    <col min="19" max="19" width="25.140625" style="6" bestFit="1" customWidth="1"/>
    <col min="20" max="20" width="1" style="6" customWidth="1"/>
    <col min="21" max="21" width="11.42578125" style="6" customWidth="1"/>
    <col min="22" max="22" width="1" style="6" customWidth="1"/>
    <col min="23" max="23" width="13.7109375" style="6" bestFit="1" customWidth="1"/>
    <col min="24" max="24" width="1" style="6" customWidth="1"/>
    <col min="25" max="25" width="9.140625" style="6" customWidth="1"/>
    <col min="26" max="26" width="1" style="6" customWidth="1"/>
    <col min="27" max="27" width="11.42578125" style="6" customWidth="1"/>
    <col min="28" max="28" width="1" style="6" customWidth="1"/>
    <col min="29" max="29" width="9.5703125" style="6" bestFit="1" customWidth="1"/>
    <col min="30" max="30" width="1" style="6" customWidth="1"/>
    <col min="31" max="31" width="15.28515625" style="6" bestFit="1" customWidth="1"/>
    <col min="32" max="32" width="1" style="6" customWidth="1"/>
    <col min="33" max="33" width="18.7109375" style="6" bestFit="1" customWidth="1"/>
    <col min="34" max="34" width="1" style="6" customWidth="1"/>
    <col min="35" max="35" width="18.140625" style="6" bestFit="1" customWidth="1"/>
    <col min="36" max="36" width="1" style="6" customWidth="1"/>
    <col min="37" max="37" width="24.42578125" style="6" customWidth="1"/>
    <col min="38" max="38" width="1" style="6" customWidth="1"/>
    <col min="39" max="39" width="9.140625" style="6" customWidth="1"/>
    <col min="40" max="40" width="20.28515625" style="6" bestFit="1" customWidth="1"/>
    <col min="41" max="16384" width="9.140625" style="6"/>
  </cols>
  <sheetData>
    <row r="1" spans="1:40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40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40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</row>
    <row r="4" spans="1:40">
      <c r="H4" s="61"/>
      <c r="I4" s="61"/>
      <c r="J4" s="61"/>
      <c r="K4" s="61"/>
      <c r="L4" s="61"/>
    </row>
    <row r="5" spans="1:40" ht="32.25" customHeight="1">
      <c r="A5" s="73" t="s">
        <v>219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40" ht="20.25" customHeight="1">
      <c r="H6" s="7"/>
      <c r="I6" s="7"/>
      <c r="J6" s="7"/>
      <c r="K6" s="7"/>
      <c r="L6" s="7"/>
    </row>
    <row r="7" spans="1:40" ht="22.5" customHeight="1">
      <c r="J7" s="9"/>
      <c r="L7" s="9"/>
    </row>
    <row r="8" spans="1:40" ht="21" customHeight="1" thickBot="1">
      <c r="A8" s="20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O8" s="66" t="s">
        <v>3</v>
      </c>
      <c r="P8" s="66" t="s">
        <v>3</v>
      </c>
      <c r="Q8" s="66" t="s">
        <v>3</v>
      </c>
      <c r="R8" s="66" t="s">
        <v>3</v>
      </c>
      <c r="S8" s="66" t="s">
        <v>3</v>
      </c>
      <c r="U8" s="71" t="s">
        <v>4</v>
      </c>
      <c r="V8" s="71" t="s">
        <v>4</v>
      </c>
      <c r="W8" s="71" t="s">
        <v>4</v>
      </c>
      <c r="X8" s="71" t="s">
        <v>4</v>
      </c>
      <c r="Y8" s="71" t="s">
        <v>4</v>
      </c>
      <c r="Z8" s="71" t="s">
        <v>4</v>
      </c>
      <c r="AA8" s="71" t="s">
        <v>4</v>
      </c>
      <c r="AC8" s="71" t="s">
        <v>5</v>
      </c>
      <c r="AD8" s="71" t="s">
        <v>5</v>
      </c>
      <c r="AE8" s="71" t="s">
        <v>5</v>
      </c>
      <c r="AF8" s="71" t="s">
        <v>5</v>
      </c>
      <c r="AG8" s="71" t="s">
        <v>5</v>
      </c>
      <c r="AH8" s="71" t="s">
        <v>5</v>
      </c>
      <c r="AI8" s="71" t="s">
        <v>5</v>
      </c>
      <c r="AJ8" s="71" t="s">
        <v>5</v>
      </c>
      <c r="AK8" s="71" t="s">
        <v>5</v>
      </c>
    </row>
    <row r="9" spans="1:40" ht="21.75" customHeight="1">
      <c r="A9" s="70" t="s">
        <v>17</v>
      </c>
      <c r="C9" s="67" t="s">
        <v>18</v>
      </c>
      <c r="E9" s="67" t="s">
        <v>19</v>
      </c>
      <c r="G9" s="67" t="s">
        <v>20</v>
      </c>
      <c r="I9" s="67" t="s">
        <v>21</v>
      </c>
      <c r="J9" s="69"/>
      <c r="K9" s="67" t="s">
        <v>22</v>
      </c>
      <c r="L9" s="69"/>
      <c r="M9" s="67" t="s">
        <v>15</v>
      </c>
      <c r="N9" s="67"/>
      <c r="O9" s="67" t="s">
        <v>6</v>
      </c>
      <c r="Q9" s="67" t="s">
        <v>7</v>
      </c>
      <c r="R9" s="17"/>
      <c r="S9" s="64" t="s">
        <v>8</v>
      </c>
      <c r="U9" s="72" t="s">
        <v>9</v>
      </c>
      <c r="V9" s="72"/>
      <c r="W9" s="72"/>
      <c r="Y9" s="72" t="s">
        <v>10</v>
      </c>
      <c r="Z9" s="72" t="s">
        <v>10</v>
      </c>
      <c r="AA9" s="72" t="s">
        <v>10</v>
      </c>
      <c r="AC9" s="56" t="s">
        <v>6</v>
      </c>
      <c r="AE9" s="56" t="s">
        <v>23</v>
      </c>
      <c r="AG9" s="56" t="s">
        <v>7</v>
      </c>
      <c r="AI9" s="56" t="s">
        <v>8</v>
      </c>
      <c r="AK9" s="56" t="s">
        <v>12</v>
      </c>
    </row>
    <row r="10" spans="1:40" ht="22.5" customHeight="1" thickBot="1">
      <c r="A10" s="58"/>
      <c r="C10" s="68" t="s">
        <v>18</v>
      </c>
      <c r="E10" s="68" t="s">
        <v>19</v>
      </c>
      <c r="G10" s="68" t="s">
        <v>20</v>
      </c>
      <c r="I10" s="68" t="s">
        <v>21</v>
      </c>
      <c r="J10" s="69"/>
      <c r="K10" s="68" t="s">
        <v>22</v>
      </c>
      <c r="L10" s="69"/>
      <c r="M10" s="68" t="s">
        <v>15</v>
      </c>
      <c r="N10" s="68"/>
      <c r="O10" s="68" t="s">
        <v>6</v>
      </c>
      <c r="Q10" s="68" t="s">
        <v>7</v>
      </c>
      <c r="R10" s="17"/>
      <c r="S10" s="65" t="s">
        <v>8</v>
      </c>
      <c r="U10" s="18" t="s">
        <v>6</v>
      </c>
      <c r="V10" s="19"/>
      <c r="W10" s="18" t="s">
        <v>7</v>
      </c>
      <c r="Y10" s="18" t="s">
        <v>6</v>
      </c>
      <c r="AA10" s="18" t="s">
        <v>13</v>
      </c>
      <c r="AC10" s="57" t="s">
        <v>6</v>
      </c>
      <c r="AE10" s="57" t="s">
        <v>23</v>
      </c>
      <c r="AG10" s="57" t="s">
        <v>7</v>
      </c>
      <c r="AI10" s="57" t="s">
        <v>8</v>
      </c>
      <c r="AK10" s="57" t="s">
        <v>12</v>
      </c>
    </row>
    <row r="11" spans="1:40" ht="30" customHeight="1" thickBot="1">
      <c r="A11" s="13" t="s">
        <v>24</v>
      </c>
      <c r="C11" s="13" t="s">
        <v>25</v>
      </c>
      <c r="D11" s="13"/>
      <c r="E11" s="13" t="s">
        <v>25</v>
      </c>
      <c r="F11" s="13"/>
      <c r="G11" s="13" t="s">
        <v>26</v>
      </c>
      <c r="H11" s="13"/>
      <c r="I11" s="13" t="s">
        <v>27</v>
      </c>
      <c r="J11" s="12"/>
      <c r="K11" s="11">
        <v>0</v>
      </c>
      <c r="L11" s="12"/>
      <c r="M11" s="11">
        <v>0</v>
      </c>
      <c r="N11" s="13"/>
      <c r="O11" s="11">
        <v>555600</v>
      </c>
      <c r="P11" s="13"/>
      <c r="Q11" s="11">
        <v>305526875630</v>
      </c>
      <c r="R11" s="13"/>
      <c r="S11" s="11">
        <v>297192124162</v>
      </c>
      <c r="T11" s="13"/>
      <c r="U11" s="11">
        <v>0</v>
      </c>
      <c r="V11" s="12"/>
      <c r="W11" s="11">
        <v>0</v>
      </c>
      <c r="X11" s="13"/>
      <c r="Y11" s="11">
        <v>0</v>
      </c>
      <c r="Z11" s="13"/>
      <c r="AA11" s="11">
        <v>0</v>
      </c>
      <c r="AB11" s="13"/>
      <c r="AC11" s="11">
        <v>555600</v>
      </c>
      <c r="AD11" s="13"/>
      <c r="AE11" s="11">
        <v>545500</v>
      </c>
      <c r="AF11" s="13"/>
      <c r="AG11" s="11">
        <v>305526875630</v>
      </c>
      <c r="AH11" s="13"/>
      <c r="AI11" s="11">
        <v>303024866786</v>
      </c>
      <c r="AJ11" s="13"/>
      <c r="AK11" s="13" t="s">
        <v>28</v>
      </c>
      <c r="AL11" s="13"/>
      <c r="AM11" s="13"/>
      <c r="AN11" s="21">
        <v>9535949405188</v>
      </c>
    </row>
    <row r="12" spans="1:40" ht="22.5" customHeight="1" thickBot="1">
      <c r="L12" s="9"/>
      <c r="O12" s="16">
        <f>SUM(O11)</f>
        <v>555600</v>
      </c>
      <c r="Q12" s="16">
        <f>SUM(Q11)</f>
        <v>305526875630</v>
      </c>
      <c r="S12" s="16">
        <f>SUM(S11)</f>
        <v>297192124162</v>
      </c>
      <c r="U12" s="16">
        <f>SUM(U11)</f>
        <v>0</v>
      </c>
      <c r="V12" s="9"/>
      <c r="W12" s="16">
        <f>SUM(W11)</f>
        <v>0</v>
      </c>
      <c r="Y12" s="16">
        <f>SUM(Y11)</f>
        <v>0</v>
      </c>
      <c r="AA12" s="16">
        <f>SUM(AA11)</f>
        <v>0</v>
      </c>
      <c r="AC12" s="16">
        <f>SUM(AC11)</f>
        <v>555600</v>
      </c>
      <c r="AE12" s="16">
        <f>SUM(AE11)</f>
        <v>545500</v>
      </c>
      <c r="AG12" s="16">
        <f>SUM(AG11)</f>
        <v>305526875630</v>
      </c>
      <c r="AI12" s="16">
        <f>SUM(AI11)</f>
        <v>303024866786</v>
      </c>
      <c r="AK12" s="16" t="str">
        <f>AK11</f>
        <v>3.18%</v>
      </c>
      <c r="AN12" s="23">
        <f>AI11/AN11</f>
        <v>3.1777105132409826E-2</v>
      </c>
    </row>
    <row r="13" spans="1:40" ht="21" customHeight="1" thickTop="1">
      <c r="L13" s="9"/>
      <c r="O13" s="9"/>
      <c r="V13" s="9"/>
    </row>
    <row r="14" spans="1:40" ht="20.25" customHeight="1">
      <c r="V14" s="9"/>
    </row>
    <row r="15" spans="1:40" ht="20.25" customHeight="1">
      <c r="V15" s="9"/>
    </row>
  </sheetData>
  <mergeCells count="28">
    <mergeCell ref="C9:C10"/>
    <mergeCell ref="E9:E10"/>
    <mergeCell ref="G9:G10"/>
    <mergeCell ref="I9:I10"/>
    <mergeCell ref="A5:AI5"/>
    <mergeCell ref="AI9:AI10"/>
    <mergeCell ref="AK9:AK10"/>
    <mergeCell ref="AC8:AK8"/>
    <mergeCell ref="Y9:AA9"/>
    <mergeCell ref="U8:AA8"/>
    <mergeCell ref="AC9:AC10"/>
    <mergeCell ref="U9:W9"/>
    <mergeCell ref="H4:L4"/>
    <mergeCell ref="A1:AG1"/>
    <mergeCell ref="A2:AG2"/>
    <mergeCell ref="A3:AG3"/>
    <mergeCell ref="AE9:AE10"/>
    <mergeCell ref="AG9:AG10"/>
    <mergeCell ref="S9:S10"/>
    <mergeCell ref="O8:S8"/>
    <mergeCell ref="K9:K10"/>
    <mergeCell ref="M9:M10"/>
    <mergeCell ref="O9:O10"/>
    <mergeCell ref="Q9:Q10"/>
    <mergeCell ref="J9:J10"/>
    <mergeCell ref="L9:L10"/>
    <mergeCell ref="N9:N10"/>
    <mergeCell ref="A9:A1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65"/>
  <sheetViews>
    <sheetView rightToLeft="1" zoomScale="70" zoomScaleNormal="70" workbookViewId="0">
      <selection activeCell="Q64" sqref="Q64"/>
    </sheetView>
  </sheetViews>
  <sheetFormatPr defaultRowHeight="15"/>
  <cols>
    <col min="1" max="1" width="42.5703125" style="29" customWidth="1"/>
    <col min="2" max="2" width="1" style="1" customWidth="1"/>
    <col min="3" max="3" width="30.28515625" style="1" customWidth="1"/>
    <col min="4" max="4" width="1" style="1" customWidth="1"/>
    <col min="5" max="5" width="17.14062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20.7109375" style="1" customWidth="1"/>
    <col min="12" max="12" width="1" style="1" customWidth="1"/>
    <col min="13" max="13" width="25.42578125" style="1" customWidth="1"/>
    <col min="14" max="14" width="1" style="1" customWidth="1"/>
    <col min="15" max="15" width="25.28515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140625" style="1" customWidth="1"/>
    <col min="22" max="22" width="23" style="1" bestFit="1" customWidth="1"/>
    <col min="23" max="16384" width="9.140625" style="1"/>
  </cols>
  <sheetData>
    <row r="1" spans="1:33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27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36" customHeight="1">
      <c r="A5" s="73" t="s">
        <v>220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7" spans="1:33" ht="22.5" thickBot="1">
      <c r="A7" s="74" t="s">
        <v>30</v>
      </c>
      <c r="C7" s="71" t="s">
        <v>31</v>
      </c>
      <c r="D7" s="71" t="s">
        <v>31</v>
      </c>
      <c r="E7" s="71" t="s">
        <v>31</v>
      </c>
      <c r="F7" s="71" t="s">
        <v>31</v>
      </c>
      <c r="G7" s="71" t="s">
        <v>31</v>
      </c>
      <c r="H7" s="71" t="s">
        <v>31</v>
      </c>
      <c r="I7" s="71" t="s">
        <v>31</v>
      </c>
      <c r="J7" s="6"/>
      <c r="K7" s="75" t="s">
        <v>3</v>
      </c>
      <c r="L7" s="6"/>
      <c r="M7" s="71" t="s">
        <v>4</v>
      </c>
      <c r="N7" s="71" t="s">
        <v>4</v>
      </c>
      <c r="O7" s="71" t="s">
        <v>4</v>
      </c>
      <c r="P7" s="6"/>
      <c r="Q7" s="71" t="s">
        <v>5</v>
      </c>
      <c r="R7" s="71" t="s">
        <v>5</v>
      </c>
      <c r="S7" s="71" t="s">
        <v>5</v>
      </c>
    </row>
    <row r="8" spans="1:33" ht="22.5" thickBot="1">
      <c r="A8" s="74" t="s">
        <v>30</v>
      </c>
      <c r="C8" s="71" t="s">
        <v>32</v>
      </c>
      <c r="D8" s="6"/>
      <c r="E8" s="71" t="s">
        <v>33</v>
      </c>
      <c r="F8" s="6"/>
      <c r="G8" s="71" t="s">
        <v>34</v>
      </c>
      <c r="H8" s="6"/>
      <c r="I8" s="71" t="s">
        <v>22</v>
      </c>
      <c r="J8" s="6"/>
      <c r="K8" s="25" t="s">
        <v>35</v>
      </c>
      <c r="L8" s="6"/>
      <c r="M8" s="71" t="s">
        <v>36</v>
      </c>
      <c r="N8" s="6"/>
      <c r="O8" s="71" t="s">
        <v>37</v>
      </c>
      <c r="P8" s="6"/>
      <c r="Q8" s="71" t="s">
        <v>35</v>
      </c>
      <c r="R8" s="6"/>
      <c r="S8" s="71" t="s">
        <v>29</v>
      </c>
    </row>
    <row r="9" spans="1:33" ht="32.25" customHeight="1">
      <c r="A9" s="28" t="s">
        <v>38</v>
      </c>
      <c r="C9" s="11" t="s">
        <v>39</v>
      </c>
      <c r="E9" s="1" t="s">
        <v>40</v>
      </c>
      <c r="G9" s="11" t="s">
        <v>41</v>
      </c>
      <c r="I9" s="11">
        <v>5</v>
      </c>
      <c r="K9" s="11">
        <v>637369</v>
      </c>
      <c r="M9" s="11">
        <v>3405528881600</v>
      </c>
      <c r="O9" s="11">
        <v>3402463765304</v>
      </c>
      <c r="Q9" s="11">
        <v>3065753665</v>
      </c>
      <c r="S9" s="13" t="s">
        <v>42</v>
      </c>
      <c r="V9" s="21">
        <v>9535949405188</v>
      </c>
    </row>
    <row r="10" spans="1:33" ht="32.25" customHeight="1">
      <c r="A10" s="28" t="s">
        <v>164</v>
      </c>
      <c r="C10" s="11" t="s">
        <v>165</v>
      </c>
      <c r="E10" s="1" t="s">
        <v>56</v>
      </c>
      <c r="G10" s="11" t="s">
        <v>161</v>
      </c>
      <c r="I10" s="11">
        <v>28</v>
      </c>
      <c r="K10" s="11">
        <v>0</v>
      </c>
      <c r="L10" s="11"/>
      <c r="M10" s="11">
        <v>1789000000000</v>
      </c>
      <c r="O10" s="11">
        <v>0</v>
      </c>
      <c r="Q10" s="11">
        <v>1789000000000</v>
      </c>
      <c r="S10" s="13" t="s">
        <v>166</v>
      </c>
    </row>
    <row r="11" spans="1:33" ht="32.25" customHeight="1">
      <c r="A11" s="28" t="s">
        <v>150</v>
      </c>
      <c r="C11" s="11" t="s">
        <v>151</v>
      </c>
      <c r="E11" s="1" t="s">
        <v>56</v>
      </c>
      <c r="G11" s="11" t="s">
        <v>152</v>
      </c>
      <c r="I11" s="11">
        <v>28</v>
      </c>
      <c r="K11" s="11">
        <v>0</v>
      </c>
      <c r="L11" s="11"/>
      <c r="M11" s="11">
        <v>825300000000</v>
      </c>
      <c r="O11" s="11">
        <v>0</v>
      </c>
      <c r="Q11" s="11">
        <v>825300000000</v>
      </c>
      <c r="S11" s="13" t="s">
        <v>153</v>
      </c>
    </row>
    <row r="12" spans="1:33" ht="32.25" customHeight="1">
      <c r="A12" s="28" t="s">
        <v>76</v>
      </c>
      <c r="C12" s="11" t="s">
        <v>170</v>
      </c>
      <c r="E12" s="1" t="s">
        <v>56</v>
      </c>
      <c r="G12" s="11" t="s">
        <v>168</v>
      </c>
      <c r="I12" s="11">
        <v>28</v>
      </c>
      <c r="K12" s="11">
        <v>0</v>
      </c>
      <c r="L12" s="11"/>
      <c r="M12" s="11">
        <v>773200000000</v>
      </c>
      <c r="O12" s="11">
        <v>0</v>
      </c>
      <c r="Q12" s="11">
        <v>773200000000</v>
      </c>
      <c r="S12" s="13" t="s">
        <v>171</v>
      </c>
    </row>
    <row r="13" spans="1:33" ht="32.25" customHeight="1">
      <c r="A13" s="28" t="s">
        <v>150</v>
      </c>
      <c r="C13" s="11" t="s">
        <v>154</v>
      </c>
      <c r="E13" s="1" t="s">
        <v>56</v>
      </c>
      <c r="G13" s="11" t="s">
        <v>155</v>
      </c>
      <c r="I13" s="11">
        <v>28</v>
      </c>
      <c r="K13" s="11">
        <v>0</v>
      </c>
      <c r="L13" s="11"/>
      <c r="M13" s="11">
        <v>558000000000</v>
      </c>
      <c r="O13" s="11">
        <v>0</v>
      </c>
      <c r="Q13" s="11">
        <v>558000000000</v>
      </c>
      <c r="S13" s="13" t="s">
        <v>156</v>
      </c>
    </row>
    <row r="14" spans="1:33" ht="32.25" customHeight="1">
      <c r="A14" s="28" t="s">
        <v>79</v>
      </c>
      <c r="C14" s="11" t="s">
        <v>92</v>
      </c>
      <c r="E14" s="1" t="s">
        <v>56</v>
      </c>
      <c r="G14" s="11" t="s">
        <v>90</v>
      </c>
      <c r="I14" s="11">
        <v>28</v>
      </c>
      <c r="K14" s="11">
        <v>500000000000</v>
      </c>
      <c r="L14" s="11"/>
      <c r="M14" s="11">
        <v>0</v>
      </c>
      <c r="O14" s="11">
        <v>0</v>
      </c>
      <c r="Q14" s="11">
        <v>500000000000</v>
      </c>
      <c r="S14" s="13" t="s">
        <v>93</v>
      </c>
    </row>
    <row r="15" spans="1:33" ht="32.25" customHeight="1">
      <c r="A15" s="28" t="s">
        <v>136</v>
      </c>
      <c r="C15" s="11" t="s">
        <v>139</v>
      </c>
      <c r="E15" s="1" t="s">
        <v>56</v>
      </c>
      <c r="G15" s="11" t="s">
        <v>134</v>
      </c>
      <c r="I15" s="11">
        <v>28</v>
      </c>
      <c r="K15" s="11">
        <v>500000000000</v>
      </c>
      <c r="L15" s="11"/>
      <c r="M15" s="11">
        <v>0</v>
      </c>
      <c r="O15" s="11">
        <v>0</v>
      </c>
      <c r="Q15" s="11">
        <v>500000000000</v>
      </c>
      <c r="S15" s="13" t="s">
        <v>93</v>
      </c>
    </row>
    <row r="16" spans="1:33" ht="32.25" customHeight="1">
      <c r="A16" s="28" t="s">
        <v>136</v>
      </c>
      <c r="C16" s="11" t="s">
        <v>140</v>
      </c>
      <c r="E16" s="1" t="s">
        <v>56</v>
      </c>
      <c r="G16" s="11" t="s">
        <v>134</v>
      </c>
      <c r="I16" s="11">
        <v>28</v>
      </c>
      <c r="K16" s="11">
        <v>500000000000</v>
      </c>
      <c r="L16" s="11"/>
      <c r="M16" s="11">
        <v>0</v>
      </c>
      <c r="O16" s="11">
        <v>0</v>
      </c>
      <c r="Q16" s="11">
        <v>500000000000</v>
      </c>
      <c r="S16" s="13" t="s">
        <v>93</v>
      </c>
    </row>
    <row r="17" spans="1:19" ht="32.25" customHeight="1">
      <c r="A17" s="28" t="s">
        <v>76</v>
      </c>
      <c r="C17" s="11" t="s">
        <v>89</v>
      </c>
      <c r="E17" s="1" t="s">
        <v>56</v>
      </c>
      <c r="G17" s="11" t="s">
        <v>90</v>
      </c>
      <c r="I17" s="11">
        <v>28</v>
      </c>
      <c r="K17" s="11">
        <v>425164000000</v>
      </c>
      <c r="L17" s="11"/>
      <c r="M17" s="11">
        <v>0</v>
      </c>
      <c r="O17" s="11">
        <v>0</v>
      </c>
      <c r="Q17" s="11">
        <v>425164000000</v>
      </c>
      <c r="S17" s="13" t="s">
        <v>91</v>
      </c>
    </row>
    <row r="18" spans="1:19" ht="32.25" customHeight="1">
      <c r="A18" s="28" t="s">
        <v>54</v>
      </c>
      <c r="C18" s="11" t="s">
        <v>110</v>
      </c>
      <c r="E18" s="1" t="s">
        <v>56</v>
      </c>
      <c r="G18" s="11" t="s">
        <v>111</v>
      </c>
      <c r="I18" s="11">
        <v>29</v>
      </c>
      <c r="K18" s="11">
        <v>368500000000</v>
      </c>
      <c r="L18" s="11"/>
      <c r="M18" s="11">
        <v>0</v>
      </c>
      <c r="O18" s="11">
        <v>0</v>
      </c>
      <c r="Q18" s="11">
        <v>368500000000</v>
      </c>
      <c r="S18" s="13" t="s">
        <v>112</v>
      </c>
    </row>
    <row r="19" spans="1:19" ht="32.25" customHeight="1">
      <c r="A19" s="28" t="s">
        <v>79</v>
      </c>
      <c r="C19" s="11" t="s">
        <v>167</v>
      </c>
      <c r="E19" s="1" t="s">
        <v>56</v>
      </c>
      <c r="G19" s="11" t="s">
        <v>168</v>
      </c>
      <c r="I19" s="11">
        <v>28</v>
      </c>
      <c r="K19" s="11">
        <v>0</v>
      </c>
      <c r="L19" s="11"/>
      <c r="M19" s="11">
        <v>350000000000</v>
      </c>
      <c r="O19" s="11">
        <v>0</v>
      </c>
      <c r="Q19" s="11">
        <v>350000000000</v>
      </c>
      <c r="S19" s="13" t="s">
        <v>169</v>
      </c>
    </row>
    <row r="20" spans="1:19" ht="32.25" customHeight="1">
      <c r="A20" s="28" t="s">
        <v>136</v>
      </c>
      <c r="C20" s="11" t="s">
        <v>137</v>
      </c>
      <c r="E20" s="1" t="s">
        <v>56</v>
      </c>
      <c r="G20" s="11" t="s">
        <v>134</v>
      </c>
      <c r="I20" s="11">
        <v>28</v>
      </c>
      <c r="K20" s="11">
        <v>300000000000</v>
      </c>
      <c r="L20" s="11"/>
      <c r="M20" s="11">
        <v>0</v>
      </c>
      <c r="O20" s="11">
        <v>0</v>
      </c>
      <c r="Q20" s="11">
        <v>300000000000</v>
      </c>
      <c r="S20" s="13" t="s">
        <v>138</v>
      </c>
    </row>
    <row r="21" spans="1:19" ht="32.25" customHeight="1">
      <c r="A21" s="28" t="s">
        <v>136</v>
      </c>
      <c r="C21" s="11" t="s">
        <v>143</v>
      </c>
      <c r="E21" s="1" t="s">
        <v>56</v>
      </c>
      <c r="G21" s="11" t="s">
        <v>134</v>
      </c>
      <c r="I21" s="11">
        <v>28</v>
      </c>
      <c r="K21" s="11">
        <v>300000000000</v>
      </c>
      <c r="L21" s="11"/>
      <c r="M21" s="11">
        <v>0</v>
      </c>
      <c r="O21" s="11">
        <v>0</v>
      </c>
      <c r="Q21" s="11">
        <v>300000000000</v>
      </c>
      <c r="S21" s="13" t="s">
        <v>138</v>
      </c>
    </row>
    <row r="22" spans="1:19" ht="32.25" customHeight="1">
      <c r="A22" s="28" t="s">
        <v>60</v>
      </c>
      <c r="C22" s="11" t="s">
        <v>61</v>
      </c>
      <c r="E22" s="1" t="s">
        <v>56</v>
      </c>
      <c r="G22" s="11" t="s">
        <v>62</v>
      </c>
      <c r="I22" s="11">
        <v>28</v>
      </c>
      <c r="K22" s="11">
        <v>245000000000</v>
      </c>
      <c r="L22" s="11"/>
      <c r="M22" s="11">
        <v>0</v>
      </c>
      <c r="O22" s="11">
        <v>0</v>
      </c>
      <c r="Q22" s="11">
        <v>245000000000</v>
      </c>
      <c r="S22" s="13" t="s">
        <v>63</v>
      </c>
    </row>
    <row r="23" spans="1:19" ht="32.25" customHeight="1">
      <c r="A23" s="28" t="s">
        <v>79</v>
      </c>
      <c r="C23" s="11" t="s">
        <v>94</v>
      </c>
      <c r="E23" s="1" t="s">
        <v>56</v>
      </c>
      <c r="G23" s="11" t="s">
        <v>95</v>
      </c>
      <c r="I23" s="11">
        <v>28</v>
      </c>
      <c r="K23" s="11">
        <v>200000000000</v>
      </c>
      <c r="L23" s="11"/>
      <c r="M23" s="11">
        <v>0</v>
      </c>
      <c r="O23" s="11">
        <v>0</v>
      </c>
      <c r="Q23" s="11">
        <v>200000000000</v>
      </c>
      <c r="S23" s="13" t="s">
        <v>96</v>
      </c>
    </row>
    <row r="24" spans="1:19" ht="32.25" customHeight="1">
      <c r="A24" s="28" t="s">
        <v>136</v>
      </c>
      <c r="C24" s="11" t="s">
        <v>141</v>
      </c>
      <c r="E24" s="1" t="s">
        <v>56</v>
      </c>
      <c r="G24" s="11" t="s">
        <v>134</v>
      </c>
      <c r="I24" s="11">
        <v>28</v>
      </c>
      <c r="K24" s="11">
        <v>200000000000</v>
      </c>
      <c r="L24" s="11"/>
      <c r="M24" s="11">
        <v>0</v>
      </c>
      <c r="O24" s="11">
        <v>0</v>
      </c>
      <c r="Q24" s="11">
        <v>200000000000</v>
      </c>
      <c r="S24" s="13" t="s">
        <v>96</v>
      </c>
    </row>
    <row r="25" spans="1:19" ht="32.25" customHeight="1">
      <c r="A25" s="28" t="s">
        <v>136</v>
      </c>
      <c r="C25" s="11" t="s">
        <v>142</v>
      </c>
      <c r="E25" s="1" t="s">
        <v>56</v>
      </c>
      <c r="G25" s="11" t="s">
        <v>134</v>
      </c>
      <c r="I25" s="11">
        <v>28</v>
      </c>
      <c r="K25" s="11">
        <v>200000000000</v>
      </c>
      <c r="L25" s="11"/>
      <c r="M25" s="11">
        <v>0</v>
      </c>
      <c r="O25" s="11">
        <v>0</v>
      </c>
      <c r="Q25" s="11">
        <v>200000000000</v>
      </c>
      <c r="S25" s="13" t="s">
        <v>96</v>
      </c>
    </row>
    <row r="26" spans="1:19" ht="32.25" customHeight="1">
      <c r="A26" s="28" t="s">
        <v>76</v>
      </c>
      <c r="C26" s="11" t="s">
        <v>97</v>
      </c>
      <c r="E26" s="1" t="s">
        <v>56</v>
      </c>
      <c r="G26" s="11" t="s">
        <v>95</v>
      </c>
      <c r="I26" s="11">
        <v>28</v>
      </c>
      <c r="K26" s="11">
        <v>282521000000</v>
      </c>
      <c r="L26" s="11"/>
      <c r="M26" s="11">
        <v>0</v>
      </c>
      <c r="O26" s="11">
        <v>151313260611</v>
      </c>
      <c r="Q26" s="11">
        <v>131207739389</v>
      </c>
      <c r="S26" s="13" t="s">
        <v>98</v>
      </c>
    </row>
    <row r="27" spans="1:19" ht="32.25" customHeight="1">
      <c r="A27" s="28" t="s">
        <v>54</v>
      </c>
      <c r="C27" s="11" t="s">
        <v>99</v>
      </c>
      <c r="E27" s="1" t="s">
        <v>56</v>
      </c>
      <c r="G27" s="11" t="s">
        <v>95</v>
      </c>
      <c r="I27" s="11">
        <v>29</v>
      </c>
      <c r="K27" s="11">
        <v>156500000000</v>
      </c>
      <c r="L27" s="11"/>
      <c r="M27" s="11">
        <v>0</v>
      </c>
      <c r="O27" s="11">
        <v>39000000000</v>
      </c>
      <c r="Q27" s="11">
        <v>117500000000</v>
      </c>
      <c r="S27" s="13" t="s">
        <v>100</v>
      </c>
    </row>
    <row r="28" spans="1:19" ht="32.25" customHeight="1">
      <c r="A28" s="28" t="s">
        <v>76</v>
      </c>
      <c r="C28" s="11" t="s">
        <v>178</v>
      </c>
      <c r="E28" s="1" t="s">
        <v>56</v>
      </c>
      <c r="G28" s="11" t="s">
        <v>179</v>
      </c>
      <c r="I28" s="11">
        <v>28</v>
      </c>
      <c r="K28" s="11">
        <v>0</v>
      </c>
      <c r="L28" s="11"/>
      <c r="M28" s="11">
        <v>111187000000</v>
      </c>
      <c r="O28" s="11">
        <v>0</v>
      </c>
      <c r="Q28" s="11">
        <v>111187000000</v>
      </c>
      <c r="S28" s="13" t="s">
        <v>180</v>
      </c>
    </row>
    <row r="29" spans="1:19" ht="32.25" customHeight="1">
      <c r="A29" s="28" t="s">
        <v>54</v>
      </c>
      <c r="C29" s="11" t="s">
        <v>113</v>
      </c>
      <c r="E29" s="1" t="s">
        <v>56</v>
      </c>
      <c r="G29" s="11" t="s">
        <v>114</v>
      </c>
      <c r="I29" s="11">
        <v>29</v>
      </c>
      <c r="K29" s="11">
        <v>103690000000</v>
      </c>
      <c r="L29" s="11"/>
      <c r="M29" s="11">
        <v>0</v>
      </c>
      <c r="O29" s="11">
        <v>0</v>
      </c>
      <c r="Q29" s="11">
        <v>103690000000</v>
      </c>
      <c r="S29" s="13" t="s">
        <v>115</v>
      </c>
    </row>
    <row r="30" spans="1:19" ht="32.25" customHeight="1">
      <c r="A30" s="28" t="s">
        <v>60</v>
      </c>
      <c r="C30" s="11" t="s">
        <v>101</v>
      </c>
      <c r="E30" s="1" t="s">
        <v>56</v>
      </c>
      <c r="G30" s="11" t="s">
        <v>102</v>
      </c>
      <c r="I30" s="11">
        <v>29</v>
      </c>
      <c r="K30" s="11">
        <v>100000000000</v>
      </c>
      <c r="L30" s="11"/>
      <c r="M30" s="11">
        <v>0</v>
      </c>
      <c r="O30" s="11">
        <v>0</v>
      </c>
      <c r="Q30" s="11">
        <v>100000000000</v>
      </c>
      <c r="S30" s="13" t="s">
        <v>103</v>
      </c>
    </row>
    <row r="31" spans="1:19" ht="32.25" customHeight="1">
      <c r="A31" s="28" t="s">
        <v>60</v>
      </c>
      <c r="C31" s="11" t="s">
        <v>116</v>
      </c>
      <c r="E31" s="1" t="s">
        <v>56</v>
      </c>
      <c r="G31" s="11" t="s">
        <v>117</v>
      </c>
      <c r="I31" s="11">
        <v>29</v>
      </c>
      <c r="K31" s="11">
        <v>91200000000</v>
      </c>
      <c r="L31" s="11"/>
      <c r="M31" s="11">
        <v>0</v>
      </c>
      <c r="O31" s="11">
        <v>0</v>
      </c>
      <c r="Q31" s="11">
        <v>91200000000</v>
      </c>
      <c r="S31" s="13" t="s">
        <v>118</v>
      </c>
    </row>
    <row r="32" spans="1:19" ht="32.25" customHeight="1">
      <c r="A32" s="28" t="s">
        <v>54</v>
      </c>
      <c r="C32" s="11" t="s">
        <v>104</v>
      </c>
      <c r="E32" s="1" t="s">
        <v>56</v>
      </c>
      <c r="G32" s="11" t="s">
        <v>102</v>
      </c>
      <c r="I32" s="11">
        <v>29</v>
      </c>
      <c r="K32" s="11">
        <v>77800000000</v>
      </c>
      <c r="L32" s="11"/>
      <c r="M32" s="11">
        <v>0</v>
      </c>
      <c r="O32" s="11">
        <v>0</v>
      </c>
      <c r="Q32" s="11">
        <v>77800000000</v>
      </c>
      <c r="S32" s="13" t="s">
        <v>105</v>
      </c>
    </row>
    <row r="33" spans="1:22" ht="32.25" customHeight="1">
      <c r="A33" s="28" t="s">
        <v>79</v>
      </c>
      <c r="C33" s="11" t="s">
        <v>126</v>
      </c>
      <c r="E33" s="1" t="s">
        <v>56</v>
      </c>
      <c r="G33" s="11" t="s">
        <v>127</v>
      </c>
      <c r="I33" s="11">
        <v>28</v>
      </c>
      <c r="K33" s="11">
        <v>62940000000</v>
      </c>
      <c r="L33" s="11"/>
      <c r="M33" s="11">
        <v>0</v>
      </c>
      <c r="O33" s="11">
        <v>0</v>
      </c>
      <c r="Q33" s="11">
        <v>62940000000</v>
      </c>
      <c r="S33" s="13" t="s">
        <v>128</v>
      </c>
    </row>
    <row r="34" spans="1:22" ht="32.25" customHeight="1">
      <c r="A34" s="28" t="s">
        <v>76</v>
      </c>
      <c r="C34" s="11" t="s">
        <v>86</v>
      </c>
      <c r="E34" s="1" t="s">
        <v>56</v>
      </c>
      <c r="G34" s="11" t="s">
        <v>87</v>
      </c>
      <c r="I34" s="11">
        <v>28</v>
      </c>
      <c r="K34" s="11">
        <v>53882000000</v>
      </c>
      <c r="L34" s="11"/>
      <c r="M34" s="11">
        <v>0</v>
      </c>
      <c r="O34" s="11">
        <v>0</v>
      </c>
      <c r="Q34" s="11">
        <v>53882000000</v>
      </c>
      <c r="S34" s="13" t="s">
        <v>88</v>
      </c>
    </row>
    <row r="35" spans="1:22" ht="32.25" customHeight="1">
      <c r="A35" s="28" t="s">
        <v>54</v>
      </c>
      <c r="C35" s="11" t="s">
        <v>121</v>
      </c>
      <c r="E35" s="1" t="s">
        <v>56</v>
      </c>
      <c r="G35" s="11" t="s">
        <v>122</v>
      </c>
      <c r="I35" s="11">
        <v>29</v>
      </c>
      <c r="K35" s="11">
        <v>49000000000</v>
      </c>
      <c r="L35" s="11"/>
      <c r="M35" s="11">
        <v>0</v>
      </c>
      <c r="O35" s="11">
        <v>0</v>
      </c>
      <c r="Q35" s="11">
        <v>49000000000</v>
      </c>
      <c r="S35" s="13" t="s">
        <v>123</v>
      </c>
    </row>
    <row r="36" spans="1:22" ht="32.25" customHeight="1">
      <c r="A36" s="28" t="s">
        <v>54</v>
      </c>
      <c r="C36" s="11" t="s">
        <v>144</v>
      </c>
      <c r="E36" s="1" t="s">
        <v>56</v>
      </c>
      <c r="G36" s="11" t="s">
        <v>145</v>
      </c>
      <c r="I36" s="11">
        <v>29</v>
      </c>
      <c r="K36" s="11">
        <v>43760000000</v>
      </c>
      <c r="L36" s="11"/>
      <c r="M36" s="11">
        <v>0</v>
      </c>
      <c r="O36" s="11">
        <v>0</v>
      </c>
      <c r="Q36" s="11">
        <v>43760000000</v>
      </c>
      <c r="S36" s="13" t="s">
        <v>146</v>
      </c>
    </row>
    <row r="37" spans="1:22" ht="32.25" customHeight="1">
      <c r="A37" s="28" t="s">
        <v>79</v>
      </c>
      <c r="C37" s="11" t="s">
        <v>147</v>
      </c>
      <c r="E37" s="1" t="s">
        <v>56</v>
      </c>
      <c r="G37" s="11" t="s">
        <v>148</v>
      </c>
      <c r="I37" s="11">
        <v>28</v>
      </c>
      <c r="K37" s="11">
        <v>23778000000</v>
      </c>
      <c r="L37" s="11"/>
      <c r="M37" s="11">
        <v>0</v>
      </c>
      <c r="O37" s="11">
        <v>0</v>
      </c>
      <c r="Q37" s="11">
        <v>23778000000</v>
      </c>
      <c r="S37" s="13" t="s">
        <v>149</v>
      </c>
    </row>
    <row r="38" spans="1:22" ht="32.25" customHeight="1">
      <c r="A38" s="28" t="s">
        <v>54</v>
      </c>
      <c r="C38" s="11" t="s">
        <v>119</v>
      </c>
      <c r="E38" s="1" t="s">
        <v>56</v>
      </c>
      <c r="G38" s="11" t="s">
        <v>117</v>
      </c>
      <c r="I38" s="11">
        <v>29</v>
      </c>
      <c r="K38" s="11">
        <v>16568000000</v>
      </c>
      <c r="L38" s="11"/>
      <c r="M38" s="11">
        <v>0</v>
      </c>
      <c r="O38" s="11">
        <v>0</v>
      </c>
      <c r="Q38" s="11">
        <v>16568000000</v>
      </c>
      <c r="S38" s="13" t="s">
        <v>120</v>
      </c>
    </row>
    <row r="39" spans="1:22" ht="32.25" customHeight="1">
      <c r="A39" s="28" t="s">
        <v>150</v>
      </c>
      <c r="C39" s="11" t="s">
        <v>157</v>
      </c>
      <c r="E39" s="1" t="s">
        <v>56</v>
      </c>
      <c r="G39" s="11" t="s">
        <v>158</v>
      </c>
      <c r="I39" s="11">
        <v>28</v>
      </c>
      <c r="K39" s="11">
        <v>0</v>
      </c>
      <c r="L39" s="11"/>
      <c r="M39" s="11">
        <v>16290000000</v>
      </c>
      <c r="O39" s="11">
        <v>0</v>
      </c>
      <c r="Q39" s="11">
        <v>16290000000</v>
      </c>
      <c r="S39" s="13" t="s">
        <v>120</v>
      </c>
    </row>
    <row r="40" spans="1:22" ht="32.25" customHeight="1">
      <c r="A40" s="28" t="s">
        <v>76</v>
      </c>
      <c r="C40" s="11" t="s">
        <v>175</v>
      </c>
      <c r="E40" s="1" t="s">
        <v>56</v>
      </c>
      <c r="G40" s="11" t="s">
        <v>176</v>
      </c>
      <c r="I40" s="11">
        <v>28</v>
      </c>
      <c r="K40" s="11">
        <v>0</v>
      </c>
      <c r="L40" s="11"/>
      <c r="M40" s="11">
        <v>12621000000</v>
      </c>
      <c r="O40" s="11">
        <v>0</v>
      </c>
      <c r="Q40" s="11">
        <v>12621000000</v>
      </c>
      <c r="S40" s="13" t="s">
        <v>177</v>
      </c>
    </row>
    <row r="41" spans="1:22" ht="32.25" customHeight="1">
      <c r="A41" s="28" t="s">
        <v>54</v>
      </c>
      <c r="C41" s="11" t="s">
        <v>172</v>
      </c>
      <c r="E41" s="1" t="s">
        <v>56</v>
      </c>
      <c r="G41" s="11" t="s">
        <v>173</v>
      </c>
      <c r="I41" s="11">
        <v>28</v>
      </c>
      <c r="K41" s="11">
        <v>0</v>
      </c>
      <c r="L41" s="11"/>
      <c r="M41" s="11">
        <v>8170000000</v>
      </c>
      <c r="O41" s="11">
        <v>0</v>
      </c>
      <c r="Q41" s="11">
        <v>8170000000</v>
      </c>
      <c r="S41" s="13" t="s">
        <v>174</v>
      </c>
    </row>
    <row r="42" spans="1:22" ht="32.25" customHeight="1">
      <c r="A42" s="28" t="s">
        <v>47</v>
      </c>
      <c r="C42" s="11" t="s">
        <v>48</v>
      </c>
      <c r="E42" s="1" t="s">
        <v>40</v>
      </c>
      <c r="G42" s="11" t="s">
        <v>49</v>
      </c>
      <c r="I42" s="11">
        <v>0</v>
      </c>
      <c r="K42" s="11">
        <v>720521</v>
      </c>
      <c r="L42" s="11"/>
      <c r="M42" s="11">
        <v>1001165927775</v>
      </c>
      <c r="O42" s="11">
        <v>995532214000</v>
      </c>
      <c r="Q42" s="11">
        <v>5634434296</v>
      </c>
      <c r="S42" s="13" t="s">
        <v>50</v>
      </c>
    </row>
    <row r="43" spans="1:22" ht="32.25" customHeight="1">
      <c r="A43" s="28" t="s">
        <v>132</v>
      </c>
      <c r="C43" s="11" t="s">
        <v>133</v>
      </c>
      <c r="E43" s="1" t="s">
        <v>40</v>
      </c>
      <c r="G43" s="11" t="s">
        <v>134</v>
      </c>
      <c r="I43" s="11">
        <v>5</v>
      </c>
      <c r="K43" s="11">
        <v>1049845140</v>
      </c>
      <c r="L43" s="11"/>
      <c r="M43" s="11">
        <v>1451755226842</v>
      </c>
      <c r="O43" s="11">
        <v>1448624538328</v>
      </c>
      <c r="Q43" s="11">
        <v>4180533654</v>
      </c>
      <c r="S43" s="13" t="s">
        <v>135</v>
      </c>
    </row>
    <row r="44" spans="1:22" ht="32.25" customHeight="1">
      <c r="A44" s="28" t="s">
        <v>106</v>
      </c>
      <c r="C44" s="11" t="s">
        <v>107</v>
      </c>
      <c r="E44" s="1" t="s">
        <v>40</v>
      </c>
      <c r="G44" s="11" t="s">
        <v>108</v>
      </c>
      <c r="I44" s="11">
        <v>0</v>
      </c>
      <c r="K44" s="11">
        <v>849890000</v>
      </c>
      <c r="L44" s="11"/>
      <c r="M44" s="11">
        <v>3597126</v>
      </c>
      <c r="O44" s="11">
        <v>504000</v>
      </c>
      <c r="Q44" s="11">
        <v>852983126</v>
      </c>
      <c r="S44" s="13" t="s">
        <v>109</v>
      </c>
    </row>
    <row r="45" spans="1:22" ht="32.25" customHeight="1">
      <c r="A45" s="28" t="s">
        <v>159</v>
      </c>
      <c r="C45" s="11" t="s">
        <v>160</v>
      </c>
      <c r="E45" s="1" t="s">
        <v>40</v>
      </c>
      <c r="G45" s="11" t="s">
        <v>161</v>
      </c>
      <c r="I45" s="11">
        <v>5</v>
      </c>
      <c r="K45" s="11">
        <v>0</v>
      </c>
      <c r="L45" s="11"/>
      <c r="M45" s="11">
        <v>1789131175500</v>
      </c>
      <c r="O45" s="11">
        <v>1789031517056</v>
      </c>
      <c r="Q45" s="11">
        <v>99658444</v>
      </c>
      <c r="S45" s="13" t="s">
        <v>46</v>
      </c>
    </row>
    <row r="46" spans="1:22" ht="32.25" customHeight="1">
      <c r="A46" s="28" t="s">
        <v>162</v>
      </c>
      <c r="C46" s="11" t="s">
        <v>163</v>
      </c>
      <c r="E46" s="1" t="s">
        <v>40</v>
      </c>
      <c r="G46" s="11" t="s">
        <v>161</v>
      </c>
      <c r="I46" s="11">
        <v>5</v>
      </c>
      <c r="K46" s="11">
        <v>0</v>
      </c>
      <c r="L46" s="11"/>
      <c r="M46" s="11">
        <v>1789030500000</v>
      </c>
      <c r="O46" s="11">
        <v>1789000080000</v>
      </c>
      <c r="Q46" s="11">
        <v>30420000</v>
      </c>
      <c r="S46" s="13" t="s">
        <v>46</v>
      </c>
    </row>
    <row r="47" spans="1:22" ht="32.25" customHeight="1">
      <c r="A47" s="28" t="s">
        <v>51</v>
      </c>
      <c r="C47" s="11" t="s">
        <v>52</v>
      </c>
      <c r="E47" s="1" t="s">
        <v>40</v>
      </c>
      <c r="G47" s="11" t="s">
        <v>53</v>
      </c>
      <c r="I47" s="11">
        <v>5</v>
      </c>
      <c r="K47" s="11">
        <v>5026657</v>
      </c>
      <c r="L47" s="11"/>
      <c r="M47" s="11">
        <v>0</v>
      </c>
      <c r="O47" s="11">
        <v>0</v>
      </c>
      <c r="Q47" s="11">
        <v>5026657</v>
      </c>
      <c r="S47" s="13" t="s">
        <v>46</v>
      </c>
    </row>
    <row r="48" spans="1:22" ht="32.25" customHeight="1">
      <c r="A48" s="28" t="s">
        <v>43</v>
      </c>
      <c r="C48" s="11" t="s">
        <v>44</v>
      </c>
      <c r="E48" s="1" t="s">
        <v>40</v>
      </c>
      <c r="G48" s="11" t="s">
        <v>45</v>
      </c>
      <c r="I48" s="11">
        <v>0</v>
      </c>
      <c r="K48" s="11">
        <v>586639</v>
      </c>
      <c r="L48" s="11"/>
      <c r="M48" s="11">
        <v>2330</v>
      </c>
      <c r="O48" s="11">
        <v>0</v>
      </c>
      <c r="Q48" s="11">
        <v>588969</v>
      </c>
      <c r="S48" s="13" t="s">
        <v>46</v>
      </c>
      <c r="V48" s="27" t="e">
        <f>Q47/V47</f>
        <v>#DIV/0!</v>
      </c>
    </row>
    <row r="49" spans="1:19" ht="32.25" customHeight="1">
      <c r="A49" s="28" t="s">
        <v>129</v>
      </c>
      <c r="C49" s="11" t="s">
        <v>130</v>
      </c>
      <c r="E49" s="1" t="s">
        <v>40</v>
      </c>
      <c r="G49" s="11" t="s">
        <v>131</v>
      </c>
      <c r="I49" s="11">
        <v>5</v>
      </c>
      <c r="K49" s="11">
        <v>537124</v>
      </c>
      <c r="L49" s="11"/>
      <c r="M49" s="11">
        <v>0</v>
      </c>
      <c r="O49" s="11">
        <v>120000</v>
      </c>
      <c r="Q49" s="11">
        <v>417124</v>
      </c>
      <c r="S49" s="13" t="s">
        <v>46</v>
      </c>
    </row>
    <row r="50" spans="1:19" ht="32.25" customHeight="1">
      <c r="A50" s="28" t="s">
        <v>54</v>
      </c>
      <c r="C50" s="11" t="s">
        <v>55</v>
      </c>
      <c r="E50" s="1" t="s">
        <v>56</v>
      </c>
      <c r="G50" s="11" t="s">
        <v>57</v>
      </c>
      <c r="I50" s="11">
        <v>28</v>
      </c>
      <c r="K50" s="11">
        <v>106530000000</v>
      </c>
      <c r="L50" s="11"/>
      <c r="M50" s="11">
        <v>0</v>
      </c>
      <c r="O50" s="11">
        <v>106530000000</v>
      </c>
      <c r="Q50" s="11">
        <v>0</v>
      </c>
      <c r="S50" s="13" t="s">
        <v>46</v>
      </c>
    </row>
    <row r="51" spans="1:19" ht="32.25" customHeight="1">
      <c r="A51" s="28" t="s">
        <v>54</v>
      </c>
      <c r="C51" s="11" t="s">
        <v>58</v>
      </c>
      <c r="E51" s="1" t="s">
        <v>56</v>
      </c>
      <c r="G51" s="11" t="s">
        <v>59</v>
      </c>
      <c r="I51" s="11">
        <v>28</v>
      </c>
      <c r="K51" s="11">
        <v>158700000000</v>
      </c>
      <c r="L51" s="11"/>
      <c r="M51" s="11">
        <v>0</v>
      </c>
      <c r="O51" s="11">
        <v>158700000000</v>
      </c>
      <c r="Q51" s="11">
        <v>0</v>
      </c>
      <c r="S51" s="13" t="s">
        <v>46</v>
      </c>
    </row>
    <row r="52" spans="1:19" ht="32.25" customHeight="1">
      <c r="A52" s="28" t="s">
        <v>54</v>
      </c>
      <c r="C52" s="11" t="s">
        <v>64</v>
      </c>
      <c r="E52" s="1" t="s">
        <v>56</v>
      </c>
      <c r="G52" s="11" t="s">
        <v>65</v>
      </c>
      <c r="I52" s="11">
        <v>28</v>
      </c>
      <c r="K52" s="11">
        <v>319172000000</v>
      </c>
      <c r="L52" s="11"/>
      <c r="M52" s="11">
        <v>0</v>
      </c>
      <c r="O52" s="11">
        <v>319172000000</v>
      </c>
      <c r="Q52" s="11">
        <v>0</v>
      </c>
      <c r="S52" s="13" t="s">
        <v>46</v>
      </c>
    </row>
    <row r="53" spans="1:19" ht="32.25" customHeight="1">
      <c r="A53" s="28" t="s">
        <v>54</v>
      </c>
      <c r="C53" s="11" t="s">
        <v>66</v>
      </c>
      <c r="E53" s="1" t="s">
        <v>56</v>
      </c>
      <c r="G53" s="11" t="s">
        <v>67</v>
      </c>
      <c r="I53" s="11">
        <v>28</v>
      </c>
      <c r="K53" s="11">
        <v>41960000000</v>
      </c>
      <c r="L53" s="11"/>
      <c r="M53" s="11">
        <v>0</v>
      </c>
      <c r="O53" s="11">
        <v>41960000000</v>
      </c>
      <c r="Q53" s="11">
        <v>0</v>
      </c>
      <c r="S53" s="13" t="s">
        <v>46</v>
      </c>
    </row>
    <row r="54" spans="1:19" ht="32.25" customHeight="1">
      <c r="A54" s="28" t="s">
        <v>54</v>
      </c>
      <c r="C54" s="11" t="s">
        <v>68</v>
      </c>
      <c r="E54" s="1" t="s">
        <v>56</v>
      </c>
      <c r="G54" s="11" t="s">
        <v>69</v>
      </c>
      <c r="I54" s="11">
        <v>28</v>
      </c>
      <c r="K54" s="11">
        <v>68297000000</v>
      </c>
      <c r="L54" s="11"/>
      <c r="M54" s="11">
        <v>0</v>
      </c>
      <c r="O54" s="11">
        <v>68297000000</v>
      </c>
      <c r="Q54" s="11">
        <v>0</v>
      </c>
      <c r="S54" s="13" t="s">
        <v>46</v>
      </c>
    </row>
    <row r="55" spans="1:19" ht="32.25" customHeight="1">
      <c r="A55" s="28" t="s">
        <v>54</v>
      </c>
      <c r="C55" s="11" t="s">
        <v>70</v>
      </c>
      <c r="E55" s="1" t="s">
        <v>56</v>
      </c>
      <c r="G55" s="11" t="s">
        <v>71</v>
      </c>
      <c r="I55" s="11">
        <v>28</v>
      </c>
      <c r="K55" s="11">
        <v>116700000000</v>
      </c>
      <c r="L55" s="11"/>
      <c r="M55" s="11">
        <v>0</v>
      </c>
      <c r="O55" s="11">
        <v>116700000000</v>
      </c>
      <c r="Q55" s="11">
        <v>0</v>
      </c>
      <c r="S55" s="13" t="s">
        <v>46</v>
      </c>
    </row>
    <row r="56" spans="1:19" ht="32.25" customHeight="1">
      <c r="A56" s="28" t="s">
        <v>54</v>
      </c>
      <c r="C56" s="11" t="s">
        <v>72</v>
      </c>
      <c r="E56" s="1" t="s">
        <v>56</v>
      </c>
      <c r="G56" s="11" t="s">
        <v>73</v>
      </c>
      <c r="I56" s="11">
        <v>28</v>
      </c>
      <c r="K56" s="11">
        <v>15623000000</v>
      </c>
      <c r="L56" s="11"/>
      <c r="M56" s="11">
        <v>0</v>
      </c>
      <c r="O56" s="11">
        <v>15623000000</v>
      </c>
      <c r="Q56" s="11">
        <v>0</v>
      </c>
      <c r="S56" s="13" t="s">
        <v>46</v>
      </c>
    </row>
    <row r="57" spans="1:19" ht="32.25" customHeight="1">
      <c r="A57" s="28" t="s">
        <v>54</v>
      </c>
      <c r="C57" s="11" t="s">
        <v>74</v>
      </c>
      <c r="E57" s="1" t="s">
        <v>56</v>
      </c>
      <c r="G57" s="11" t="s">
        <v>75</v>
      </c>
      <c r="I57" s="11">
        <v>28</v>
      </c>
      <c r="K57" s="11">
        <v>16000000000</v>
      </c>
      <c r="L57" s="11"/>
      <c r="M57" s="11">
        <v>0</v>
      </c>
      <c r="O57" s="11">
        <v>16000000000</v>
      </c>
      <c r="Q57" s="11">
        <v>0</v>
      </c>
      <c r="S57" s="13" t="s">
        <v>46</v>
      </c>
    </row>
    <row r="58" spans="1:19" ht="32.25" customHeight="1">
      <c r="A58" s="28" t="s">
        <v>76</v>
      </c>
      <c r="C58" s="11" t="s">
        <v>77</v>
      </c>
      <c r="E58" s="1" t="s">
        <v>56</v>
      </c>
      <c r="G58" s="11" t="s">
        <v>78</v>
      </c>
      <c r="I58" s="11">
        <v>28.5</v>
      </c>
      <c r="K58" s="11">
        <v>750000000000</v>
      </c>
      <c r="L58" s="11"/>
      <c r="M58" s="11">
        <v>0</v>
      </c>
      <c r="O58" s="11">
        <v>750000000000</v>
      </c>
      <c r="Q58" s="11">
        <v>0</v>
      </c>
      <c r="S58" s="13" t="s">
        <v>46</v>
      </c>
    </row>
    <row r="59" spans="1:19" ht="32.25" customHeight="1">
      <c r="A59" s="28" t="s">
        <v>79</v>
      </c>
      <c r="C59" s="11" t="s">
        <v>80</v>
      </c>
      <c r="E59" s="1" t="s">
        <v>56</v>
      </c>
      <c r="G59" s="11" t="s">
        <v>78</v>
      </c>
      <c r="I59" s="11">
        <v>28.5</v>
      </c>
      <c r="K59" s="11">
        <v>350000000000</v>
      </c>
      <c r="L59" s="11"/>
      <c r="M59" s="11">
        <v>0</v>
      </c>
      <c r="O59" s="11">
        <v>350000000000</v>
      </c>
      <c r="Q59" s="11">
        <v>0</v>
      </c>
      <c r="S59" s="13" t="s">
        <v>46</v>
      </c>
    </row>
    <row r="60" spans="1:19" ht="32.25" customHeight="1">
      <c r="A60" s="28" t="s">
        <v>54</v>
      </c>
      <c r="C60" s="11" t="s">
        <v>81</v>
      </c>
      <c r="E60" s="1" t="s">
        <v>56</v>
      </c>
      <c r="G60" s="11" t="s">
        <v>82</v>
      </c>
      <c r="I60" s="11">
        <v>28</v>
      </c>
      <c r="K60" s="11">
        <v>8267000000</v>
      </c>
      <c r="L60" s="11"/>
      <c r="M60" s="11">
        <v>0</v>
      </c>
      <c r="O60" s="11">
        <v>8267000000</v>
      </c>
      <c r="Q60" s="11">
        <v>0</v>
      </c>
      <c r="S60" s="13" t="s">
        <v>46</v>
      </c>
    </row>
    <row r="61" spans="1:19" ht="32.25" customHeight="1">
      <c r="A61" s="28" t="s">
        <v>79</v>
      </c>
      <c r="C61" s="11" t="s">
        <v>83</v>
      </c>
      <c r="E61" s="1" t="s">
        <v>56</v>
      </c>
      <c r="G61" s="11" t="s">
        <v>82</v>
      </c>
      <c r="I61" s="11">
        <v>28.5</v>
      </c>
      <c r="K61" s="11">
        <v>217000000000</v>
      </c>
      <c r="L61" s="11"/>
      <c r="M61" s="11">
        <v>0</v>
      </c>
      <c r="O61" s="11">
        <v>217000000000</v>
      </c>
      <c r="Q61" s="11">
        <v>0</v>
      </c>
      <c r="S61" s="13" t="s">
        <v>46</v>
      </c>
    </row>
    <row r="62" spans="1:19" ht="32.25" customHeight="1">
      <c r="A62" s="28" t="s">
        <v>79</v>
      </c>
      <c r="C62" s="11" t="s">
        <v>84</v>
      </c>
      <c r="E62" s="1" t="s">
        <v>56</v>
      </c>
      <c r="G62" s="11" t="s">
        <v>85</v>
      </c>
      <c r="I62" s="11">
        <v>28.5</v>
      </c>
      <c r="K62" s="11">
        <v>293000000000</v>
      </c>
      <c r="L62" s="11"/>
      <c r="M62" s="11">
        <v>0</v>
      </c>
      <c r="O62" s="11">
        <v>293000000000</v>
      </c>
      <c r="Q62" s="11">
        <v>0</v>
      </c>
      <c r="S62" s="13" t="s">
        <v>46</v>
      </c>
    </row>
    <row r="63" spans="1:19" ht="32.25" customHeight="1" thickBot="1">
      <c r="A63" s="28" t="s">
        <v>76</v>
      </c>
      <c r="C63" s="11" t="s">
        <v>124</v>
      </c>
      <c r="E63" s="1" t="s">
        <v>56</v>
      </c>
      <c r="G63" s="11" t="s">
        <v>125</v>
      </c>
      <c r="I63" s="11">
        <v>28</v>
      </c>
      <c r="K63" s="11">
        <v>75390000000</v>
      </c>
      <c r="L63" s="11"/>
      <c r="M63" s="11">
        <v>0</v>
      </c>
      <c r="O63" s="11">
        <v>75390000000</v>
      </c>
      <c r="Q63" s="11">
        <v>0</v>
      </c>
      <c r="S63" s="13" t="s">
        <v>46</v>
      </c>
    </row>
    <row r="64" spans="1:19" ht="22.5" thickBot="1">
      <c r="K64" s="16">
        <f>SUM(K9:K63)</f>
        <v>7338849243450</v>
      </c>
      <c r="L64" s="11"/>
      <c r="M64" s="16">
        <f>SUM(M9:M63)</f>
        <v>13880383311173</v>
      </c>
      <c r="O64" s="16">
        <f>SUM(O9:O63)</f>
        <v>12151604999299</v>
      </c>
      <c r="Q64" s="16">
        <f>SUM(Q9:Q63)</f>
        <v>9067627555324</v>
      </c>
      <c r="S64" s="26"/>
    </row>
    <row r="65" ht="15.75" thickTop="1"/>
  </sheetData>
  <autoFilter ref="A9:V9" xr:uid="{00000000-0001-0000-0500-000000000000}">
    <sortState xmlns:xlrd2="http://schemas.microsoft.com/office/spreadsheetml/2017/richdata2" ref="A10:V63">
      <sortCondition descending="1" ref="Q9"/>
    </sortState>
  </autoFilter>
  <mergeCells count="17">
    <mergeCell ref="O8"/>
    <mergeCell ref="M7:O7"/>
    <mergeCell ref="A5:T5"/>
    <mergeCell ref="A1:S1"/>
    <mergeCell ref="A2:S2"/>
    <mergeCell ref="A3:S3"/>
    <mergeCell ref="A7:A8"/>
    <mergeCell ref="C8"/>
    <mergeCell ref="E8"/>
    <mergeCell ref="G8"/>
    <mergeCell ref="I8"/>
    <mergeCell ref="C7:I7"/>
    <mergeCell ref="Q8"/>
    <mergeCell ref="S8"/>
    <mergeCell ref="Q7:S7"/>
    <mergeCell ref="K7"/>
    <mergeCell ref="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943F-588C-4A29-838C-73ADB4167C0B}">
  <dimension ref="A1:S12"/>
  <sheetViews>
    <sheetView rightToLeft="1" workbookViewId="0">
      <selection activeCell="A3" sqref="A3:I3"/>
    </sheetView>
  </sheetViews>
  <sheetFormatPr defaultRowHeight="15"/>
  <cols>
    <col min="1" max="1" width="53.5703125" bestFit="1" customWidth="1"/>
    <col min="5" max="5" width="16.85546875" bestFit="1" customWidth="1"/>
    <col min="6" max="6" width="0.7109375" customWidth="1"/>
    <col min="7" max="7" width="15.5703125" bestFit="1" customWidth="1"/>
    <col min="8" max="8" width="0.7109375" customWidth="1"/>
    <col min="9" max="9" width="16.28515625" bestFit="1" customWidth="1"/>
    <col min="11" max="11" width="19.7109375" bestFit="1" customWidth="1"/>
  </cols>
  <sheetData>
    <row r="1" spans="1:19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5.5">
      <c r="A5" s="73" t="s">
        <v>221</v>
      </c>
      <c r="B5" s="73"/>
      <c r="C5" s="73"/>
      <c r="D5" s="73"/>
      <c r="E5" s="73"/>
      <c r="F5" s="73"/>
      <c r="G5" s="73"/>
      <c r="H5" s="73"/>
      <c r="I5" s="73"/>
    </row>
    <row r="6" spans="1:19" ht="19.5" thickBot="1">
      <c r="A6" s="39" t="s">
        <v>222</v>
      </c>
      <c r="B6" s="40"/>
      <c r="C6" s="41" t="s">
        <v>223</v>
      </c>
      <c r="D6" s="42"/>
      <c r="E6" s="39" t="s">
        <v>35</v>
      </c>
      <c r="F6" s="40"/>
      <c r="G6" s="39" t="s">
        <v>196</v>
      </c>
      <c r="H6" s="40"/>
      <c r="I6" s="39" t="s">
        <v>224</v>
      </c>
    </row>
    <row r="7" spans="1:19" ht="19.5">
      <c r="A7" s="36" t="s">
        <v>225</v>
      </c>
      <c r="B7" s="36"/>
      <c r="C7" s="37" t="s">
        <v>226</v>
      </c>
      <c r="D7" s="42"/>
      <c r="E7" s="48">
        <f>'درآمد سرمایه گذاری در سهام '!S8</f>
        <v>958860000</v>
      </c>
      <c r="F7" s="42"/>
      <c r="G7" s="51">
        <f>E7/$K$8</f>
        <v>3.9913067758815214E-3</v>
      </c>
      <c r="H7" s="51"/>
      <c r="I7" s="51">
        <f>E7/$K$9</f>
        <v>1.0055212745553532E-4</v>
      </c>
    </row>
    <row r="8" spans="1:19" ht="21.75">
      <c r="A8" s="43" t="s">
        <v>228</v>
      </c>
      <c r="B8" s="43"/>
      <c r="C8" s="37" t="s">
        <v>227</v>
      </c>
      <c r="D8" s="38"/>
      <c r="E8" s="48">
        <f>'درآمد سرمایه گذاری در اوراق بها'!Q10</f>
        <v>5832742624</v>
      </c>
      <c r="F8" s="48"/>
      <c r="G8" s="51">
        <f>E8/$K$8</f>
        <v>2.4279107645687758E-2</v>
      </c>
      <c r="H8" s="51"/>
      <c r="I8" s="51">
        <f>E8/$K$9</f>
        <v>6.1165830230042087E-4</v>
      </c>
      <c r="K8" s="21">
        <v>240237108757</v>
      </c>
    </row>
    <row r="9" spans="1:19" ht="21.75">
      <c r="A9" s="43" t="s">
        <v>230</v>
      </c>
      <c r="B9" s="43"/>
      <c r="C9" s="37" t="s">
        <v>229</v>
      </c>
      <c r="D9" s="38"/>
      <c r="E9" s="48">
        <f>'درآمد سپرده بانکی'!G66</f>
        <v>232745164720</v>
      </c>
      <c r="F9" s="42"/>
      <c r="G9" s="51">
        <f>E9/$K$8</f>
        <v>0.96881437644765322</v>
      </c>
      <c r="H9" s="51"/>
      <c r="I9" s="51">
        <f>E9/$K$9</f>
        <v>2.440713082992825E-2</v>
      </c>
      <c r="K9" s="21">
        <v>9535949405188</v>
      </c>
    </row>
    <row r="10" spans="1:19" ht="21.75" thickBot="1">
      <c r="A10" s="43" t="s">
        <v>204</v>
      </c>
      <c r="B10" s="43"/>
      <c r="C10" s="37" t="s">
        <v>231</v>
      </c>
      <c r="D10" s="38"/>
      <c r="E10" s="47">
        <f>'سایر درآمدها'!E11</f>
        <v>700341413</v>
      </c>
      <c r="F10" s="38"/>
      <c r="G10" s="51">
        <f>E10/$K$8</f>
        <v>2.9152091307775262E-3</v>
      </c>
      <c r="H10" s="51"/>
      <c r="I10" s="51">
        <f>E10/$K$9</f>
        <v>7.3442232466017674E-5</v>
      </c>
    </row>
    <row r="11" spans="1:19" ht="21.75" thickBot="1">
      <c r="A11" s="43" t="s">
        <v>232</v>
      </c>
      <c r="B11" s="45"/>
      <c r="C11" s="46"/>
      <c r="D11" s="46"/>
      <c r="E11" s="10">
        <f>SUM(E7:E10)</f>
        <v>240237108757</v>
      </c>
      <c r="F11" s="46"/>
      <c r="G11" s="49">
        <f>SUM(G7:G10)</f>
        <v>1</v>
      </c>
      <c r="H11" s="44"/>
      <c r="I11" s="50">
        <f>SUM(I7:I10)</f>
        <v>2.5192783492150227E-2</v>
      </c>
    </row>
    <row r="12" spans="1:19" ht="16.5" thickTop="1">
      <c r="A12" s="46"/>
      <c r="B12" s="46"/>
      <c r="C12" s="46"/>
      <c r="D12" s="46"/>
      <c r="E12" s="46"/>
      <c r="F12" s="46"/>
      <c r="G12" s="46"/>
      <c r="H12" s="46"/>
      <c r="I12" s="46"/>
    </row>
  </sheetData>
  <mergeCells count="4">
    <mergeCell ref="A5:I5"/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0"/>
  <sheetViews>
    <sheetView rightToLeft="1" zoomScale="90" zoomScaleNormal="90" workbookViewId="0">
      <selection activeCell="E8" sqref="E8"/>
    </sheetView>
  </sheetViews>
  <sheetFormatPr defaultRowHeight="15"/>
  <cols>
    <col min="1" max="1" width="26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18.28515625" style="1" bestFit="1" customWidth="1"/>
    <col min="22" max="22" width="1" style="1" customWidth="1"/>
    <col min="23" max="23" width="9.140625" style="1" customWidth="1"/>
    <col min="24" max="24" width="19.7109375" style="1" bestFit="1" customWidth="1"/>
    <col min="25" max="16384" width="9.140625" style="1"/>
  </cols>
  <sheetData>
    <row r="1" spans="1:24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4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4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4" ht="23.25">
      <c r="D4" s="24"/>
      <c r="E4" s="24"/>
      <c r="F4" s="24"/>
      <c r="G4" s="24"/>
      <c r="H4" s="24"/>
    </row>
    <row r="5" spans="1:24" ht="25.5">
      <c r="A5" s="76" t="s">
        <v>233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4" s="6" customFormat="1" ht="22.5" thickBot="1">
      <c r="A6" s="75" t="s">
        <v>2</v>
      </c>
      <c r="C6" s="71" t="s">
        <v>182</v>
      </c>
      <c r="D6" s="71" t="s">
        <v>182</v>
      </c>
      <c r="E6" s="71" t="s">
        <v>182</v>
      </c>
      <c r="F6" s="71" t="s">
        <v>182</v>
      </c>
      <c r="G6" s="71" t="s">
        <v>182</v>
      </c>
      <c r="H6" s="71" t="s">
        <v>182</v>
      </c>
      <c r="I6" s="71" t="s">
        <v>182</v>
      </c>
      <c r="J6" s="71" t="s">
        <v>182</v>
      </c>
      <c r="K6" s="71" t="s">
        <v>182</v>
      </c>
      <c r="M6" s="71" t="s">
        <v>183</v>
      </c>
      <c r="N6" s="71" t="s">
        <v>183</v>
      </c>
      <c r="O6" s="71" t="s">
        <v>183</v>
      </c>
      <c r="P6" s="71" t="s">
        <v>183</v>
      </c>
      <c r="Q6" s="71" t="s">
        <v>183</v>
      </c>
      <c r="R6" s="71" t="s">
        <v>183</v>
      </c>
      <c r="S6" s="71" t="s">
        <v>183</v>
      </c>
      <c r="T6" s="71" t="s">
        <v>183</v>
      </c>
      <c r="U6" s="71" t="s">
        <v>183</v>
      </c>
    </row>
    <row r="7" spans="1:24" s="6" customFormat="1" ht="22.5" thickBot="1">
      <c r="A7" s="75" t="s">
        <v>2</v>
      </c>
      <c r="C7" s="71" t="s">
        <v>193</v>
      </c>
      <c r="E7" s="71" t="s">
        <v>194</v>
      </c>
      <c r="G7" s="71" t="s">
        <v>195</v>
      </c>
      <c r="I7" s="71" t="s">
        <v>35</v>
      </c>
      <c r="K7" s="71" t="s">
        <v>196</v>
      </c>
      <c r="M7" s="71" t="s">
        <v>193</v>
      </c>
      <c r="O7" s="71" t="s">
        <v>194</v>
      </c>
      <c r="Q7" s="71" t="s">
        <v>195</v>
      </c>
      <c r="S7" s="71" t="s">
        <v>35</v>
      </c>
      <c r="U7" s="71" t="s">
        <v>196</v>
      </c>
    </row>
    <row r="8" spans="1:24" ht="29.25" customHeight="1" thickBot="1">
      <c r="A8" s="2" t="s">
        <v>14</v>
      </c>
      <c r="C8" s="11">
        <v>0</v>
      </c>
      <c r="D8" s="11"/>
      <c r="E8" s="11">
        <v>958860000</v>
      </c>
      <c r="F8" s="11"/>
      <c r="G8" s="11">
        <v>0</v>
      </c>
      <c r="H8" s="11"/>
      <c r="I8" s="11">
        <v>958860000</v>
      </c>
      <c r="J8" s="11"/>
      <c r="K8" s="11" t="s">
        <v>197</v>
      </c>
      <c r="L8" s="11"/>
      <c r="M8" s="11">
        <v>0</v>
      </c>
      <c r="N8" s="11"/>
      <c r="O8" s="11">
        <v>958860000</v>
      </c>
      <c r="P8" s="11"/>
      <c r="Q8" s="11">
        <v>0</v>
      </c>
      <c r="R8" s="11"/>
      <c r="S8" s="11">
        <v>958860000</v>
      </c>
      <c r="T8" s="11"/>
      <c r="U8" s="11" t="s">
        <v>197</v>
      </c>
      <c r="X8" s="21">
        <v>240237108757</v>
      </c>
    </row>
    <row r="9" spans="1:24" ht="22.5" thickBot="1">
      <c r="C9" s="16">
        <f>SUM(C8)</f>
        <v>0</v>
      </c>
      <c r="D9" s="11"/>
      <c r="E9" s="16">
        <f>SUM(E8)</f>
        <v>958860000</v>
      </c>
      <c r="F9" s="11"/>
      <c r="G9" s="16">
        <f>SUM(G8)</f>
        <v>0</v>
      </c>
      <c r="H9" s="11"/>
      <c r="I9" s="16">
        <f>SUM(I8)</f>
        <v>958860000</v>
      </c>
      <c r="J9" s="11"/>
      <c r="K9" s="16">
        <f>SUM(K8)</f>
        <v>0</v>
      </c>
      <c r="L9" s="11"/>
      <c r="M9" s="16">
        <f>SUM(M8)</f>
        <v>0</v>
      </c>
      <c r="N9" s="11"/>
      <c r="O9" s="16">
        <f>SUM(O8)</f>
        <v>958860000</v>
      </c>
      <c r="P9" s="11"/>
      <c r="Q9" s="16">
        <f>SUM(Q8)</f>
        <v>0</v>
      </c>
      <c r="R9" s="11"/>
      <c r="S9" s="16">
        <f>SUM(S8)</f>
        <v>958860000</v>
      </c>
      <c r="T9" s="11"/>
      <c r="U9" s="16">
        <f>SUM(U8)</f>
        <v>0</v>
      </c>
      <c r="X9" s="34">
        <f>S8/X8</f>
        <v>3.9913067758815214E-3</v>
      </c>
    </row>
    <row r="10" spans="1:24" ht="15.75" thickTop="1"/>
  </sheetData>
  <mergeCells count="17">
    <mergeCell ref="Q7"/>
    <mergeCell ref="A5:U5"/>
    <mergeCell ref="A1:U1"/>
    <mergeCell ref="A2:U2"/>
    <mergeCell ref="A3:U3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1"/>
  <sheetViews>
    <sheetView rightToLeft="1" zoomScale="80" zoomScaleNormal="80" workbookViewId="0">
      <selection activeCell="I17" sqref="I17"/>
    </sheetView>
  </sheetViews>
  <sheetFormatPr defaultRowHeight="15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24">
      <c r="A1" s="63" t="s">
        <v>210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31"/>
      <c r="S1" s="31"/>
      <c r="T1" s="31"/>
      <c r="U1" s="31"/>
    </row>
    <row r="2" spans="1:22" ht="24">
      <c r="A2" s="63" t="s">
        <v>211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1"/>
      <c r="S2" s="31"/>
      <c r="T2" s="31"/>
      <c r="U2" s="31"/>
    </row>
    <row r="3" spans="1:22" ht="24">
      <c r="A3" s="63" t="s">
        <v>212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31"/>
      <c r="S3" s="31"/>
      <c r="T3" s="31"/>
      <c r="U3" s="31"/>
    </row>
    <row r="4" spans="1:22" ht="2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31"/>
      <c r="T4" s="31"/>
      <c r="U4" s="31"/>
    </row>
    <row r="5" spans="1:22" ht="2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1"/>
      <c r="S5" s="31"/>
      <c r="T5" s="31"/>
      <c r="U5" s="31"/>
    </row>
    <row r="6" spans="1:22" ht="25.5">
      <c r="A6" s="76" t="s">
        <v>234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22" s="6" customFormat="1" ht="22.5" thickBot="1">
      <c r="A7" s="75" t="s">
        <v>184</v>
      </c>
      <c r="C7" s="71" t="s">
        <v>215</v>
      </c>
      <c r="D7" s="71" t="s">
        <v>182</v>
      </c>
      <c r="E7" s="71" t="s">
        <v>182</v>
      </c>
      <c r="F7" s="71" t="s">
        <v>182</v>
      </c>
      <c r="G7" s="71" t="s">
        <v>182</v>
      </c>
      <c r="H7" s="71" t="s">
        <v>182</v>
      </c>
      <c r="I7" s="71" t="s">
        <v>182</v>
      </c>
      <c r="K7" s="71" t="s">
        <v>214</v>
      </c>
      <c r="L7" s="71" t="s">
        <v>183</v>
      </c>
      <c r="M7" s="71" t="s">
        <v>183</v>
      </c>
      <c r="N7" s="71" t="s">
        <v>183</v>
      </c>
      <c r="O7" s="71" t="s">
        <v>183</v>
      </c>
      <c r="P7" s="71" t="s">
        <v>183</v>
      </c>
      <c r="Q7" s="71" t="s">
        <v>183</v>
      </c>
    </row>
    <row r="8" spans="1:22" s="6" customFormat="1" ht="22.5" thickBot="1">
      <c r="A8" s="75" t="s">
        <v>184</v>
      </c>
      <c r="C8" s="71" t="s">
        <v>198</v>
      </c>
      <c r="E8" s="71" t="s">
        <v>194</v>
      </c>
      <c r="G8" s="71" t="s">
        <v>195</v>
      </c>
      <c r="I8" s="71" t="s">
        <v>199</v>
      </c>
      <c r="K8" s="71" t="s">
        <v>198</v>
      </c>
      <c r="M8" s="71" t="s">
        <v>194</v>
      </c>
      <c r="O8" s="71" t="s">
        <v>195</v>
      </c>
      <c r="Q8" s="71" t="s">
        <v>199</v>
      </c>
    </row>
    <row r="9" spans="1:22" ht="22.5" thickBot="1">
      <c r="A9" s="6" t="s">
        <v>24</v>
      </c>
      <c r="C9" s="16">
        <v>0</v>
      </c>
      <c r="D9" s="32"/>
      <c r="E9" s="11">
        <v>5832742624</v>
      </c>
      <c r="F9" s="32"/>
      <c r="G9" s="11">
        <v>0</v>
      </c>
      <c r="H9" s="32"/>
      <c r="I9" s="11">
        <v>5832742624</v>
      </c>
      <c r="J9" s="32"/>
      <c r="K9" s="11">
        <v>0</v>
      </c>
      <c r="L9" s="32"/>
      <c r="M9" s="11">
        <v>5832742624</v>
      </c>
      <c r="N9" s="32"/>
      <c r="O9" s="11">
        <v>0</v>
      </c>
      <c r="P9" s="32"/>
      <c r="Q9" s="11">
        <v>5832742624</v>
      </c>
      <c r="R9" s="32"/>
      <c r="S9" s="32"/>
      <c r="T9" s="32"/>
      <c r="U9" s="32"/>
      <c r="V9" s="32"/>
    </row>
    <row r="10" spans="1:22" ht="23.25" thickTop="1" thickBot="1">
      <c r="C10" s="16">
        <f>SUM(C9)</f>
        <v>0</v>
      </c>
      <c r="D10" s="32"/>
      <c r="E10" s="16">
        <f>SUM(E9)</f>
        <v>5832742624</v>
      </c>
      <c r="F10" s="32"/>
      <c r="G10" s="16">
        <f>SUM(G9)</f>
        <v>0</v>
      </c>
      <c r="H10" s="32"/>
      <c r="I10" s="16">
        <f>SUM(I9)</f>
        <v>5832742624</v>
      </c>
      <c r="J10" s="32"/>
      <c r="K10" s="16">
        <f>SUM(K9)</f>
        <v>0</v>
      </c>
      <c r="L10" s="32"/>
      <c r="M10" s="16">
        <f>SUM(M9)</f>
        <v>5832742624</v>
      </c>
      <c r="N10" s="32"/>
      <c r="O10" s="16">
        <f>SUM(O9)</f>
        <v>0</v>
      </c>
      <c r="P10" s="32"/>
      <c r="Q10" s="16">
        <f>SUM(Q9)</f>
        <v>5832742624</v>
      </c>
      <c r="R10" s="32"/>
      <c r="S10" s="32"/>
      <c r="T10" s="32"/>
      <c r="U10" s="32"/>
      <c r="V10" s="32"/>
    </row>
    <row r="11" spans="1:22" ht="15.75" thickTop="1"/>
  </sheetData>
  <mergeCells count="15">
    <mergeCell ref="A1:Q1"/>
    <mergeCell ref="A2:Q2"/>
    <mergeCell ref="A3:Q3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  <mergeCell ref="A6:Q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67"/>
  <sheetViews>
    <sheetView rightToLeft="1" topLeftCell="A61" zoomScale="80" zoomScaleNormal="80" workbookViewId="0">
      <selection activeCell="G66" sqref="G66"/>
    </sheetView>
  </sheetViews>
  <sheetFormatPr defaultRowHeight="15"/>
  <cols>
    <col min="1" max="1" width="42.140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30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6384" width="9.140625" style="1"/>
  </cols>
  <sheetData>
    <row r="1" spans="1:17" ht="24">
      <c r="A1" s="63" t="s">
        <v>210</v>
      </c>
      <c r="B1" s="63"/>
      <c r="C1" s="63"/>
      <c r="D1" s="63"/>
      <c r="E1" s="63"/>
      <c r="F1" s="63"/>
      <c r="G1" s="63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4">
      <c r="A2" s="63" t="s">
        <v>211</v>
      </c>
      <c r="B2" s="63"/>
      <c r="C2" s="63"/>
      <c r="D2" s="63"/>
      <c r="E2" s="63"/>
      <c r="F2" s="63"/>
      <c r="G2" s="63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>
      <c r="A3" s="63" t="s">
        <v>212</v>
      </c>
      <c r="B3" s="63"/>
      <c r="C3" s="63"/>
      <c r="D3" s="63"/>
      <c r="E3" s="63"/>
      <c r="F3" s="63"/>
      <c r="G3" s="63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5.5">
      <c r="A5" s="73" t="s">
        <v>235</v>
      </c>
      <c r="B5" s="73"/>
      <c r="C5" s="73"/>
      <c r="D5" s="73"/>
      <c r="E5" s="73"/>
      <c r="F5" s="73"/>
      <c r="G5" s="73"/>
      <c r="H5" s="73"/>
      <c r="I5" s="73"/>
      <c r="J5" s="73"/>
    </row>
    <row r="7" spans="1:17" s="13" customFormat="1" ht="22.5" thickBot="1">
      <c r="A7" s="71" t="s">
        <v>200</v>
      </c>
      <c r="B7" s="71" t="s">
        <v>200</v>
      </c>
      <c r="C7" s="71" t="s">
        <v>200</v>
      </c>
      <c r="E7" s="33" t="s">
        <v>215</v>
      </c>
      <c r="G7" s="33" t="s">
        <v>214</v>
      </c>
    </row>
    <row r="8" spans="1:17" s="6" customFormat="1" ht="21.75">
      <c r="A8" s="75"/>
      <c r="C8" s="75" t="s">
        <v>32</v>
      </c>
      <c r="E8" s="75" t="s">
        <v>201</v>
      </c>
      <c r="G8" s="75" t="s">
        <v>201</v>
      </c>
    </row>
    <row r="9" spans="1:17" ht="31.5" customHeight="1">
      <c r="A9" s="28" t="s">
        <v>38</v>
      </c>
      <c r="C9" s="11" t="s">
        <v>39</v>
      </c>
      <c r="E9" s="11">
        <v>9386635</v>
      </c>
      <c r="G9" s="11">
        <v>9386635</v>
      </c>
    </row>
    <row r="10" spans="1:17" ht="21.75">
      <c r="A10" s="28" t="s">
        <v>43</v>
      </c>
      <c r="C10" s="11" t="s">
        <v>44</v>
      </c>
      <c r="E10" s="11">
        <v>2330</v>
      </c>
      <c r="G10" s="11">
        <v>2330</v>
      </c>
    </row>
    <row r="11" spans="1:17" ht="21.75">
      <c r="A11" s="28" t="s">
        <v>47</v>
      </c>
      <c r="C11" s="11" t="s">
        <v>48</v>
      </c>
      <c r="E11" s="11">
        <v>2862</v>
      </c>
      <c r="G11" s="11">
        <v>2862</v>
      </c>
    </row>
    <row r="12" spans="1:17" ht="21.75">
      <c r="A12" s="28" t="s">
        <v>54</v>
      </c>
      <c r="C12" s="11" t="s">
        <v>202</v>
      </c>
      <c r="E12" s="11">
        <v>87049055</v>
      </c>
      <c r="G12" s="11">
        <v>87049055</v>
      </c>
    </row>
    <row r="13" spans="1:17" ht="21.75">
      <c r="A13" s="28" t="s">
        <v>54</v>
      </c>
      <c r="C13" s="11" t="s">
        <v>203</v>
      </c>
      <c r="E13" s="11">
        <v>290850961</v>
      </c>
      <c r="G13" s="11">
        <v>290850961</v>
      </c>
    </row>
    <row r="14" spans="1:17" ht="21.75">
      <c r="A14" s="28" t="s">
        <v>51</v>
      </c>
      <c r="C14" s="11" t="s">
        <v>52</v>
      </c>
      <c r="E14" s="11">
        <v>21266</v>
      </c>
      <c r="G14" s="11">
        <v>21266</v>
      </c>
    </row>
    <row r="15" spans="1:17" ht="21.75">
      <c r="A15" s="28" t="s">
        <v>54</v>
      </c>
      <c r="C15" s="11" t="s">
        <v>55</v>
      </c>
      <c r="E15" s="11">
        <v>2158621116</v>
      </c>
      <c r="G15" s="11">
        <v>2158621116</v>
      </c>
    </row>
    <row r="16" spans="1:17" ht="21.75">
      <c r="A16" s="28" t="s">
        <v>54</v>
      </c>
      <c r="C16" s="11" t="s">
        <v>58</v>
      </c>
      <c r="E16" s="11">
        <v>3659442966</v>
      </c>
      <c r="G16" s="11">
        <v>3659442966</v>
      </c>
    </row>
    <row r="17" spans="1:7" ht="21.75">
      <c r="A17" s="28" t="s">
        <v>60</v>
      </c>
      <c r="C17" s="11" t="s">
        <v>61</v>
      </c>
      <c r="E17" s="11">
        <v>5810382483</v>
      </c>
      <c r="G17" s="11">
        <v>5810382483</v>
      </c>
    </row>
    <row r="18" spans="1:7" ht="21.75">
      <c r="A18" s="28" t="s">
        <v>54</v>
      </c>
      <c r="C18" s="11" t="s">
        <v>64</v>
      </c>
      <c r="E18" s="11">
        <v>7120537888</v>
      </c>
      <c r="G18" s="11">
        <v>7120537888</v>
      </c>
    </row>
    <row r="19" spans="1:7" ht="21.75">
      <c r="A19" s="28" t="s">
        <v>54</v>
      </c>
      <c r="C19" s="11" t="s">
        <v>66</v>
      </c>
      <c r="E19" s="11">
        <v>966722714</v>
      </c>
      <c r="G19" s="11">
        <v>966722714</v>
      </c>
    </row>
    <row r="20" spans="1:7" ht="21.75">
      <c r="A20" s="28" t="s">
        <v>54</v>
      </c>
      <c r="C20" s="11" t="s">
        <v>68</v>
      </c>
      <c r="E20" s="11">
        <v>1521542030</v>
      </c>
      <c r="G20" s="11">
        <v>1521542030</v>
      </c>
    </row>
    <row r="21" spans="1:7" ht="21.75">
      <c r="A21" s="28" t="s">
        <v>54</v>
      </c>
      <c r="C21" s="11" t="s">
        <v>70</v>
      </c>
      <c r="E21" s="11">
        <v>2690136359</v>
      </c>
      <c r="G21" s="11">
        <v>2690136359</v>
      </c>
    </row>
    <row r="22" spans="1:7" ht="21.75">
      <c r="A22" s="28" t="s">
        <v>54</v>
      </c>
      <c r="C22" s="11" t="s">
        <v>72</v>
      </c>
      <c r="E22" s="11">
        <v>348250572</v>
      </c>
      <c r="G22" s="11">
        <v>348250572</v>
      </c>
    </row>
    <row r="23" spans="1:7" ht="21.75">
      <c r="A23" s="28" t="s">
        <v>54</v>
      </c>
      <c r="C23" s="11" t="s">
        <v>74</v>
      </c>
      <c r="E23" s="11">
        <v>381235723</v>
      </c>
      <c r="G23" s="11">
        <v>381235723</v>
      </c>
    </row>
    <row r="24" spans="1:7" ht="21.75">
      <c r="A24" s="28" t="s">
        <v>76</v>
      </c>
      <c r="C24" s="11" t="s">
        <v>77</v>
      </c>
      <c r="E24" s="11">
        <v>8483662699</v>
      </c>
      <c r="G24" s="11">
        <v>8483662699</v>
      </c>
    </row>
    <row r="25" spans="1:7" ht="21.75">
      <c r="A25" s="28" t="s">
        <v>79</v>
      </c>
      <c r="C25" s="11" t="s">
        <v>80</v>
      </c>
      <c r="E25" s="11">
        <v>3543032779</v>
      </c>
      <c r="G25" s="11">
        <v>3543032779</v>
      </c>
    </row>
    <row r="26" spans="1:7" ht="21.75">
      <c r="A26" s="28" t="s">
        <v>54</v>
      </c>
      <c r="C26" s="11" t="s">
        <v>81</v>
      </c>
      <c r="E26" s="11">
        <v>196563857</v>
      </c>
      <c r="G26" s="11">
        <v>196563857</v>
      </c>
    </row>
    <row r="27" spans="1:7" ht="21.75">
      <c r="A27" s="28" t="s">
        <v>79</v>
      </c>
      <c r="C27" s="11" t="s">
        <v>83</v>
      </c>
      <c r="E27" s="11">
        <v>4393360634</v>
      </c>
      <c r="G27" s="11">
        <v>4393360634</v>
      </c>
    </row>
    <row r="28" spans="1:7" ht="21.75">
      <c r="A28" s="28" t="s">
        <v>79</v>
      </c>
      <c r="C28" s="11" t="s">
        <v>84</v>
      </c>
      <c r="E28" s="11">
        <v>5932049162</v>
      </c>
      <c r="G28" s="11">
        <v>5932049162</v>
      </c>
    </row>
    <row r="29" spans="1:7" ht="21.75">
      <c r="A29" s="28" t="s">
        <v>76</v>
      </c>
      <c r="C29" s="11" t="s">
        <v>86</v>
      </c>
      <c r="E29" s="11">
        <v>1277857262</v>
      </c>
      <c r="G29" s="11">
        <v>1277857262</v>
      </c>
    </row>
    <row r="30" spans="1:7" ht="21.75">
      <c r="A30" s="28" t="s">
        <v>76</v>
      </c>
      <c r="C30" s="11" t="s">
        <v>89</v>
      </c>
      <c r="E30" s="11">
        <v>10083124356</v>
      </c>
      <c r="G30" s="11">
        <v>10083124356</v>
      </c>
    </row>
    <row r="31" spans="1:7" ht="21.75">
      <c r="A31" s="28" t="s">
        <v>79</v>
      </c>
      <c r="C31" s="11" t="s">
        <v>92</v>
      </c>
      <c r="E31" s="11">
        <v>11857923491</v>
      </c>
      <c r="G31" s="11">
        <v>11857923491</v>
      </c>
    </row>
    <row r="32" spans="1:7" ht="21.75">
      <c r="A32" s="28" t="s">
        <v>79</v>
      </c>
      <c r="C32" s="11" t="s">
        <v>94</v>
      </c>
      <c r="E32" s="11">
        <v>4743169384</v>
      </c>
      <c r="G32" s="11">
        <v>4743169384</v>
      </c>
    </row>
    <row r="33" spans="1:7" ht="21.75">
      <c r="A33" s="28" t="s">
        <v>76</v>
      </c>
      <c r="C33" s="11" t="s">
        <v>97</v>
      </c>
      <c r="E33" s="11">
        <v>6504511256</v>
      </c>
      <c r="G33" s="11">
        <v>6504511256</v>
      </c>
    </row>
    <row r="34" spans="1:7" ht="21.75">
      <c r="A34" s="28" t="s">
        <v>54</v>
      </c>
      <c r="C34" s="11" t="s">
        <v>99</v>
      </c>
      <c r="E34" s="11">
        <v>4002442855</v>
      </c>
      <c r="G34" s="11">
        <v>4002442855</v>
      </c>
    </row>
    <row r="35" spans="1:7" ht="21.75">
      <c r="A35" s="28" t="s">
        <v>60</v>
      </c>
      <c r="C35" s="11" t="s">
        <v>101</v>
      </c>
      <c r="E35" s="11">
        <v>2458454975</v>
      </c>
      <c r="G35" s="11">
        <v>2458454975</v>
      </c>
    </row>
    <row r="36" spans="1:7" ht="21.75">
      <c r="A36" s="28" t="s">
        <v>54</v>
      </c>
      <c r="C36" s="11" t="s">
        <v>104</v>
      </c>
      <c r="E36" s="11">
        <v>1912677967</v>
      </c>
      <c r="G36" s="11">
        <v>1912677967</v>
      </c>
    </row>
    <row r="37" spans="1:7" ht="21.75">
      <c r="A37" s="28" t="s">
        <v>106</v>
      </c>
      <c r="C37" s="11" t="s">
        <v>107</v>
      </c>
      <c r="E37" s="11">
        <v>3597126</v>
      </c>
      <c r="G37" s="11">
        <v>3597126</v>
      </c>
    </row>
    <row r="38" spans="1:7" ht="21.75">
      <c r="A38" s="28" t="s">
        <v>54</v>
      </c>
      <c r="C38" s="11" t="s">
        <v>110</v>
      </c>
      <c r="E38" s="11">
        <v>9647368075</v>
      </c>
      <c r="G38" s="11">
        <v>9647368075</v>
      </c>
    </row>
    <row r="39" spans="1:7" ht="21.75">
      <c r="A39" s="28" t="s">
        <v>54</v>
      </c>
      <c r="C39" s="11" t="s">
        <v>113</v>
      </c>
      <c r="E39" s="11">
        <v>2632681266</v>
      </c>
      <c r="G39" s="11">
        <v>2632681266</v>
      </c>
    </row>
    <row r="40" spans="1:7" ht="21.75">
      <c r="A40" s="28" t="s">
        <v>60</v>
      </c>
      <c r="C40" s="11" t="s">
        <v>116</v>
      </c>
      <c r="E40" s="11">
        <v>2240131145</v>
      </c>
      <c r="G40" s="11">
        <v>2240131145</v>
      </c>
    </row>
    <row r="41" spans="1:7" ht="21.75">
      <c r="A41" s="28" t="s">
        <v>54</v>
      </c>
      <c r="C41" s="11" t="s">
        <v>119</v>
      </c>
      <c r="E41" s="11">
        <v>420746234</v>
      </c>
      <c r="G41" s="11">
        <v>420746234</v>
      </c>
    </row>
    <row r="42" spans="1:7" ht="21.75">
      <c r="A42" s="28" t="s">
        <v>54</v>
      </c>
      <c r="C42" s="11" t="s">
        <v>121</v>
      </c>
      <c r="E42" s="11">
        <v>1244531776</v>
      </c>
      <c r="G42" s="11">
        <v>1244531776</v>
      </c>
    </row>
    <row r="43" spans="1:7" ht="21.75">
      <c r="A43" s="28" t="s">
        <v>76</v>
      </c>
      <c r="C43" s="11" t="s">
        <v>124</v>
      </c>
      <c r="E43" s="11">
        <v>1705699461</v>
      </c>
      <c r="G43" s="11">
        <v>1705699461</v>
      </c>
    </row>
    <row r="44" spans="1:7" ht="21.75">
      <c r="A44" s="28" t="s">
        <v>79</v>
      </c>
      <c r="C44" s="11" t="s">
        <v>126</v>
      </c>
      <c r="E44" s="11">
        <v>1592536535</v>
      </c>
      <c r="G44" s="11">
        <v>1592536535</v>
      </c>
    </row>
    <row r="45" spans="1:7" ht="21.75">
      <c r="A45" s="28" t="s">
        <v>129</v>
      </c>
      <c r="C45" s="11" t="s">
        <v>130</v>
      </c>
      <c r="E45" s="11">
        <v>1957</v>
      </c>
      <c r="G45" s="11">
        <v>1957</v>
      </c>
    </row>
    <row r="46" spans="1:7" ht="21.75">
      <c r="A46" s="28" t="s">
        <v>132</v>
      </c>
      <c r="C46" s="11" t="s">
        <v>133</v>
      </c>
      <c r="E46" s="11">
        <v>720582</v>
      </c>
      <c r="G46" s="11">
        <v>720582</v>
      </c>
    </row>
    <row r="47" spans="1:7" ht="21.75">
      <c r="A47" s="28" t="s">
        <v>136</v>
      </c>
      <c r="C47" s="11" t="s">
        <v>137</v>
      </c>
      <c r="E47" s="11">
        <v>7812274869</v>
      </c>
      <c r="G47" s="11">
        <v>7812274869</v>
      </c>
    </row>
    <row r="48" spans="1:7" ht="21.75">
      <c r="A48" s="28" t="s">
        <v>136</v>
      </c>
      <c r="C48" s="11" t="s">
        <v>139</v>
      </c>
      <c r="E48" s="11">
        <v>13020458119</v>
      </c>
      <c r="G48" s="11">
        <v>13020458119</v>
      </c>
    </row>
    <row r="49" spans="1:7" ht="21.75">
      <c r="A49" s="28" t="s">
        <v>136</v>
      </c>
      <c r="C49" s="11" t="s">
        <v>140</v>
      </c>
      <c r="E49" s="11">
        <v>13020458119</v>
      </c>
      <c r="G49" s="11">
        <v>13020458119</v>
      </c>
    </row>
    <row r="50" spans="1:7" ht="21.75">
      <c r="A50" s="28" t="s">
        <v>136</v>
      </c>
      <c r="C50" s="11" t="s">
        <v>141</v>
      </c>
      <c r="E50" s="11">
        <v>5208183247</v>
      </c>
      <c r="G50" s="11">
        <v>5208183247</v>
      </c>
    </row>
    <row r="51" spans="1:7" ht="21.75">
      <c r="A51" s="28" t="s">
        <v>136</v>
      </c>
      <c r="C51" s="11" t="s">
        <v>142</v>
      </c>
      <c r="E51" s="11">
        <v>5208183247</v>
      </c>
      <c r="G51" s="11">
        <v>5208183247</v>
      </c>
    </row>
    <row r="52" spans="1:7" ht="21.75">
      <c r="A52" s="28" t="s">
        <v>136</v>
      </c>
      <c r="C52" s="11" t="s">
        <v>143</v>
      </c>
      <c r="E52" s="11">
        <v>7812274869</v>
      </c>
      <c r="G52" s="11">
        <v>7812274869</v>
      </c>
    </row>
    <row r="53" spans="1:7" ht="21.75">
      <c r="A53" s="28" t="s">
        <v>54</v>
      </c>
      <c r="C53" s="11" t="s">
        <v>144</v>
      </c>
      <c r="E53" s="11">
        <v>1429566668</v>
      </c>
      <c r="G53" s="11">
        <v>1429566668</v>
      </c>
    </row>
    <row r="54" spans="1:7" ht="21.75">
      <c r="A54" s="28" t="s">
        <v>79</v>
      </c>
      <c r="C54" s="11" t="s">
        <v>147</v>
      </c>
      <c r="E54" s="11">
        <v>563915389</v>
      </c>
      <c r="G54" s="11">
        <v>563915389</v>
      </c>
    </row>
    <row r="55" spans="1:7" ht="21.75">
      <c r="A55" s="28" t="s">
        <v>150</v>
      </c>
      <c r="C55" s="11" t="s">
        <v>151</v>
      </c>
      <c r="E55" s="11">
        <v>15784426225</v>
      </c>
      <c r="G55" s="11">
        <v>15784426225</v>
      </c>
    </row>
    <row r="56" spans="1:7" ht="21.75">
      <c r="A56" s="28" t="s">
        <v>150</v>
      </c>
      <c r="C56" s="11" t="s">
        <v>154</v>
      </c>
      <c r="E56" s="11">
        <v>10245245880</v>
      </c>
      <c r="G56" s="11">
        <v>10245245880</v>
      </c>
    </row>
    <row r="57" spans="1:7" ht="21.75">
      <c r="A57" s="28" t="s">
        <v>150</v>
      </c>
      <c r="C57" s="11" t="s">
        <v>157</v>
      </c>
      <c r="E57" s="11">
        <v>286632785</v>
      </c>
      <c r="G57" s="11">
        <v>286632785</v>
      </c>
    </row>
    <row r="58" spans="1:7" ht="21.75">
      <c r="A58" s="28" t="s">
        <v>159</v>
      </c>
      <c r="C58" s="11" t="s">
        <v>160</v>
      </c>
      <c r="E58" s="11">
        <v>275416</v>
      </c>
      <c r="G58" s="11">
        <v>275416</v>
      </c>
    </row>
    <row r="59" spans="1:7" ht="21.75">
      <c r="A59" s="28" t="s">
        <v>162</v>
      </c>
      <c r="C59" s="11" t="s">
        <v>163</v>
      </c>
      <c r="E59" s="11">
        <v>83100</v>
      </c>
      <c r="G59" s="11">
        <v>83100</v>
      </c>
    </row>
    <row r="60" spans="1:7" ht="21.75">
      <c r="A60" s="28" t="s">
        <v>164</v>
      </c>
      <c r="C60" s="11" t="s">
        <v>165</v>
      </c>
      <c r="E60" s="11">
        <v>27372677580</v>
      </c>
      <c r="G60" s="11">
        <v>27372677580</v>
      </c>
    </row>
    <row r="61" spans="1:7" ht="21.75">
      <c r="A61" s="28" t="s">
        <v>79</v>
      </c>
      <c r="C61" s="11" t="s">
        <v>167</v>
      </c>
      <c r="E61" s="11">
        <v>4551912554</v>
      </c>
      <c r="G61" s="11">
        <v>4551912554</v>
      </c>
    </row>
    <row r="62" spans="1:7" ht="21.75">
      <c r="A62" s="28" t="s">
        <v>76</v>
      </c>
      <c r="C62" s="11" t="s">
        <v>170</v>
      </c>
      <c r="E62" s="11">
        <v>10055825125</v>
      </c>
      <c r="G62" s="11">
        <v>10055825125</v>
      </c>
    </row>
    <row r="63" spans="1:7" ht="21.75">
      <c r="A63" s="28" t="s">
        <v>54</v>
      </c>
      <c r="C63" s="11" t="s">
        <v>172</v>
      </c>
      <c r="E63" s="11">
        <v>100004368</v>
      </c>
      <c r="G63" s="11">
        <v>100004368</v>
      </c>
    </row>
    <row r="64" spans="1:7" ht="21.75">
      <c r="A64" s="28" t="s">
        <v>76</v>
      </c>
      <c r="C64" s="11" t="s">
        <v>175</v>
      </c>
      <c r="E64" s="11">
        <v>96554090</v>
      </c>
      <c r="G64" s="11">
        <v>96554090</v>
      </c>
    </row>
    <row r="65" spans="1:7" ht="22.5" thickBot="1">
      <c r="A65" s="28" t="s">
        <v>76</v>
      </c>
      <c r="C65" s="11" t="s">
        <v>178</v>
      </c>
      <c r="E65" s="11">
        <v>255183276</v>
      </c>
      <c r="G65" s="11">
        <v>255183276</v>
      </c>
    </row>
    <row r="66" spans="1:7" ht="22.5" thickBot="1">
      <c r="E66" s="16">
        <f>SUM(E9:E65)</f>
        <v>232745164720</v>
      </c>
      <c r="G66" s="16">
        <f>SUM(G9:G65)</f>
        <v>232745164720</v>
      </c>
    </row>
    <row r="67" spans="1:7" ht="15.75" thickTop="1"/>
  </sheetData>
  <mergeCells count="9">
    <mergeCell ref="A5:J5"/>
    <mergeCell ref="A1:G1"/>
    <mergeCell ref="A2:G2"/>
    <mergeCell ref="A3:G3"/>
    <mergeCell ref="A8"/>
    <mergeCell ref="C8"/>
    <mergeCell ref="A7:C7"/>
    <mergeCell ref="E8"/>
    <mergeCell ref="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rightToLeft="1" workbookViewId="0">
      <selection activeCell="K10" sqref="K10"/>
    </sheetView>
  </sheetViews>
  <sheetFormatPr defaultRowHeight="15"/>
  <cols>
    <col min="1" max="1" width="37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2.5703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7" ht="24">
      <c r="A1" s="63" t="s">
        <v>210</v>
      </c>
      <c r="B1" s="63"/>
      <c r="C1" s="63"/>
      <c r="D1" s="63"/>
      <c r="E1" s="63"/>
      <c r="F1" s="31"/>
      <c r="G1" s="31"/>
    </row>
    <row r="2" spans="1:7" ht="24">
      <c r="A2" s="63" t="s">
        <v>211</v>
      </c>
      <c r="B2" s="63"/>
      <c r="C2" s="63"/>
      <c r="D2" s="63"/>
      <c r="E2" s="63"/>
      <c r="F2" s="31"/>
      <c r="G2" s="31"/>
    </row>
    <row r="3" spans="1:7" ht="24">
      <c r="A3" s="63" t="s">
        <v>212</v>
      </c>
      <c r="B3" s="63"/>
      <c r="C3" s="63"/>
      <c r="D3" s="63"/>
      <c r="E3" s="63"/>
      <c r="F3" s="31"/>
      <c r="G3" s="31"/>
    </row>
    <row r="4" spans="1:7" ht="23.25">
      <c r="A4" s="24"/>
      <c r="B4" s="24"/>
      <c r="C4" s="24"/>
      <c r="D4" s="24"/>
    </row>
    <row r="5" spans="1:7" ht="25.5">
      <c r="A5" s="73" t="s">
        <v>236</v>
      </c>
      <c r="B5" s="73"/>
      <c r="C5" s="73"/>
      <c r="D5" s="73"/>
      <c r="E5" s="73"/>
    </row>
    <row r="6" spans="1:7" s="6" customFormat="1" ht="22.5" thickBot="1">
      <c r="A6" s="77" t="s">
        <v>204</v>
      </c>
      <c r="C6" s="71" t="s">
        <v>215</v>
      </c>
      <c r="E6" s="71" t="s">
        <v>5</v>
      </c>
    </row>
    <row r="7" spans="1:7" s="6" customFormat="1" ht="22.5" thickBot="1">
      <c r="A7" s="71" t="s">
        <v>204</v>
      </c>
      <c r="C7" s="71" t="s">
        <v>35</v>
      </c>
      <c r="E7" s="71" t="s">
        <v>35</v>
      </c>
    </row>
    <row r="8" spans="1:7" ht="19.5" customHeight="1">
      <c r="A8" s="28" t="s">
        <v>204</v>
      </c>
      <c r="C8" s="11">
        <v>0</v>
      </c>
      <c r="D8" s="11"/>
      <c r="E8" s="11">
        <v>0</v>
      </c>
    </row>
    <row r="9" spans="1:7" ht="19.5" customHeight="1">
      <c r="A9" s="28" t="s">
        <v>205</v>
      </c>
      <c r="C9" s="11">
        <v>700341413</v>
      </c>
      <c r="D9" s="11"/>
      <c r="E9" s="11">
        <v>700341413</v>
      </c>
    </row>
    <row r="10" spans="1:7" ht="19.5" customHeight="1" thickBot="1">
      <c r="A10" s="28" t="s">
        <v>206</v>
      </c>
      <c r="C10" s="11">
        <v>0</v>
      </c>
      <c r="D10" s="11"/>
      <c r="E10" s="11">
        <v>0</v>
      </c>
    </row>
    <row r="11" spans="1:7" ht="19.5" customHeight="1" thickBot="1">
      <c r="A11" s="2" t="s">
        <v>189</v>
      </c>
      <c r="C11" s="16">
        <f>SUM(C8:C10)</f>
        <v>700341413</v>
      </c>
      <c r="D11" s="11"/>
      <c r="E11" s="16">
        <f>SUM(E8:E10)</f>
        <v>700341413</v>
      </c>
    </row>
    <row r="12" spans="1:7" ht="15.75" thickTop="1"/>
  </sheetData>
  <mergeCells count="9">
    <mergeCell ref="E7"/>
    <mergeCell ref="E6"/>
    <mergeCell ref="A1:E1"/>
    <mergeCell ref="A2:E2"/>
    <mergeCell ref="A3:E3"/>
    <mergeCell ref="A5:E5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سهام</vt:lpstr>
      <vt:lpstr>اوراق مشارکت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سود  سپرده بانکی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Samira Helali</cp:lastModifiedBy>
  <dcterms:modified xsi:type="dcterms:W3CDTF">2024-04-29T11:43:35Z</dcterms:modified>
</cp:coreProperties>
</file>