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CLICK_SOFT\Desktop\"/>
    </mc:Choice>
  </mc:AlternateContent>
  <xr:revisionPtr revIDLastSave="0" documentId="13_ncr:1_{99CB597C-7DDC-477A-95BC-7DA0B012AE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0" sheetId="16" r:id="rId1"/>
    <sheet name="اوراق مشارکت" sheetId="3" r:id="rId2"/>
    <sheet name="سپرده" sheetId="6" r:id="rId3"/>
    <sheet name="جمع درآمدها" sheetId="15" r:id="rId4"/>
    <sheet name="سهام" sheetId="1" r:id="rId5"/>
    <sheet name="درآمد ناشی از تغییر قیمت اوراق" sheetId="9" r:id="rId6"/>
    <sheet name="سود اوراق بهادار و سپرده بانکی" sheetId="7" r:id="rId7"/>
    <sheet name="درآمد سپرده بانکی" sheetId="13" r:id="rId8"/>
    <sheet name="سرمایه‌گذاری در اوراق بهادار" sheetId="12" r:id="rId9"/>
    <sheet name="سرمایه‌گذاری در سهام" sheetId="11" r:id="rId10"/>
    <sheet name="سایر درآمدها" sheetId="14" r:id="rId11"/>
  </sheets>
  <calcPr calcId="191029"/>
</workbook>
</file>

<file path=xl/calcChain.xml><?xml version="1.0" encoding="utf-8"?>
<calcChain xmlns="http://schemas.openxmlformats.org/spreadsheetml/2006/main">
  <c r="L81" i="7" l="1"/>
  <c r="G8" i="15"/>
  <c r="G7" i="15"/>
  <c r="E62" i="6"/>
  <c r="K62" i="6"/>
  <c r="D81" i="7" l="1"/>
  <c r="E81" i="13"/>
  <c r="C62" i="6"/>
  <c r="Y10" i="1"/>
  <c r="W10" i="1"/>
  <c r="U10" i="1"/>
  <c r="S10" i="1"/>
  <c r="Q10" i="1"/>
  <c r="O10" i="1"/>
  <c r="M10" i="1"/>
  <c r="K10" i="1"/>
  <c r="I10" i="1"/>
  <c r="G10" i="1"/>
  <c r="E10" i="1"/>
  <c r="C10" i="1"/>
  <c r="N81" i="7"/>
  <c r="J81" i="7"/>
  <c r="H81" i="7"/>
  <c r="F81" i="7"/>
  <c r="Q10" i="9"/>
  <c r="O10" i="9"/>
  <c r="M10" i="9"/>
  <c r="K10" i="9"/>
  <c r="I10" i="9"/>
  <c r="G10" i="9"/>
  <c r="E10" i="9"/>
  <c r="C10" i="9"/>
  <c r="I81" i="13"/>
  <c r="C10" i="15" l="1"/>
  <c r="E9" i="15" s="1"/>
  <c r="G10" i="15"/>
  <c r="G62" i="6"/>
  <c r="I62" i="6"/>
  <c r="E7" i="15" l="1"/>
  <c r="E8" i="15"/>
  <c r="E10" i="15" s="1"/>
  <c r="AI9" i="3" l="1"/>
  <c r="AG10" i="3"/>
  <c r="AE10" i="3"/>
  <c r="AC10" i="3"/>
  <c r="AA10" i="3"/>
  <c r="O10" i="3"/>
  <c r="Q10" i="3"/>
  <c r="S10" i="3"/>
</calcChain>
</file>

<file path=xl/sharedStrings.xml><?xml version="1.0" encoding="utf-8"?>
<sst xmlns="http://schemas.openxmlformats.org/spreadsheetml/2006/main" count="597" uniqueCount="209">
  <si>
    <t xml:space="preserve">صندوق قابل معامله با درآمد ثابت ماهور </t>
  </si>
  <si>
    <t>صورت وضعیت پورتفوی</t>
  </si>
  <si>
    <t>برای ماه منتهی به 1402/12/29</t>
  </si>
  <si>
    <t>نام شرکت</t>
  </si>
  <si>
    <t>1402/11/30</t>
  </si>
  <si>
    <t>تغییرات طی دوره</t>
  </si>
  <si>
    <t>1402/12/29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</si>
  <si>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</si>
  <si>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</si>
  <si>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</si>
  <si>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</si>
  <si>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</si>
  <si>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</si>
  <si>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</si>
  <si>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</si>
  <si>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س.بخشی صنایع معیار-ب</t>
  </si>
  <si>
    <t>0.51%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</si>
  <si>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</si>
  <si>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</si>
  <si>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</si>
  <si>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</si>
  <si>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</si>
  <si>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</si>
  <si>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</si>
  <si>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</si>
  <si>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</si>
  <si>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اسنادخزانه-م1بودجه02-050325</t>
  </si>
  <si>
    <t>1402/06/19</t>
  </si>
  <si>
    <t>1405/03/25</t>
  </si>
  <si>
    <t>درصد به کل دارایی‌ها</t>
  </si>
  <si>
    <t>شماره حساب</t>
  </si>
  <si>
    <t>مبلغ</t>
  </si>
  <si>
    <t>افزایش</t>
  </si>
  <si>
    <t>کاهش</t>
  </si>
  <si>
    <t>موسسه اعتباری ملل بلوار دریا ( کوتاه مدت)</t>
  </si>
  <si>
    <t>053510277000000458</t>
  </si>
  <si>
    <t>0.00%</t>
  </si>
  <si>
    <t>بانک گردشگری قیطریه(کوتاه مدت)</t>
  </si>
  <si>
    <t>133996715420801</t>
  </si>
  <si>
    <t>بانک گردشگری مرکزی( کوتاه مدت)</t>
  </si>
  <si>
    <t>110996715420801</t>
  </si>
  <si>
    <t>بانک گردشگری مرکزی</t>
  </si>
  <si>
    <t>1101405154208013</t>
  </si>
  <si>
    <t>1101405154208014</t>
  </si>
  <si>
    <t>1101405154208015</t>
  </si>
  <si>
    <t>1101405154208016</t>
  </si>
  <si>
    <t>بانک صادرات شریعتی( کوتاه مدت)</t>
  </si>
  <si>
    <t>0218596079008</t>
  </si>
  <si>
    <t>بانک صادرات شریعتی</t>
  </si>
  <si>
    <t>0407074292003</t>
  </si>
  <si>
    <t>بانک صادرات طالقانی</t>
  </si>
  <si>
    <t>0407074313008</t>
  </si>
  <si>
    <t>1101405154208018</t>
  </si>
  <si>
    <t>1.37%</t>
  </si>
  <si>
    <t>1101405154208019</t>
  </si>
  <si>
    <t>2.05%</t>
  </si>
  <si>
    <t>بانک گردشگری ملاصدرا</t>
  </si>
  <si>
    <t>15230115420801</t>
  </si>
  <si>
    <t>3.16%</t>
  </si>
  <si>
    <t>1101405154208020</t>
  </si>
  <si>
    <t>4.11%</t>
  </si>
  <si>
    <t>1101405154208021</t>
  </si>
  <si>
    <t>0.54%</t>
  </si>
  <si>
    <t>1101405154208022</t>
  </si>
  <si>
    <t>0.88%</t>
  </si>
  <si>
    <t>1101405154208023</t>
  </si>
  <si>
    <t>1.50%</t>
  </si>
  <si>
    <t>بانک اقتصاد نوین مطهری</t>
  </si>
  <si>
    <t>16228372579101</t>
  </si>
  <si>
    <t xml:space="preserve"> 1101405154208024</t>
  </si>
  <si>
    <t>0.20%</t>
  </si>
  <si>
    <t>1101405154208025</t>
  </si>
  <si>
    <t>0.21%</t>
  </si>
  <si>
    <t>موسسه اعتباری ملل بلوار دریا</t>
  </si>
  <si>
    <t>053560345000000454</t>
  </si>
  <si>
    <t>9.66%</t>
  </si>
  <si>
    <t>موسسه اعتباری ملل جنت آباد</t>
  </si>
  <si>
    <t>041460345000000453</t>
  </si>
  <si>
    <t>4.51%</t>
  </si>
  <si>
    <t>1101405154208026</t>
  </si>
  <si>
    <t>0.11%</t>
  </si>
  <si>
    <t>041460345000000462</t>
  </si>
  <si>
    <t>2.80%</t>
  </si>
  <si>
    <t>014160345000000465</t>
  </si>
  <si>
    <t>3.78%</t>
  </si>
  <si>
    <t>053560645000000468</t>
  </si>
  <si>
    <t>0.69%</t>
  </si>
  <si>
    <t>053560345000000474</t>
  </si>
  <si>
    <t>5.48%</t>
  </si>
  <si>
    <t>041460345000000473</t>
  </si>
  <si>
    <t>6.44%</t>
  </si>
  <si>
    <t>041460345000000476</t>
  </si>
  <si>
    <t>2.58%</t>
  </si>
  <si>
    <t>053560345000000477</t>
  </si>
  <si>
    <t>3.64%</t>
  </si>
  <si>
    <t>1101405154208027</t>
  </si>
  <si>
    <t>2.02%</t>
  </si>
  <si>
    <t>15233315420802</t>
  </si>
  <si>
    <t>1.29%</t>
  </si>
  <si>
    <t>1101405154208028</t>
  </si>
  <si>
    <t>1.00%</t>
  </si>
  <si>
    <t>بانک خاورمیانه مهستان</t>
  </si>
  <si>
    <t>0.01%</t>
  </si>
  <si>
    <t>1101405154208029</t>
  </si>
  <si>
    <t>4.75%</t>
  </si>
  <si>
    <t>1101405154208030</t>
  </si>
  <si>
    <t>1.34%</t>
  </si>
  <si>
    <t>15233315420803</t>
  </si>
  <si>
    <t>1.18%</t>
  </si>
  <si>
    <t>1101405154208031</t>
  </si>
  <si>
    <t>1101405154208032</t>
  </si>
  <si>
    <t>0.63%</t>
  </si>
  <si>
    <t>053560345000000499</t>
  </si>
  <si>
    <t>0.97%</t>
  </si>
  <si>
    <t>041460345000000504</t>
  </si>
  <si>
    <t>0.81%</t>
  </si>
  <si>
    <t>بانک اقتصاد نوین مطهری(کوتاه مدت)</t>
  </si>
  <si>
    <t>16285072579101</t>
  </si>
  <si>
    <t xml:space="preserve">بانک ملت پونک ( کوتاه مدت) </t>
  </si>
  <si>
    <t>9110373439</t>
  </si>
  <si>
    <t xml:space="preserve">بانک ملت پونک </t>
  </si>
  <si>
    <t>9111098145</t>
  </si>
  <si>
    <t>3.87%</t>
  </si>
  <si>
    <t>9111067977</t>
  </si>
  <si>
    <t>9111070749</t>
  </si>
  <si>
    <t>9111082334</t>
  </si>
  <si>
    <t>9111080649</t>
  </si>
  <si>
    <t>9111078452</t>
  </si>
  <si>
    <t>11033315420801</t>
  </si>
  <si>
    <t>0.56%</t>
  </si>
  <si>
    <t>041460345000000527</t>
  </si>
  <si>
    <t>0.31%</t>
  </si>
  <si>
    <t>صورت وضعیت درآمدها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</si>
  <si>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</si>
  <si>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</si>
  <si>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</si>
  <si>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</si>
  <si>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</si>
  <si>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</si>
  <si>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</si>
  <si>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موسسه اعتباری ملل شهرک گلستان</t>
  </si>
  <si>
    <t>موسسه اعتباری ملل جنت آباد‏‏‎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</si>
  <si>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</si>
  <si>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</si>
  <si>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</si>
  <si>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</si>
  <si>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</si>
  <si>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</si>
  <si>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</si>
  <si>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-0.03%</t>
  </si>
  <si>
    <t>-0.01%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</si>
  <si>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</si>
  <si>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</si>
  <si>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</si>
  <si>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</si>
  <si>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</si>
  <si>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</si>
  <si>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053560345000000259</t>
  </si>
  <si>
    <t>0558-60-386-000000336</t>
  </si>
  <si>
    <t>0535-60-386-000000337</t>
  </si>
  <si>
    <t>0414-60-386-000000347</t>
  </si>
  <si>
    <t>0414-60-386-000000342</t>
  </si>
  <si>
    <t>0535-60-386-000000345</t>
  </si>
  <si>
    <t>053560345000000359</t>
  </si>
  <si>
    <t>110140515420801</t>
  </si>
  <si>
    <t>110140515420802</t>
  </si>
  <si>
    <t>110140515420803</t>
  </si>
  <si>
    <t>110140515420804</t>
  </si>
  <si>
    <t>110140515420805</t>
  </si>
  <si>
    <t>110140515420806</t>
  </si>
  <si>
    <t>053560345000000382</t>
  </si>
  <si>
    <t>110140515420807</t>
  </si>
  <si>
    <t>110140515420808</t>
  </si>
  <si>
    <t>110140515420809</t>
  </si>
  <si>
    <t>1101405154208010</t>
  </si>
  <si>
    <t>1101405154208011</t>
  </si>
  <si>
    <t>1101405154208012</t>
  </si>
  <si>
    <t>041460345000000420</t>
  </si>
  <si>
    <t>053560345000000421</t>
  </si>
  <si>
    <t>1101405154208017</t>
  </si>
  <si>
    <t>سایر درآمدها</t>
  </si>
  <si>
    <t>معین برای سایر درآمدهای تنزیل سود بانک</t>
  </si>
  <si>
    <t>تعدیل کارمزد کارگزار</t>
  </si>
  <si>
    <t>2.07%</t>
  </si>
  <si>
    <t>صندوق سرمایه‌گذاری در اوراق بهادار بادرآمد ثابت ماهور</t>
  </si>
  <si>
    <t>‫صورت وضعیت پورتفوی</t>
  </si>
  <si>
    <t>برای ماه منتهی به 29 اسفند 1402</t>
  </si>
  <si>
    <t>صندوق سرمایه گذاری در اوراق بهادار با درآمد ثابت ماهور</t>
  </si>
  <si>
    <t>صورت وضعیت پرتفوی</t>
  </si>
  <si>
    <t>جمع</t>
  </si>
  <si>
    <t>بلی</t>
  </si>
  <si>
    <t>برای ماه منتهی به  1402/12/29</t>
  </si>
  <si>
    <t>1402/12/30</t>
  </si>
  <si>
    <t>سپرده های بانکی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</si>
  <si>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</si>
  <si>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</si>
  <si>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درآمد حاصل از سرمایه‌گذاری در سهام</t>
  </si>
  <si>
    <t>طی اسفند ماه</t>
  </si>
  <si>
    <t>از ابتدای سال مالی تا پایان اسفند ماه</t>
  </si>
  <si>
    <t>درآمد ناشی از تغییر قیمت اوراق بهادار</t>
  </si>
  <si>
    <t>سود سپرده بانکی</t>
  </si>
  <si>
    <t>طی بهمن ماه</t>
  </si>
  <si>
    <t>از ابتدای سال مالی تا پایان اسفند  ماه</t>
  </si>
  <si>
    <t>سایر درآمدها:</t>
  </si>
  <si>
    <t>سرمایه‌گذاری در اوراق بهادار با درآمد ثابت یا علی‌الحساب</t>
  </si>
  <si>
    <t xml:space="preserve"> سرمایه‌گذاری در  سپرده‌ بانکی</t>
  </si>
  <si>
    <t xml:space="preserve"> درآمد حاصل از سرمایه گذاری ها</t>
  </si>
  <si>
    <t>درآمد حاصل از سرمایه­گذاری در سپرده بانکی و گواهی سپرده:</t>
  </si>
  <si>
    <t>درآمد حاصل از سرمایه­گذاری در اوراق بهادار با درآمد ثابت: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</si>
</sst>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23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sz val="11"/>
      <name val="Calibri"/>
    </font>
    <font>
      <b/>
      <sz val="14"/>
      <name val="B Nazanin"/>
      <charset val="178"/>
    </font>
    <font>
      <sz val="14"/>
      <name val="B Nazanin"/>
      <charset val="178"/>
    </font>
    <font>
      <b/>
      <sz val="10"/>
      <color theme="1"/>
      <name val="B Nazanin"/>
      <charset val="178"/>
    </font>
    <font>
      <b/>
      <sz val="11"/>
      <name val="B Nazanin"/>
      <charset val="178"/>
    </font>
    <font>
      <b/>
      <sz val="12"/>
      <color theme="1"/>
      <name val="B Nazanin"/>
      <charset val="178"/>
    </font>
    <font>
      <b/>
      <sz val="12"/>
      <color rgb="FF0062AC"/>
      <name val="B Titr"/>
      <charset val="178"/>
    </font>
    <font>
      <b/>
      <sz val="14"/>
      <color theme="1"/>
      <name val="B Nazanin"/>
      <charset val="178"/>
    </font>
    <font>
      <sz val="12"/>
      <name val="B Nazanin"/>
      <charset val="178"/>
    </font>
    <font>
      <b/>
      <sz val="12"/>
      <color rgb="FF000000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0"/>
      <name val="B Nazanin"/>
      <charset val="178"/>
    </font>
    <font>
      <sz val="10"/>
      <color theme="1"/>
      <name val="B Nazanin"/>
      <charset val="178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b/>
      <sz val="12"/>
      <name val="B Nazanin"/>
      <charset val="178"/>
    </font>
    <font>
      <b/>
      <sz val="14"/>
      <color rgb="FF000000"/>
      <name val="B Nazanin"/>
      <charset val="178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3" fontId="1" fillId="0" borderId="0" xfId="0" applyNumberFormat="1" applyFont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 readingOrder="2"/>
    </xf>
    <xf numFmtId="0" fontId="12" fillId="0" borderId="0" xfId="0" applyFont="1"/>
    <xf numFmtId="3" fontId="12" fillId="0" borderId="0" xfId="0" applyNumberFormat="1" applyFont="1"/>
    <xf numFmtId="3" fontId="9" fillId="0" borderId="4" xfId="0" applyNumberFormat="1" applyFont="1" applyBorder="1" applyAlignment="1">
      <alignment horizontal="center" vertical="center" readingOrder="2"/>
    </xf>
    <xf numFmtId="0" fontId="15" fillId="0" borderId="0" xfId="0" applyFont="1"/>
    <xf numFmtId="3" fontId="9" fillId="0" borderId="0" xfId="0" applyNumberFormat="1" applyFont="1" applyAlignment="1">
      <alignment horizontal="center" vertical="center" readingOrder="2"/>
    </xf>
    <xf numFmtId="0" fontId="1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10" fontId="12" fillId="0" borderId="0" xfId="1" applyNumberFormat="1" applyFont="1" applyAlignment="1">
      <alignment horizontal="center" vertical="center"/>
    </xf>
    <xf numFmtId="0" fontId="18" fillId="0" borderId="0" xfId="0" applyFont="1" applyAlignment="1">
      <alignment horizontal="right" wrapText="1" readingOrder="2"/>
    </xf>
    <xf numFmtId="3" fontId="12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 readingOrder="2"/>
    </xf>
    <xf numFmtId="0" fontId="20" fillId="0" borderId="0" xfId="0" applyFont="1"/>
    <xf numFmtId="9" fontId="7" fillId="0" borderId="0" xfId="1" applyFont="1" applyFill="1" applyAlignment="1">
      <alignment horizontal="center" vertical="center" readingOrder="2"/>
    </xf>
    <xf numFmtId="3" fontId="12" fillId="0" borderId="1" xfId="0" applyNumberFormat="1" applyFont="1" applyBorder="1" applyAlignment="1">
      <alignment horizontal="center" vertical="center"/>
    </xf>
    <xf numFmtId="9" fontId="7" fillId="0" borderId="1" xfId="1" applyFont="1" applyFill="1" applyBorder="1" applyAlignment="1">
      <alignment horizontal="center" vertical="center" readingOrder="2"/>
    </xf>
    <xf numFmtId="0" fontId="7" fillId="0" borderId="0" xfId="0" applyFont="1" applyAlignment="1">
      <alignment readingOrder="2"/>
    </xf>
    <xf numFmtId="10" fontId="7" fillId="0" borderId="0" xfId="1" applyNumberFormat="1" applyFont="1" applyFill="1" applyAlignment="1">
      <alignment horizontal="center" vertical="center" readingOrder="1"/>
    </xf>
    <xf numFmtId="0" fontId="1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 readingOrder="2"/>
    </xf>
    <xf numFmtId="0" fontId="12" fillId="0" borderId="3" xfId="0" applyFont="1" applyBorder="1"/>
    <xf numFmtId="3" fontId="14" fillId="0" borderId="4" xfId="0" applyNumberFormat="1" applyFont="1" applyBorder="1" applyAlignment="1">
      <alignment horizontal="center" vertical="center" wrapText="1" readingOrder="2"/>
    </xf>
    <xf numFmtId="0" fontId="14" fillId="0" borderId="0" xfId="0" applyFont="1" applyAlignment="1">
      <alignment horizontal="right" vertical="center" wrapText="1" readingOrder="2"/>
    </xf>
    <xf numFmtId="3" fontId="12" fillId="0" borderId="1" xfId="0" applyNumberFormat="1" applyFont="1" applyBorder="1"/>
    <xf numFmtId="3" fontId="13" fillId="0" borderId="7" xfId="0" applyNumberFormat="1" applyFont="1" applyBorder="1" applyAlignment="1">
      <alignment horizontal="center" vertical="center" wrapText="1" readingOrder="2"/>
    </xf>
    <xf numFmtId="0" fontId="21" fillId="0" borderId="0" xfId="0" applyFont="1" applyAlignment="1">
      <alignment horizontal="right" vertical="center" wrapText="1" readingOrder="2"/>
    </xf>
    <xf numFmtId="3" fontId="21" fillId="0" borderId="4" xfId="0" applyNumberFormat="1" applyFont="1" applyBorder="1" applyAlignment="1">
      <alignment horizontal="center" vertical="center" wrapText="1" readingOrder="2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 readingOrder="2"/>
    </xf>
    <xf numFmtId="0" fontId="12" fillId="0" borderId="1" xfId="0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right" wrapText="1" readingOrder="2"/>
    </xf>
    <xf numFmtId="9" fontId="12" fillId="0" borderId="4" xfId="0" applyNumberFormat="1" applyFont="1" applyBorder="1" applyAlignment="1">
      <alignment horizontal="center" vertical="center"/>
    </xf>
    <xf numFmtId="10" fontId="12" fillId="0" borderId="4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 wrapText="1" readingOrder="2"/>
    </xf>
    <xf numFmtId="3" fontId="22" fillId="0" borderId="0" xfId="0" applyNumberFormat="1" applyFont="1"/>
    <xf numFmtId="10" fontId="19" fillId="0" borderId="4" xfId="1" applyNumberFormat="1" applyFont="1" applyBorder="1" applyAlignment="1">
      <alignment horizontal="center" vertical="center" readingOrder="2"/>
    </xf>
    <xf numFmtId="10" fontId="7" fillId="0" borderId="0" xfId="1" applyNumberFormat="1" applyFont="1" applyFill="1" applyAlignment="1">
      <alignment horizontal="center" vertical="center" readingOrder="2"/>
    </xf>
    <xf numFmtId="3" fontId="11" fillId="0" borderId="7" xfId="0" applyNumberFormat="1" applyFont="1" applyBorder="1" applyAlignment="1">
      <alignment horizontal="center" vertical="center" wrapText="1"/>
    </xf>
    <xf numFmtId="164" fontId="12" fillId="0" borderId="0" xfId="1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0" fontId="21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readingOrder="2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readingOrder="2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3</xdr:row>
      <xdr:rowOff>28576</xdr:rowOff>
    </xdr:from>
    <xdr:to>
      <xdr:col>7</xdr:col>
      <xdr:colOff>323851</xdr:colOff>
      <xdr:row>19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33ECAB-39F3-4B90-B019-AD4A90CD6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095349" y="600076"/>
          <a:ext cx="3867151" cy="3057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A4F24-DD5F-4F8E-8281-0E7C8910FCFD}">
  <dimension ref="B20:L25"/>
  <sheetViews>
    <sheetView rightToLeft="1" tabSelected="1" topLeftCell="A7" workbookViewId="0">
      <selection activeCell="F24" sqref="F24"/>
    </sheetView>
  </sheetViews>
  <sheetFormatPr defaultRowHeight="15"/>
  <sheetData>
    <row r="20" spans="2:12" ht="24">
      <c r="B20" s="60" t="s">
        <v>184</v>
      </c>
      <c r="C20" s="60"/>
      <c r="D20" s="60"/>
      <c r="E20" s="60"/>
      <c r="F20" s="60"/>
      <c r="G20" s="60"/>
      <c r="H20" s="60"/>
      <c r="I20" s="6"/>
      <c r="J20" s="6"/>
      <c r="K20" s="59"/>
      <c r="L20" s="59"/>
    </row>
    <row r="21" spans="2:12" ht="24">
      <c r="B21" s="60" t="s">
        <v>185</v>
      </c>
      <c r="C21" s="60"/>
      <c r="D21" s="60"/>
      <c r="E21" s="60"/>
      <c r="F21" s="60"/>
      <c r="G21" s="60"/>
      <c r="H21" s="60"/>
      <c r="I21" s="6"/>
      <c r="J21" s="6"/>
      <c r="K21" s="59"/>
      <c r="L21" s="59"/>
    </row>
    <row r="22" spans="2:12" ht="24">
      <c r="B22" s="60" t="s">
        <v>186</v>
      </c>
      <c r="C22" s="60"/>
      <c r="D22" s="60"/>
      <c r="E22" s="60"/>
      <c r="F22" s="60"/>
      <c r="G22" s="60"/>
      <c r="H22" s="60"/>
      <c r="I22" s="6"/>
      <c r="J22" s="6"/>
      <c r="K22" s="59"/>
      <c r="L22" s="59"/>
    </row>
    <row r="23" spans="2:12" ht="22.5">
      <c r="B23" s="7"/>
      <c r="C23" s="7"/>
      <c r="D23" s="7"/>
      <c r="E23" s="7"/>
      <c r="F23" s="7"/>
      <c r="G23" s="7"/>
      <c r="H23" s="7"/>
      <c r="I23" s="5"/>
      <c r="J23" s="5"/>
      <c r="K23" s="5"/>
      <c r="L23" s="5"/>
    </row>
    <row r="24" spans="2:12" ht="22.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ht="24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</row>
  </sheetData>
  <mergeCells count="8">
    <mergeCell ref="B25:J25"/>
    <mergeCell ref="K25:L25"/>
    <mergeCell ref="B20:H20"/>
    <mergeCell ref="B21:H21"/>
    <mergeCell ref="B22:H22"/>
    <mergeCell ref="K20:L20"/>
    <mergeCell ref="K21:L21"/>
    <mergeCell ref="K22:L2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"/>
  <sheetViews>
    <sheetView rightToLeft="1" workbookViewId="0">
      <selection activeCell="A5" sqref="A5"/>
    </sheetView>
  </sheetViews>
  <sheetFormatPr defaultRowHeight="18.75"/>
  <cols>
    <col min="1" max="1" width="28.5703125" style="11" bestFit="1" customWidth="1"/>
    <col min="2" max="2" width="1" style="11" customWidth="1"/>
    <col min="3" max="3" width="14.7109375" style="11" bestFit="1" customWidth="1"/>
    <col min="4" max="4" width="1" style="11" customWidth="1"/>
    <col min="5" max="5" width="15.42578125" style="11" bestFit="1" customWidth="1"/>
    <col min="6" max="6" width="1" style="11" customWidth="1"/>
    <col min="7" max="7" width="11.140625" style="11" bestFit="1" customWidth="1"/>
    <col min="8" max="8" width="1" style="11" customWidth="1"/>
    <col min="9" max="9" width="11.85546875" style="11" bestFit="1" customWidth="1"/>
    <col min="10" max="10" width="1" style="11" customWidth="1"/>
    <col min="11" max="11" width="16.85546875" style="11" customWidth="1"/>
    <col min="12" max="12" width="1" style="11" customWidth="1"/>
    <col min="13" max="13" width="14.7109375" style="11" bestFit="1" customWidth="1"/>
    <col min="14" max="14" width="1" style="11" customWidth="1"/>
    <col min="15" max="15" width="15.42578125" style="11" bestFit="1" customWidth="1"/>
    <col min="16" max="16" width="1" style="11" customWidth="1"/>
    <col min="17" max="17" width="11.140625" style="11" bestFit="1" customWidth="1"/>
    <col min="18" max="18" width="1" style="11" customWidth="1"/>
    <col min="19" max="19" width="11.85546875" style="11" bestFit="1" customWidth="1"/>
    <col min="20" max="20" width="1" style="11" customWidth="1"/>
    <col min="21" max="21" width="17.28515625" style="11" bestFit="1" customWidth="1"/>
    <col min="22" max="22" width="1" style="11" customWidth="1"/>
    <col min="23" max="23" width="9.140625" style="11" customWidth="1"/>
    <col min="24" max="16384" width="9.140625" style="11"/>
  </cols>
  <sheetData>
    <row r="2" spans="1:21" ht="21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spans="1:21" ht="21">
      <c r="A3" s="74" t="s">
        <v>132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</row>
    <row r="4" spans="1:21" ht="21">
      <c r="A4" s="74" t="s">
        <v>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</row>
    <row r="6" spans="1:21" ht="21.75" thickBot="1">
      <c r="A6" s="74" t="s">
        <v>3</v>
      </c>
      <c r="C6" s="76" t="s">
        <v>133</v>
      </c>
      <c r="D6" s="76" t="s">
        <v>133</v>
      </c>
      <c r="E6" s="76" t="s">
        <v>133</v>
      </c>
      <c r="F6" s="76" t="s">
        <v>133</v>
      </c>
      <c r="G6" s="76" t="s">
        <v>133</v>
      </c>
      <c r="H6" s="76" t="s">
        <v>133</v>
      </c>
      <c r="I6" s="76" t="s">
        <v>133</v>
      </c>
      <c r="J6" s="76" t="s">
        <v>133</v>
      </c>
      <c r="K6" s="76" t="s">
        <v>133</v>
      </c>
      <c r="M6" s="76" t="s">
        <v>198</v>
      </c>
      <c r="N6" s="76" t="s">
        <v>134</v>
      </c>
      <c r="O6" s="76" t="s">
        <v>134</v>
      </c>
      <c r="P6" s="76" t="s">
        <v>134</v>
      </c>
      <c r="Q6" s="76" t="s">
        <v>134</v>
      </c>
      <c r="R6" s="76" t="s">
        <v>134</v>
      </c>
      <c r="S6" s="76" t="s">
        <v>134</v>
      </c>
      <c r="T6" s="76" t="s">
        <v>134</v>
      </c>
      <c r="U6" s="76" t="s">
        <v>134</v>
      </c>
    </row>
    <row r="7" spans="1:21" ht="21.75" thickBot="1">
      <c r="A7" s="76" t="s">
        <v>3</v>
      </c>
      <c r="C7" s="76" t="s">
        <v>145</v>
      </c>
      <c r="E7" s="76" t="s">
        <v>146</v>
      </c>
      <c r="G7" s="76" t="s">
        <v>147</v>
      </c>
      <c r="I7" s="76" t="s">
        <v>31</v>
      </c>
      <c r="K7" s="76" t="s">
        <v>148</v>
      </c>
      <c r="M7" s="76" t="s">
        <v>145</v>
      </c>
      <c r="O7" s="76" t="s">
        <v>146</v>
      </c>
      <c r="Q7" s="76" t="s">
        <v>147</v>
      </c>
      <c r="S7" s="76" t="s">
        <v>31</v>
      </c>
      <c r="U7" s="76" t="s">
        <v>148</v>
      </c>
    </row>
    <row r="8" spans="1:21" ht="21">
      <c r="A8" s="26" t="s">
        <v>15</v>
      </c>
      <c r="C8" s="12">
        <v>0</v>
      </c>
      <c r="E8" s="12">
        <v>-47500000</v>
      </c>
      <c r="G8" s="12">
        <v>0</v>
      </c>
      <c r="I8" s="12">
        <v>-47500000</v>
      </c>
      <c r="K8" s="11" t="s">
        <v>149</v>
      </c>
      <c r="M8" s="12">
        <v>0</v>
      </c>
      <c r="O8" s="12">
        <v>-47500000</v>
      </c>
      <c r="Q8" s="12">
        <v>0</v>
      </c>
      <c r="S8" s="12">
        <v>-47500000</v>
      </c>
      <c r="U8" s="11" t="s">
        <v>150</v>
      </c>
    </row>
    <row r="11" spans="1:21">
      <c r="U11" s="12"/>
    </row>
    <row r="12" spans="1:21">
      <c r="U12" s="58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A12" sqref="A12"/>
    </sheetView>
  </sheetViews>
  <sheetFormatPr defaultRowHeight="18.75"/>
  <cols>
    <col min="1" max="1" width="35.7109375" style="11" bestFit="1" customWidth="1"/>
    <col min="2" max="2" width="1" style="11" customWidth="1"/>
    <col min="3" max="3" width="9.140625" style="11" customWidth="1"/>
    <col min="4" max="4" width="1" style="11" customWidth="1"/>
    <col min="5" max="5" width="11.5703125" style="11" bestFit="1" customWidth="1"/>
    <col min="6" max="6" width="1" style="11" customWidth="1"/>
    <col min="7" max="7" width="9.140625" style="11" customWidth="1"/>
    <col min="8" max="16384" width="9.140625" style="11"/>
  </cols>
  <sheetData>
    <row r="2" spans="1:5" ht="24">
      <c r="A2" s="70" t="s">
        <v>0</v>
      </c>
      <c r="B2" s="70"/>
      <c r="C2" s="70"/>
      <c r="D2" s="70"/>
      <c r="E2" s="70"/>
    </row>
    <row r="3" spans="1:5" ht="24">
      <c r="A3" s="70" t="s">
        <v>132</v>
      </c>
      <c r="B3" s="70"/>
      <c r="C3" s="70"/>
      <c r="D3" s="70"/>
      <c r="E3" s="70"/>
    </row>
    <row r="4" spans="1:5" ht="24">
      <c r="A4" s="70" t="s">
        <v>2</v>
      </c>
      <c r="B4" s="70"/>
      <c r="C4" s="70"/>
      <c r="D4" s="70"/>
      <c r="E4" s="70"/>
    </row>
    <row r="5" spans="1:5" ht="25.5">
      <c r="A5" s="75" t="s">
        <v>203</v>
      </c>
      <c r="B5" s="75"/>
      <c r="C5" s="75"/>
      <c r="D5" s="75"/>
      <c r="E5" s="75"/>
    </row>
    <row r="6" spans="1:5" ht="21.75" thickBot="1">
      <c r="A6" s="74" t="s">
        <v>180</v>
      </c>
      <c r="C6" s="76" t="s">
        <v>133</v>
      </c>
      <c r="E6" s="76" t="s">
        <v>6</v>
      </c>
    </row>
    <row r="7" spans="1:5" ht="21.75" thickBot="1">
      <c r="A7" s="76"/>
      <c r="C7" s="76" t="s">
        <v>31</v>
      </c>
      <c r="E7" s="76" t="s">
        <v>31</v>
      </c>
    </row>
    <row r="8" spans="1:5" ht="21">
      <c r="A8" s="26" t="s">
        <v>180</v>
      </c>
      <c r="C8" s="22">
        <v>0</v>
      </c>
      <c r="D8" s="16"/>
      <c r="E8" s="22">
        <v>0</v>
      </c>
    </row>
    <row r="9" spans="1:5" ht="21">
      <c r="A9" s="26" t="s">
        <v>181</v>
      </c>
      <c r="C9" s="22">
        <v>0</v>
      </c>
      <c r="D9" s="16"/>
      <c r="E9" s="22">
        <v>0</v>
      </c>
    </row>
    <row r="10" spans="1:5" ht="21.75" thickBot="1">
      <c r="A10" s="26" t="s">
        <v>182</v>
      </c>
      <c r="C10" s="22">
        <v>0</v>
      </c>
      <c r="D10" s="16"/>
      <c r="E10" s="28">
        <v>1298148</v>
      </c>
    </row>
    <row r="11" spans="1:5" ht="24.75" thickBot="1">
      <c r="A11" s="39" t="s">
        <v>189</v>
      </c>
      <c r="C11" s="40">
        <v>0</v>
      </c>
      <c r="E11" s="40">
        <v>1298148</v>
      </c>
    </row>
    <row r="12" spans="1:5" ht="19.5" thickTop="1"/>
  </sheetData>
  <mergeCells count="9">
    <mergeCell ref="E7"/>
    <mergeCell ref="E6"/>
    <mergeCell ref="A2:E2"/>
    <mergeCell ref="A3:E3"/>
    <mergeCell ref="A4:E4"/>
    <mergeCell ref="A5:E5"/>
    <mergeCell ref="A6:A7"/>
    <mergeCell ref="C7"/>
    <mergeCell ref="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2"/>
  <sheetViews>
    <sheetView rightToLeft="1" zoomScaleNormal="100" workbookViewId="0">
      <selection activeCell="A6" sqref="A6:M6"/>
    </sheetView>
  </sheetViews>
  <sheetFormatPr defaultRowHeight="15"/>
  <cols>
    <col min="1" max="1" width="25.5703125" style="45" bestFit="1" customWidth="1"/>
    <col min="2" max="2" width="1" style="45" customWidth="1"/>
    <col min="3" max="3" width="15.28515625" style="45" bestFit="1" customWidth="1"/>
    <col min="4" max="4" width="1" style="45" customWidth="1"/>
    <col min="5" max="5" width="13.42578125" style="45" bestFit="1" customWidth="1"/>
    <col min="6" max="6" width="1" style="45" customWidth="1"/>
    <col min="7" max="7" width="10.85546875" style="45" bestFit="1" customWidth="1"/>
    <col min="8" max="8" width="1" style="45" customWidth="1"/>
    <col min="9" max="9" width="11" style="45" bestFit="1" customWidth="1"/>
    <col min="10" max="10" width="1" style="45" customWidth="1"/>
    <col min="11" max="11" width="6.5703125" style="45" bestFit="1" customWidth="1"/>
    <col min="12" max="12" width="1" style="45" customWidth="1"/>
    <col min="13" max="13" width="6.42578125" style="45" bestFit="1" customWidth="1"/>
    <col min="14" max="14" width="1" style="45" customWidth="1"/>
    <col min="15" max="15" width="8.5703125" style="45" bestFit="1" customWidth="1"/>
    <col min="16" max="16" width="1" style="45" customWidth="1"/>
    <col min="17" max="17" width="18.7109375" style="45" bestFit="1" customWidth="1"/>
    <col min="18" max="18" width="1" style="45" customWidth="1"/>
    <col min="19" max="19" width="25.42578125" style="45" customWidth="1"/>
    <col min="20" max="20" width="1" style="45" customWidth="1"/>
    <col min="21" max="21" width="4.42578125" style="45" bestFit="1" customWidth="1"/>
    <col min="22" max="22" width="10.42578125" style="45" bestFit="1" customWidth="1"/>
    <col min="23" max="23" width="0.7109375" style="45" customWidth="1"/>
    <col min="24" max="24" width="4.42578125" style="45" bestFit="1" customWidth="1"/>
    <col min="25" max="25" width="8.28515625" style="45" customWidth="1"/>
    <col min="26" max="26" width="1.140625" style="45" customWidth="1"/>
    <col min="27" max="27" width="8.85546875" style="45" customWidth="1"/>
    <col min="28" max="28" width="1" style="45" customWidth="1"/>
    <col min="29" max="29" width="13.42578125" style="45" bestFit="1" customWidth="1"/>
    <col min="30" max="30" width="1" style="45" customWidth="1"/>
    <col min="31" max="31" width="17.28515625" style="45" bestFit="1" customWidth="1"/>
    <col min="32" max="32" width="1" style="45" customWidth="1"/>
    <col min="33" max="33" width="16.140625" style="45" bestFit="1" customWidth="1"/>
    <col min="34" max="34" width="1" style="45" customWidth="1"/>
    <col min="35" max="35" width="21.7109375" style="45" customWidth="1"/>
    <col min="36" max="36" width="7.42578125" style="45" customWidth="1"/>
    <col min="37" max="37" width="9.140625" style="45" customWidth="1"/>
    <col min="38" max="38" width="1" style="45" customWidth="1"/>
    <col min="39" max="39" width="20.5703125" style="45" bestFit="1" customWidth="1"/>
    <col min="40" max="16384" width="9.140625" style="45"/>
  </cols>
  <sheetData>
    <row r="1" spans="1:39" ht="24">
      <c r="A1" s="62" t="s">
        <v>187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</row>
    <row r="2" spans="1:39" ht="24">
      <c r="A2" s="62" t="s">
        <v>188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</row>
    <row r="3" spans="1:39" ht="24">
      <c r="A3" s="62" t="s">
        <v>191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</row>
    <row r="4" spans="1:39" ht="23.25" customHeight="1">
      <c r="A4" s="61" t="s">
        <v>204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</row>
    <row r="5" spans="1:39" ht="25.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</row>
    <row r="6" spans="1:39" s="19" customFormat="1" ht="18" customHeight="1" thickBot="1">
      <c r="A6" s="64" t="s">
        <v>18</v>
      </c>
      <c r="B6" s="64"/>
      <c r="C6" s="64"/>
      <c r="D6" s="64"/>
      <c r="E6" s="64"/>
      <c r="F6" s="68"/>
      <c r="G6" s="64"/>
      <c r="H6" s="64"/>
      <c r="I6" s="64"/>
      <c r="J6" s="64"/>
      <c r="K6" s="64"/>
      <c r="L6" s="64"/>
      <c r="M6" s="64"/>
      <c r="N6" s="10"/>
      <c r="O6" s="64" t="s">
        <v>4</v>
      </c>
      <c r="P6" s="64"/>
      <c r="Q6" s="64"/>
      <c r="R6" s="64"/>
      <c r="S6" s="64"/>
      <c r="T6" s="9"/>
      <c r="U6" s="63" t="s">
        <v>5</v>
      </c>
      <c r="V6" s="63"/>
      <c r="W6" s="63"/>
      <c r="X6" s="63"/>
      <c r="Y6" s="63"/>
      <c r="AA6" s="64" t="s">
        <v>192</v>
      </c>
      <c r="AB6" s="64"/>
      <c r="AC6" s="64"/>
      <c r="AD6" s="64"/>
      <c r="AE6" s="64"/>
      <c r="AF6" s="64"/>
      <c r="AG6" s="64"/>
      <c r="AH6" s="64"/>
      <c r="AI6" s="64"/>
    </row>
    <row r="7" spans="1:39" ht="23.25" customHeight="1">
      <c r="A7" s="69" t="s">
        <v>19</v>
      </c>
      <c r="C7" s="66" t="s">
        <v>20</v>
      </c>
      <c r="E7" s="66" t="s">
        <v>21</v>
      </c>
      <c r="G7" s="66" t="s">
        <v>22</v>
      </c>
      <c r="I7" s="66" t="s">
        <v>23</v>
      </c>
      <c r="K7" s="66" t="s">
        <v>24</v>
      </c>
      <c r="M7" s="66" t="s">
        <v>17</v>
      </c>
      <c r="O7" s="66" t="s">
        <v>7</v>
      </c>
      <c r="P7" s="46"/>
      <c r="Q7" s="66" t="s">
        <v>8</v>
      </c>
      <c r="R7" s="46"/>
      <c r="S7" s="66" t="s">
        <v>9</v>
      </c>
      <c r="U7" s="65" t="s">
        <v>10</v>
      </c>
      <c r="V7" s="65"/>
      <c r="W7" s="19"/>
      <c r="X7" s="65" t="s">
        <v>11</v>
      </c>
      <c r="Y7" s="65"/>
      <c r="Z7" s="19"/>
      <c r="AA7" s="18" t="s">
        <v>7</v>
      </c>
      <c r="AB7" s="10"/>
      <c r="AC7" s="10" t="s">
        <v>25</v>
      </c>
      <c r="AD7" s="10"/>
      <c r="AE7" s="10" t="s">
        <v>8</v>
      </c>
      <c r="AF7" s="10"/>
      <c r="AG7" s="10" t="s">
        <v>9</v>
      </c>
      <c r="AH7" s="18"/>
      <c r="AI7" s="10" t="s">
        <v>29</v>
      </c>
      <c r="AJ7" s="2"/>
    </row>
    <row r="8" spans="1:39" ht="23.25" customHeight="1" thickBot="1">
      <c r="A8" s="64"/>
      <c r="C8" s="67"/>
      <c r="E8" s="67"/>
      <c r="G8" s="67"/>
      <c r="I8" s="67"/>
      <c r="K8" s="67"/>
      <c r="M8" s="67"/>
      <c r="O8" s="67"/>
      <c r="P8" s="46"/>
      <c r="Q8" s="67"/>
      <c r="R8" s="46"/>
      <c r="S8" s="67"/>
      <c r="U8" s="17" t="s">
        <v>7</v>
      </c>
      <c r="V8" s="17" t="s">
        <v>8</v>
      </c>
      <c r="W8" s="19"/>
      <c r="X8" s="17" t="s">
        <v>7</v>
      </c>
      <c r="Y8" s="17" t="s">
        <v>14</v>
      </c>
      <c r="Z8" s="19"/>
      <c r="AA8" s="47"/>
      <c r="AB8" s="10"/>
      <c r="AC8" s="33"/>
      <c r="AD8" s="10"/>
      <c r="AE8" s="33"/>
      <c r="AF8" s="10"/>
      <c r="AG8" s="33"/>
      <c r="AH8" s="18"/>
      <c r="AI8" s="33"/>
      <c r="AJ8" s="2"/>
    </row>
    <row r="9" spans="1:39" ht="20.25" thickBot="1">
      <c r="A9" s="48" t="s">
        <v>26</v>
      </c>
      <c r="B9" s="10"/>
      <c r="C9" s="10" t="s">
        <v>190</v>
      </c>
      <c r="D9" s="10"/>
      <c r="E9" s="10" t="s">
        <v>190</v>
      </c>
      <c r="F9" s="10"/>
      <c r="G9" s="16" t="s">
        <v>27</v>
      </c>
      <c r="H9" s="10"/>
      <c r="I9" s="16" t="s">
        <v>28</v>
      </c>
      <c r="K9" s="10">
        <v>0</v>
      </c>
      <c r="L9" s="10"/>
      <c r="M9" s="10">
        <v>0</v>
      </c>
      <c r="O9" s="22">
        <v>555600</v>
      </c>
      <c r="P9" s="16"/>
      <c r="Q9" s="22">
        <v>305526875630</v>
      </c>
      <c r="R9" s="16"/>
      <c r="S9" s="22">
        <v>288859634700</v>
      </c>
      <c r="U9" s="18">
        <v>0</v>
      </c>
      <c r="V9" s="18">
        <v>0</v>
      </c>
      <c r="W9" s="18"/>
      <c r="X9" s="18">
        <v>0</v>
      </c>
      <c r="Y9" s="18">
        <v>0</v>
      </c>
      <c r="Z9" s="18"/>
      <c r="AA9" s="22">
        <v>555600</v>
      </c>
      <c r="AB9" s="49">
        <v>555600</v>
      </c>
      <c r="AC9" s="22">
        <v>535000</v>
      </c>
      <c r="AD9" s="49">
        <v>535000</v>
      </c>
      <c r="AE9" s="22">
        <v>305526875630</v>
      </c>
      <c r="AF9" s="49">
        <v>305526875630</v>
      </c>
      <c r="AG9" s="22">
        <v>297192124162</v>
      </c>
      <c r="AH9" s="49">
        <v>297192124162</v>
      </c>
      <c r="AI9" s="20" t="e">
        <f>AG9/AM9</f>
        <v>#DIV/0!</v>
      </c>
      <c r="AM9" s="22"/>
    </row>
    <row r="10" spans="1:39" ht="21.75" thickBot="1">
      <c r="A10" s="8" t="s">
        <v>189</v>
      </c>
      <c r="O10" s="13">
        <f>SUM(O9)</f>
        <v>555600</v>
      </c>
      <c r="P10" s="8"/>
      <c r="Q10" s="13">
        <f>Q9</f>
        <v>305526875630</v>
      </c>
      <c r="R10" s="8"/>
      <c r="S10" s="13">
        <f>S9</f>
        <v>288859634700</v>
      </c>
      <c r="U10" s="13">
        <v>0</v>
      </c>
      <c r="V10" s="13">
        <v>0</v>
      </c>
      <c r="W10" s="15"/>
      <c r="X10" s="13">
        <v>0</v>
      </c>
      <c r="Y10" s="13">
        <v>0</v>
      </c>
      <c r="Z10" s="15"/>
      <c r="AA10" s="13">
        <f>AA9</f>
        <v>555600</v>
      </c>
      <c r="AC10" s="13">
        <f>AC9</f>
        <v>535000</v>
      </c>
      <c r="AD10" s="15"/>
      <c r="AE10" s="13">
        <f>AE9</f>
        <v>305526875630</v>
      </c>
      <c r="AF10" s="15"/>
      <c r="AG10" s="13">
        <f>AG9</f>
        <v>297192124162</v>
      </c>
      <c r="AH10" s="15"/>
      <c r="AI10" s="13"/>
    </row>
    <row r="11" spans="1:39" ht="16.5" thickTop="1">
      <c r="U11" s="19"/>
      <c r="V11" s="19"/>
      <c r="W11" s="19"/>
      <c r="X11" s="19"/>
      <c r="Y11" s="19"/>
      <c r="Z11" s="19"/>
      <c r="AM11" s="54"/>
    </row>
    <row r="12" spans="1:39">
      <c r="S12" s="49"/>
    </row>
  </sheetData>
  <mergeCells count="21">
    <mergeCell ref="K7:K8"/>
    <mergeCell ref="M7:M8"/>
    <mergeCell ref="A6:M6"/>
    <mergeCell ref="A7:A8"/>
    <mergeCell ref="C7:C8"/>
    <mergeCell ref="E7:E8"/>
    <mergeCell ref="G7:G8"/>
    <mergeCell ref="I7:I8"/>
    <mergeCell ref="U6:Y6"/>
    <mergeCell ref="AA6:AI6"/>
    <mergeCell ref="U7:V7"/>
    <mergeCell ref="X7:Y7"/>
    <mergeCell ref="S7:S8"/>
    <mergeCell ref="O6:S6"/>
    <mergeCell ref="O7:O8"/>
    <mergeCell ref="Q7:Q8"/>
    <mergeCell ref="A4:AI4"/>
    <mergeCell ref="A5:AI5"/>
    <mergeCell ref="A1:AG1"/>
    <mergeCell ref="A2:AG2"/>
    <mergeCell ref="A3:AG3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69"/>
  <sheetViews>
    <sheetView rightToLeft="1" topLeftCell="A2" zoomScale="90" zoomScaleNormal="90" workbookViewId="0">
      <selection activeCell="A7" sqref="A7"/>
    </sheetView>
  </sheetViews>
  <sheetFormatPr defaultRowHeight="15"/>
  <cols>
    <col min="1" max="1" width="37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7.85546875" style="1" bestFit="1" customWidth="1"/>
    <col min="6" max="6" width="1" style="1" customWidth="1"/>
    <col min="7" max="7" width="22" style="1" bestFit="1" customWidth="1"/>
    <col min="8" max="8" width="1" style="1" customWidth="1"/>
    <col min="9" max="9" width="18.28515625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9.140625" style="1"/>
    <col min="14" max="14" width="20.7109375" style="1" bestFit="1" customWidth="1"/>
    <col min="15" max="16384" width="9.140625" style="1"/>
  </cols>
  <sheetData>
    <row r="1" spans="1:14" ht="24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4" ht="24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4" ht="24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6" spans="1:14" ht="25.5">
      <c r="A6" s="73" t="s">
        <v>205</v>
      </c>
      <c r="B6" s="73"/>
      <c r="C6" s="73"/>
      <c r="D6" s="73"/>
      <c r="E6" s="73"/>
      <c r="F6" s="73"/>
      <c r="G6" s="73"/>
      <c r="H6" s="73"/>
      <c r="I6" s="73"/>
      <c r="J6" s="73"/>
      <c r="K6" s="73"/>
    </row>
    <row r="8" spans="1:14" ht="20.25" thickBot="1">
      <c r="A8" s="21"/>
      <c r="B8" s="14"/>
      <c r="C8" s="72" t="s">
        <v>4</v>
      </c>
      <c r="D8" s="14"/>
      <c r="E8" s="72" t="s">
        <v>5</v>
      </c>
      <c r="F8" s="72" t="s">
        <v>5</v>
      </c>
      <c r="G8" s="72" t="s">
        <v>5</v>
      </c>
      <c r="H8" s="14"/>
      <c r="I8" s="72" t="s">
        <v>6</v>
      </c>
      <c r="J8" s="72" t="s">
        <v>6</v>
      </c>
      <c r="K8" s="72" t="s">
        <v>6</v>
      </c>
    </row>
    <row r="9" spans="1:14" ht="20.25" thickBot="1">
      <c r="A9" s="50" t="s">
        <v>193</v>
      </c>
      <c r="B9" s="14"/>
      <c r="C9" s="71" t="s">
        <v>31</v>
      </c>
      <c r="D9" s="14"/>
      <c r="E9" s="71" t="s">
        <v>32</v>
      </c>
      <c r="F9" s="14"/>
      <c r="G9" s="71" t="s">
        <v>33</v>
      </c>
      <c r="H9" s="14"/>
      <c r="I9" s="71" t="s">
        <v>31</v>
      </c>
      <c r="J9" s="14"/>
      <c r="K9" s="71" t="s">
        <v>29</v>
      </c>
    </row>
    <row r="10" spans="1:14" ht="18.75">
      <c r="A10" s="3" t="s">
        <v>34</v>
      </c>
      <c r="C10" s="22">
        <v>2309181966</v>
      </c>
      <c r="D10" s="23"/>
      <c r="E10" s="22">
        <v>2139724761270</v>
      </c>
      <c r="F10" s="16"/>
      <c r="G10" s="22">
        <v>2142033305867</v>
      </c>
      <c r="H10" s="24"/>
      <c r="I10" s="22">
        <v>637369</v>
      </c>
      <c r="J10" s="16"/>
      <c r="K10" s="16" t="s">
        <v>36</v>
      </c>
      <c r="N10" s="22"/>
    </row>
    <row r="11" spans="1:14" ht="18.75">
      <c r="A11" s="3" t="s">
        <v>37</v>
      </c>
      <c r="C11" s="22">
        <v>618939</v>
      </c>
      <c r="D11" s="23"/>
      <c r="E11" s="22">
        <v>2100</v>
      </c>
      <c r="F11" s="16"/>
      <c r="G11" s="22">
        <v>621039</v>
      </c>
      <c r="H11" s="24"/>
      <c r="I11" s="22">
        <v>586639</v>
      </c>
      <c r="J11" s="16"/>
      <c r="K11" s="16" t="s">
        <v>36</v>
      </c>
    </row>
    <row r="12" spans="1:14" ht="18.75">
      <c r="A12" s="3" t="s">
        <v>39</v>
      </c>
      <c r="C12" s="22">
        <v>6521902636</v>
      </c>
      <c r="D12" s="23"/>
      <c r="E12" s="22">
        <v>1888111776427</v>
      </c>
      <c r="F12" s="16"/>
      <c r="G12" s="22">
        <v>1894632958542</v>
      </c>
      <c r="H12" s="24"/>
      <c r="I12" s="22">
        <v>720521</v>
      </c>
      <c r="J12" s="16"/>
      <c r="K12" s="16" t="s">
        <v>36</v>
      </c>
    </row>
    <row r="13" spans="1:14" ht="18.75">
      <c r="A13" s="3" t="s">
        <v>41</v>
      </c>
      <c r="C13" s="22">
        <v>40942000000</v>
      </c>
      <c r="D13" s="23"/>
      <c r="E13" s="22">
        <v>0</v>
      </c>
      <c r="F13" s="16"/>
      <c r="G13" s="22">
        <v>40942000000</v>
      </c>
      <c r="H13" s="24"/>
      <c r="I13" s="22">
        <v>0</v>
      </c>
      <c r="J13" s="16"/>
      <c r="K13" s="16" t="s">
        <v>36</v>
      </c>
    </row>
    <row r="14" spans="1:14" ht="18.75">
      <c r="A14" s="3" t="s">
        <v>41</v>
      </c>
      <c r="C14" s="22">
        <v>14220000000</v>
      </c>
      <c r="D14" s="23"/>
      <c r="E14" s="22">
        <v>0</v>
      </c>
      <c r="F14" s="16"/>
      <c r="G14" s="22">
        <v>14220000000</v>
      </c>
      <c r="H14" s="24"/>
      <c r="I14" s="22">
        <v>0</v>
      </c>
      <c r="J14" s="16"/>
      <c r="K14" s="16" t="s">
        <v>36</v>
      </c>
    </row>
    <row r="15" spans="1:14" ht="18.75">
      <c r="A15" s="3" t="s">
        <v>41</v>
      </c>
      <c r="C15" s="22">
        <v>106175000000</v>
      </c>
      <c r="D15" s="23"/>
      <c r="E15" s="22">
        <v>0</v>
      </c>
      <c r="F15" s="16"/>
      <c r="G15" s="22">
        <v>106175000000</v>
      </c>
      <c r="H15" s="24"/>
      <c r="I15" s="22">
        <v>0</v>
      </c>
      <c r="J15" s="16"/>
      <c r="K15" s="16" t="s">
        <v>36</v>
      </c>
    </row>
    <row r="16" spans="1:14" ht="18.75">
      <c r="A16" s="3" t="s">
        <v>41</v>
      </c>
      <c r="C16" s="22">
        <v>641660000000</v>
      </c>
      <c r="D16" s="23"/>
      <c r="E16" s="22">
        <v>0</v>
      </c>
      <c r="F16" s="16"/>
      <c r="G16" s="22">
        <v>641660000000</v>
      </c>
      <c r="H16" s="24"/>
      <c r="I16" s="22">
        <v>0</v>
      </c>
      <c r="J16" s="16"/>
      <c r="K16" s="16" t="s">
        <v>36</v>
      </c>
    </row>
    <row r="17" spans="1:11" ht="18.75">
      <c r="A17" s="3" t="s">
        <v>46</v>
      </c>
      <c r="C17" s="22">
        <v>7000000</v>
      </c>
      <c r="D17" s="23"/>
      <c r="E17" s="22">
        <v>994195209454</v>
      </c>
      <c r="F17" s="16"/>
      <c r="G17" s="22">
        <v>994197182797</v>
      </c>
      <c r="H17" s="24"/>
      <c r="I17" s="22">
        <v>5026657</v>
      </c>
      <c r="J17" s="16"/>
      <c r="K17" s="16" t="s">
        <v>36</v>
      </c>
    </row>
    <row r="18" spans="1:11" ht="18.75">
      <c r="A18" s="3" t="s">
        <v>48</v>
      </c>
      <c r="C18" s="22">
        <v>509040000000</v>
      </c>
      <c r="D18" s="23"/>
      <c r="E18" s="22">
        <v>0</v>
      </c>
      <c r="F18" s="16"/>
      <c r="G18" s="22">
        <v>509040000000</v>
      </c>
      <c r="H18" s="24"/>
      <c r="I18" s="22">
        <v>0</v>
      </c>
      <c r="J18" s="16"/>
      <c r="K18" s="16" t="s">
        <v>36</v>
      </c>
    </row>
    <row r="19" spans="1:11" ht="18.75">
      <c r="A19" s="3" t="s">
        <v>50</v>
      </c>
      <c r="C19" s="22">
        <v>500000000000</v>
      </c>
      <c r="D19" s="23"/>
      <c r="E19" s="22">
        <v>0</v>
      </c>
      <c r="F19" s="16"/>
      <c r="G19" s="22">
        <v>500000000000</v>
      </c>
      <c r="H19" s="24"/>
      <c r="I19" s="22">
        <v>0</v>
      </c>
      <c r="J19" s="16"/>
      <c r="K19" s="16" t="s">
        <v>36</v>
      </c>
    </row>
    <row r="20" spans="1:11" ht="18.75">
      <c r="A20" s="3" t="s">
        <v>41</v>
      </c>
      <c r="C20" s="22">
        <v>117530000000</v>
      </c>
      <c r="D20" s="23"/>
      <c r="E20" s="22">
        <v>0</v>
      </c>
      <c r="F20" s="16"/>
      <c r="G20" s="22">
        <v>11000000000</v>
      </c>
      <c r="H20" s="24"/>
      <c r="I20" s="22">
        <v>106530000000</v>
      </c>
      <c r="J20" s="16"/>
      <c r="K20" s="16" t="s">
        <v>53</v>
      </c>
    </row>
    <row r="21" spans="1:11" ht="18.75">
      <c r="A21" s="3" t="s">
        <v>41</v>
      </c>
      <c r="C21" s="22">
        <v>158700000000</v>
      </c>
      <c r="D21" s="23"/>
      <c r="E21" s="22">
        <v>0</v>
      </c>
      <c r="F21" s="16"/>
      <c r="G21" s="22">
        <v>0</v>
      </c>
      <c r="H21" s="24"/>
      <c r="I21" s="22">
        <v>158700000000</v>
      </c>
      <c r="J21" s="16"/>
      <c r="K21" s="16" t="s">
        <v>55</v>
      </c>
    </row>
    <row r="22" spans="1:11" ht="18.75">
      <c r="A22" s="3" t="s">
        <v>41</v>
      </c>
      <c r="C22" s="22">
        <v>0</v>
      </c>
      <c r="D22" s="23"/>
      <c r="E22" s="22">
        <v>393930000000</v>
      </c>
      <c r="F22" s="16"/>
      <c r="G22" s="22">
        <v>0</v>
      </c>
      <c r="H22" s="24"/>
      <c r="I22" s="22"/>
      <c r="J22" s="16"/>
      <c r="K22" s="16"/>
    </row>
    <row r="23" spans="1:11" ht="18.75">
      <c r="A23" s="3" t="s">
        <v>56</v>
      </c>
      <c r="C23" s="22">
        <v>245000000000</v>
      </c>
      <c r="D23" s="23"/>
      <c r="E23" s="22">
        <v>0</v>
      </c>
      <c r="F23" s="16"/>
      <c r="G23" s="22">
        <v>0</v>
      </c>
      <c r="H23" s="24"/>
      <c r="I23" s="22">
        <v>245000000000</v>
      </c>
      <c r="J23" s="16"/>
      <c r="K23" s="16" t="s">
        <v>58</v>
      </c>
    </row>
    <row r="24" spans="1:11" ht="18.75">
      <c r="A24" s="3" t="s">
        <v>41</v>
      </c>
      <c r="C24" s="22">
        <v>319172000000</v>
      </c>
      <c r="D24" s="23"/>
      <c r="E24" s="22">
        <v>0</v>
      </c>
      <c r="F24" s="16"/>
      <c r="G24" s="22">
        <v>0</v>
      </c>
      <c r="H24" s="24"/>
      <c r="I24" s="22">
        <v>319172000000</v>
      </c>
      <c r="J24" s="16"/>
      <c r="K24" s="16" t="s">
        <v>60</v>
      </c>
    </row>
    <row r="25" spans="1:11" ht="18.75">
      <c r="A25" s="3" t="s">
        <v>41</v>
      </c>
      <c r="C25" s="22">
        <v>41960000000</v>
      </c>
      <c r="D25" s="23"/>
      <c r="E25" s="22">
        <v>0</v>
      </c>
      <c r="F25" s="16"/>
      <c r="G25" s="22">
        <v>0</v>
      </c>
      <c r="H25" s="24"/>
      <c r="I25" s="22">
        <v>41960000000</v>
      </c>
      <c r="J25" s="16"/>
      <c r="K25" s="16" t="s">
        <v>62</v>
      </c>
    </row>
    <row r="26" spans="1:11" ht="18.75">
      <c r="A26" s="3" t="s">
        <v>41</v>
      </c>
      <c r="C26" s="22">
        <v>68297000000</v>
      </c>
      <c r="D26" s="23"/>
      <c r="E26" s="22">
        <v>0</v>
      </c>
      <c r="F26" s="16"/>
      <c r="G26" s="22">
        <v>0</v>
      </c>
      <c r="H26" s="24"/>
      <c r="I26" s="22">
        <v>68297000000</v>
      </c>
      <c r="J26" s="16"/>
      <c r="K26" s="16" t="s">
        <v>64</v>
      </c>
    </row>
    <row r="27" spans="1:11" ht="18.75">
      <c r="A27" s="3" t="s">
        <v>41</v>
      </c>
      <c r="C27" s="22">
        <v>116700000000</v>
      </c>
      <c r="D27" s="23"/>
      <c r="E27" s="22">
        <v>0</v>
      </c>
      <c r="F27" s="16"/>
      <c r="G27" s="22">
        <v>0</v>
      </c>
      <c r="H27" s="24"/>
      <c r="I27" s="22">
        <v>116700000000</v>
      </c>
      <c r="J27" s="16"/>
      <c r="K27" s="16" t="s">
        <v>66</v>
      </c>
    </row>
    <row r="28" spans="1:11" ht="18.75">
      <c r="A28" s="3" t="s">
        <v>67</v>
      </c>
      <c r="C28" s="22">
        <v>1500000000000</v>
      </c>
      <c r="D28" s="23"/>
      <c r="E28" s="22">
        <v>0</v>
      </c>
      <c r="F28" s="16"/>
      <c r="G28" s="22">
        <v>1500000000000</v>
      </c>
      <c r="H28" s="24"/>
      <c r="I28" s="22">
        <v>0</v>
      </c>
      <c r="J28" s="16"/>
      <c r="K28" s="16" t="s">
        <v>36</v>
      </c>
    </row>
    <row r="29" spans="1:11" ht="18.75">
      <c r="A29" s="3" t="s">
        <v>41</v>
      </c>
      <c r="C29" s="22">
        <v>15623000000</v>
      </c>
      <c r="D29" s="23"/>
      <c r="E29" s="22">
        <v>0</v>
      </c>
      <c r="F29" s="16"/>
      <c r="G29" s="22">
        <v>0</v>
      </c>
      <c r="H29" s="24"/>
      <c r="I29" s="22">
        <v>15623000000</v>
      </c>
      <c r="J29" s="16"/>
      <c r="K29" s="16" t="s">
        <v>70</v>
      </c>
    </row>
    <row r="30" spans="1:11" ht="18.75">
      <c r="A30" s="3" t="s">
        <v>41</v>
      </c>
      <c r="C30" s="22">
        <v>16000000000</v>
      </c>
      <c r="D30" s="23"/>
      <c r="E30" s="22">
        <v>0</v>
      </c>
      <c r="F30" s="16"/>
      <c r="G30" s="22">
        <v>0</v>
      </c>
      <c r="H30" s="24"/>
      <c r="I30" s="22">
        <v>16000000000</v>
      </c>
      <c r="J30" s="16"/>
      <c r="K30" s="16" t="s">
        <v>72</v>
      </c>
    </row>
    <row r="31" spans="1:11" ht="18.75">
      <c r="A31" s="3" t="s">
        <v>73</v>
      </c>
      <c r="C31" s="22">
        <v>750000000000</v>
      </c>
      <c r="D31" s="23"/>
      <c r="E31" s="22">
        <v>0</v>
      </c>
      <c r="F31" s="16"/>
      <c r="G31" s="22">
        <v>0</v>
      </c>
      <c r="H31" s="24"/>
      <c r="I31" s="22">
        <v>750000000000</v>
      </c>
      <c r="J31" s="16"/>
      <c r="K31" s="16" t="s">
        <v>75</v>
      </c>
    </row>
    <row r="32" spans="1:11" ht="18.75">
      <c r="A32" s="3" t="s">
        <v>76</v>
      </c>
      <c r="C32" s="22">
        <v>350000000000</v>
      </c>
      <c r="D32" s="23"/>
      <c r="E32" s="22">
        <v>0</v>
      </c>
      <c r="F32" s="16"/>
      <c r="G32" s="22">
        <v>0</v>
      </c>
      <c r="H32" s="24"/>
      <c r="I32" s="22">
        <v>350000000000</v>
      </c>
      <c r="J32" s="16"/>
      <c r="K32" s="16" t="s">
        <v>78</v>
      </c>
    </row>
    <row r="33" spans="1:11" ht="18.75">
      <c r="A33" s="3" t="s">
        <v>41</v>
      </c>
      <c r="C33" s="22">
        <v>0</v>
      </c>
      <c r="D33" s="23"/>
      <c r="E33" s="22">
        <v>8267000000</v>
      </c>
      <c r="F33" s="16"/>
      <c r="G33" s="22">
        <v>0</v>
      </c>
      <c r="H33" s="24"/>
      <c r="I33" s="22">
        <v>8267000000</v>
      </c>
      <c r="J33" s="16"/>
      <c r="K33" s="16" t="s">
        <v>80</v>
      </c>
    </row>
    <row r="34" spans="1:11" ht="18.75">
      <c r="A34" s="3" t="s">
        <v>76</v>
      </c>
      <c r="C34" s="22">
        <v>0</v>
      </c>
      <c r="D34" s="23"/>
      <c r="E34" s="22">
        <v>217000000000</v>
      </c>
      <c r="F34" s="16"/>
      <c r="G34" s="22">
        <v>0</v>
      </c>
      <c r="H34" s="24"/>
      <c r="I34" s="22">
        <v>217000000000</v>
      </c>
      <c r="J34" s="16"/>
      <c r="K34" s="16" t="s">
        <v>82</v>
      </c>
    </row>
    <row r="35" spans="1:11" ht="18.75">
      <c r="A35" s="3" t="s">
        <v>76</v>
      </c>
      <c r="C35" s="22">
        <v>0</v>
      </c>
      <c r="D35" s="23"/>
      <c r="E35" s="22">
        <v>293000000000</v>
      </c>
      <c r="F35" s="16"/>
      <c r="G35" s="22">
        <v>0</v>
      </c>
      <c r="H35" s="24"/>
      <c r="I35" s="22">
        <v>293000000000</v>
      </c>
      <c r="J35" s="16"/>
      <c r="K35" s="16" t="s">
        <v>84</v>
      </c>
    </row>
    <row r="36" spans="1:11" ht="18.75">
      <c r="A36" s="3" t="s">
        <v>73</v>
      </c>
      <c r="C36" s="22">
        <v>0</v>
      </c>
      <c r="D36" s="23"/>
      <c r="E36" s="22">
        <v>53882000000</v>
      </c>
      <c r="F36" s="16"/>
      <c r="G36" s="22">
        <v>0</v>
      </c>
      <c r="H36" s="24"/>
      <c r="I36" s="22">
        <v>53882000000</v>
      </c>
      <c r="J36" s="16"/>
      <c r="K36" s="16" t="s">
        <v>86</v>
      </c>
    </row>
    <row r="37" spans="1:11" ht="18.75">
      <c r="A37" s="3" t="s">
        <v>73</v>
      </c>
      <c r="C37" s="22">
        <v>0</v>
      </c>
      <c r="D37" s="23"/>
      <c r="E37" s="22">
        <v>425164000000</v>
      </c>
      <c r="F37" s="16"/>
      <c r="G37" s="22">
        <v>0</v>
      </c>
      <c r="H37" s="24"/>
      <c r="I37" s="22">
        <v>425164000000</v>
      </c>
      <c r="J37" s="16"/>
      <c r="K37" s="16" t="s">
        <v>88</v>
      </c>
    </row>
    <row r="38" spans="1:11" ht="18.75">
      <c r="A38" s="3" t="s">
        <v>76</v>
      </c>
      <c r="C38" s="22">
        <v>0</v>
      </c>
      <c r="D38" s="23"/>
      <c r="E38" s="22">
        <v>500000000000</v>
      </c>
      <c r="F38" s="16"/>
      <c r="G38" s="22">
        <v>0</v>
      </c>
      <c r="H38" s="24"/>
      <c r="I38" s="22">
        <v>500000000000</v>
      </c>
      <c r="J38" s="16"/>
      <c r="K38" s="16" t="s">
        <v>90</v>
      </c>
    </row>
    <row r="39" spans="1:11" ht="18.75">
      <c r="A39" s="3" t="s">
        <v>76</v>
      </c>
      <c r="C39" s="22">
        <v>0</v>
      </c>
      <c r="D39" s="23"/>
      <c r="E39" s="22">
        <v>200000000000</v>
      </c>
      <c r="F39" s="16"/>
      <c r="G39" s="22">
        <v>0</v>
      </c>
      <c r="H39" s="24"/>
      <c r="I39" s="22">
        <v>200000000000</v>
      </c>
      <c r="J39" s="16"/>
      <c r="K39" s="16" t="s">
        <v>92</v>
      </c>
    </row>
    <row r="40" spans="1:11" ht="18.75">
      <c r="A40" s="3" t="s">
        <v>73</v>
      </c>
      <c r="C40" s="22">
        <v>0</v>
      </c>
      <c r="D40" s="23"/>
      <c r="E40" s="22">
        <v>282521000000</v>
      </c>
      <c r="F40" s="16"/>
      <c r="G40" s="22">
        <v>0</v>
      </c>
      <c r="H40" s="24"/>
      <c r="I40" s="22">
        <v>282521000000</v>
      </c>
      <c r="J40" s="16"/>
      <c r="K40" s="16" t="s">
        <v>94</v>
      </c>
    </row>
    <row r="41" spans="1:11" ht="18.75">
      <c r="A41" s="3" t="s">
        <v>41</v>
      </c>
      <c r="C41" s="22">
        <v>0</v>
      </c>
      <c r="D41" s="23"/>
      <c r="E41" s="22">
        <v>156500000000</v>
      </c>
      <c r="F41" s="16"/>
      <c r="G41" s="22">
        <v>0</v>
      </c>
      <c r="H41" s="24"/>
      <c r="I41" s="22">
        <v>156500000000</v>
      </c>
      <c r="J41" s="16"/>
      <c r="K41" s="16" t="s">
        <v>96</v>
      </c>
    </row>
    <row r="42" spans="1:11" ht="18.75">
      <c r="A42" s="3" t="s">
        <v>56</v>
      </c>
      <c r="C42" s="22">
        <v>0</v>
      </c>
      <c r="D42" s="23"/>
      <c r="E42" s="22">
        <v>100000000000</v>
      </c>
      <c r="F42" s="16"/>
      <c r="G42" s="22">
        <v>0</v>
      </c>
      <c r="H42" s="24"/>
      <c r="I42" s="22">
        <v>100000000000</v>
      </c>
      <c r="J42" s="16"/>
      <c r="K42" s="16" t="s">
        <v>98</v>
      </c>
    </row>
    <row r="43" spans="1:11" ht="18.75">
      <c r="A43" s="3" t="s">
        <v>41</v>
      </c>
      <c r="C43" s="22">
        <v>0</v>
      </c>
      <c r="D43" s="23"/>
      <c r="E43" s="22">
        <v>77800000000</v>
      </c>
      <c r="F43" s="16"/>
      <c r="G43" s="22">
        <v>0</v>
      </c>
      <c r="H43" s="24"/>
      <c r="I43" s="22">
        <v>77800000000</v>
      </c>
      <c r="J43" s="16"/>
      <c r="K43" s="16" t="s">
        <v>100</v>
      </c>
    </row>
    <row r="44" spans="1:11" ht="18.75">
      <c r="A44" s="3" t="s">
        <v>101</v>
      </c>
      <c r="C44" s="22">
        <v>0</v>
      </c>
      <c r="D44" s="23"/>
      <c r="E44" s="22">
        <v>850000000</v>
      </c>
      <c r="F44" s="16"/>
      <c r="G44" s="22">
        <v>110000</v>
      </c>
      <c r="H44" s="24"/>
      <c r="I44" s="22">
        <v>849890000</v>
      </c>
      <c r="J44" s="16"/>
      <c r="K44" s="16" t="s">
        <v>102</v>
      </c>
    </row>
    <row r="45" spans="1:11" ht="18.75">
      <c r="A45" s="3" t="s">
        <v>41</v>
      </c>
      <c r="C45" s="22">
        <v>0</v>
      </c>
      <c r="D45" s="23"/>
      <c r="E45" s="22">
        <v>368500000000</v>
      </c>
      <c r="F45" s="16"/>
      <c r="G45" s="22">
        <v>0</v>
      </c>
      <c r="H45" s="24"/>
      <c r="I45" s="22">
        <v>368500000000</v>
      </c>
      <c r="J45" s="16"/>
      <c r="K45" s="16" t="s">
        <v>104</v>
      </c>
    </row>
    <row r="46" spans="1:11" ht="18.75">
      <c r="A46" s="3" t="s">
        <v>41</v>
      </c>
      <c r="C46" s="22">
        <v>0</v>
      </c>
      <c r="D46" s="23"/>
      <c r="E46" s="22">
        <v>103690000000</v>
      </c>
      <c r="F46" s="16"/>
      <c r="G46" s="22">
        <v>0</v>
      </c>
      <c r="H46" s="24"/>
      <c r="I46" s="22">
        <v>103690000000</v>
      </c>
      <c r="J46" s="16"/>
      <c r="K46" s="16" t="s">
        <v>106</v>
      </c>
    </row>
    <row r="47" spans="1:11" ht="18.75">
      <c r="A47" s="3" t="s">
        <v>56</v>
      </c>
      <c r="C47" s="22">
        <v>0</v>
      </c>
      <c r="D47" s="23"/>
      <c r="E47" s="22">
        <v>91200000000</v>
      </c>
      <c r="F47" s="16"/>
      <c r="G47" s="22">
        <v>0</v>
      </c>
      <c r="H47" s="24"/>
      <c r="I47" s="22">
        <v>91200000000</v>
      </c>
      <c r="J47" s="16"/>
      <c r="K47" s="16" t="s">
        <v>108</v>
      </c>
    </row>
    <row r="48" spans="1:11" ht="18.75">
      <c r="A48" s="3" t="s">
        <v>41</v>
      </c>
      <c r="C48" s="22">
        <v>0</v>
      </c>
      <c r="D48" s="23"/>
      <c r="E48" s="22">
        <v>16568000000</v>
      </c>
      <c r="F48" s="16"/>
      <c r="G48" s="22">
        <v>0</v>
      </c>
      <c r="H48" s="24"/>
      <c r="I48" s="22">
        <v>16568000000</v>
      </c>
      <c r="J48" s="16"/>
      <c r="K48" s="16" t="s">
        <v>72</v>
      </c>
    </row>
    <row r="49" spans="1:11" ht="18.75">
      <c r="A49" s="3" t="s">
        <v>41</v>
      </c>
      <c r="C49" s="22">
        <v>0</v>
      </c>
      <c r="D49" s="23"/>
      <c r="E49" s="22">
        <v>49000000000</v>
      </c>
      <c r="F49" s="16"/>
      <c r="G49" s="22">
        <v>0</v>
      </c>
      <c r="H49" s="24"/>
      <c r="I49" s="22">
        <v>49000000000</v>
      </c>
      <c r="J49" s="16"/>
      <c r="K49" s="16" t="s">
        <v>111</v>
      </c>
    </row>
    <row r="50" spans="1:11" ht="18.75">
      <c r="A50" s="3" t="s">
        <v>73</v>
      </c>
      <c r="C50" s="22">
        <v>0</v>
      </c>
      <c r="D50" s="23"/>
      <c r="E50" s="22">
        <v>75390000000</v>
      </c>
      <c r="F50" s="16"/>
      <c r="G50" s="22">
        <v>0</v>
      </c>
      <c r="H50" s="24"/>
      <c r="I50" s="22">
        <v>75390000000</v>
      </c>
      <c r="J50" s="16"/>
      <c r="K50" s="16" t="s">
        <v>113</v>
      </c>
    </row>
    <row r="51" spans="1:11" ht="18.75">
      <c r="A51" s="3" t="s">
        <v>76</v>
      </c>
      <c r="C51" s="22">
        <v>0</v>
      </c>
      <c r="D51" s="23"/>
      <c r="E51" s="22">
        <v>62940000000</v>
      </c>
      <c r="F51" s="16"/>
      <c r="G51" s="22">
        <v>0</v>
      </c>
      <c r="H51" s="24"/>
      <c r="I51" s="22">
        <v>62940000000</v>
      </c>
      <c r="J51" s="16"/>
      <c r="K51" s="16" t="s">
        <v>115</v>
      </c>
    </row>
    <row r="52" spans="1:11" ht="18.75">
      <c r="A52" s="3" t="s">
        <v>116</v>
      </c>
      <c r="C52" s="22">
        <v>0</v>
      </c>
      <c r="D52" s="23"/>
      <c r="E52" s="22">
        <v>3039329197124</v>
      </c>
      <c r="F52" s="16"/>
      <c r="G52" s="22">
        <v>3039328660000</v>
      </c>
      <c r="H52" s="24"/>
      <c r="I52" s="22">
        <v>537124</v>
      </c>
      <c r="J52" s="16"/>
      <c r="K52" s="16" t="s">
        <v>36</v>
      </c>
    </row>
    <row r="53" spans="1:11" ht="18.75">
      <c r="A53" s="3" t="s">
        <v>118</v>
      </c>
      <c r="C53" s="22">
        <v>0</v>
      </c>
      <c r="D53" s="23"/>
      <c r="E53" s="22">
        <v>2001050000000</v>
      </c>
      <c r="F53" s="16"/>
      <c r="G53" s="22">
        <v>2000000154860</v>
      </c>
      <c r="H53" s="24"/>
      <c r="I53" s="22">
        <v>1049845140</v>
      </c>
      <c r="J53" s="16"/>
      <c r="K53" s="16" t="s">
        <v>102</v>
      </c>
    </row>
    <row r="54" spans="1:11" ht="18.75">
      <c r="A54" s="3" t="s">
        <v>120</v>
      </c>
      <c r="C54" s="22">
        <v>0</v>
      </c>
      <c r="D54" s="23"/>
      <c r="E54" s="22">
        <v>300000000000</v>
      </c>
      <c r="F54" s="16"/>
      <c r="G54" s="22">
        <v>0</v>
      </c>
      <c r="H54" s="24"/>
      <c r="I54" s="22">
        <v>300000000000</v>
      </c>
      <c r="J54" s="16"/>
      <c r="K54" s="16" t="s">
        <v>122</v>
      </c>
    </row>
    <row r="55" spans="1:11" ht="18.75">
      <c r="A55" s="3" t="s">
        <v>120</v>
      </c>
      <c r="C55" s="22">
        <v>0</v>
      </c>
      <c r="D55" s="23"/>
      <c r="E55" s="22">
        <v>500000000000</v>
      </c>
      <c r="F55" s="16"/>
      <c r="G55" s="22">
        <v>0</v>
      </c>
      <c r="H55" s="24"/>
      <c r="I55" s="22">
        <v>500000000000</v>
      </c>
      <c r="J55" s="16"/>
      <c r="K55" s="16" t="s">
        <v>90</v>
      </c>
    </row>
    <row r="56" spans="1:11" ht="18.75">
      <c r="A56" s="3" t="s">
        <v>120</v>
      </c>
      <c r="C56" s="22">
        <v>0</v>
      </c>
      <c r="D56" s="23"/>
      <c r="E56" s="22">
        <v>500000000000</v>
      </c>
      <c r="F56" s="16"/>
      <c r="G56" s="22">
        <v>0</v>
      </c>
      <c r="H56" s="24"/>
      <c r="I56" s="22">
        <v>500000000000</v>
      </c>
      <c r="J56" s="16"/>
      <c r="K56" s="16" t="s">
        <v>90</v>
      </c>
    </row>
    <row r="57" spans="1:11" ht="18.75">
      <c r="A57" s="3" t="s">
        <v>120</v>
      </c>
      <c r="C57" s="22">
        <v>0</v>
      </c>
      <c r="D57" s="23"/>
      <c r="E57" s="22">
        <v>200000000000</v>
      </c>
      <c r="F57" s="16"/>
      <c r="G57" s="22">
        <v>0</v>
      </c>
      <c r="H57" s="24"/>
      <c r="I57" s="22">
        <v>200000000000</v>
      </c>
      <c r="J57" s="16"/>
      <c r="K57" s="16" t="s">
        <v>92</v>
      </c>
    </row>
    <row r="58" spans="1:11" ht="18.75">
      <c r="A58" s="3" t="s">
        <v>120</v>
      </c>
      <c r="C58" s="22">
        <v>0</v>
      </c>
      <c r="D58" s="23"/>
      <c r="E58" s="22">
        <v>200000000000</v>
      </c>
      <c r="F58" s="16"/>
      <c r="G58" s="22">
        <v>0</v>
      </c>
      <c r="H58" s="24"/>
      <c r="I58" s="22">
        <v>200000000000</v>
      </c>
      <c r="J58" s="16"/>
      <c r="K58" s="16" t="s">
        <v>92</v>
      </c>
    </row>
    <row r="59" spans="1:11" ht="18.75">
      <c r="A59" s="3" t="s">
        <v>120</v>
      </c>
      <c r="C59" s="22">
        <v>0</v>
      </c>
      <c r="D59" s="23"/>
      <c r="E59" s="22">
        <v>300000000000</v>
      </c>
      <c r="F59" s="16"/>
      <c r="G59" s="22">
        <v>0</v>
      </c>
      <c r="H59" s="24"/>
      <c r="I59" s="22">
        <v>300000000000</v>
      </c>
      <c r="J59" s="16"/>
      <c r="K59" s="16" t="s">
        <v>122</v>
      </c>
    </row>
    <row r="60" spans="1:11" ht="18.75">
      <c r="A60" s="3" t="s">
        <v>41</v>
      </c>
      <c r="C60" s="22">
        <v>0</v>
      </c>
      <c r="D60" s="23"/>
      <c r="E60" s="22">
        <v>43760000000</v>
      </c>
      <c r="F60" s="16"/>
      <c r="G60" s="22">
        <v>0</v>
      </c>
      <c r="H60" s="24"/>
      <c r="I60" s="22">
        <v>43760000000</v>
      </c>
      <c r="J60" s="16"/>
      <c r="K60" s="16" t="s">
        <v>129</v>
      </c>
    </row>
    <row r="61" spans="1:11" ht="19.5" thickBot="1">
      <c r="A61" s="3" t="s">
        <v>76</v>
      </c>
      <c r="C61" s="22">
        <v>0</v>
      </c>
      <c r="D61" s="23"/>
      <c r="E61" s="22">
        <v>23778000000</v>
      </c>
      <c r="F61" s="16"/>
      <c r="G61" s="22">
        <v>0</v>
      </c>
      <c r="H61" s="24"/>
      <c r="I61" s="22">
        <v>23778000000</v>
      </c>
      <c r="J61" s="16"/>
      <c r="K61" s="16" t="s">
        <v>131</v>
      </c>
    </row>
    <row r="62" spans="1:11" ht="20.25" thickBot="1">
      <c r="C62" s="25">
        <f>SUM(C10:C61)</f>
        <v>5519857703541</v>
      </c>
      <c r="E62" s="25">
        <f>SUM(E10:E61)</f>
        <v>15606150946375</v>
      </c>
      <c r="G62" s="25">
        <f>SUM(G10:G61)</f>
        <v>13393229993105</v>
      </c>
      <c r="I62" s="25">
        <f>SUM(I10:I61)</f>
        <v>7338849243450</v>
      </c>
      <c r="K62" s="55">
        <f>K10+K11+K20+K21+K23+K24+K25+K26+K27+K28+K29+K30+K31+K32+K33+K34+K35+K36+K37+K38+K39+K40+K41+K42+K43+K44+K45+K46+K47+K48+K49+K50+K51+K52+K53+K54+K55+K56+K57+K58+K59+K60+K61</f>
        <v>0.9458000000000002</v>
      </c>
    </row>
    <row r="63" spans="1:11" ht="15.75" thickTop="1"/>
    <row r="65" spans="7:7">
      <c r="G65" s="4"/>
    </row>
    <row r="67" spans="7:7">
      <c r="G67" s="4"/>
    </row>
    <row r="69" spans="7:7">
      <c r="G69" s="4"/>
    </row>
  </sheetData>
  <mergeCells count="12">
    <mergeCell ref="A1:K1"/>
    <mergeCell ref="A2:K2"/>
    <mergeCell ref="A3:K3"/>
    <mergeCell ref="I9"/>
    <mergeCell ref="K9"/>
    <mergeCell ref="I8:K8"/>
    <mergeCell ref="C9"/>
    <mergeCell ref="C8"/>
    <mergeCell ref="E9"/>
    <mergeCell ref="G9"/>
    <mergeCell ref="E8:G8"/>
    <mergeCell ref="A6:K6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1"/>
  <sheetViews>
    <sheetView rightToLeft="1" workbookViewId="0">
      <selection activeCell="J7" sqref="J7"/>
    </sheetView>
  </sheetViews>
  <sheetFormatPr defaultRowHeight="15"/>
  <cols>
    <col min="1" max="1" width="49.140625" style="1" bestFit="1" customWidth="1"/>
    <col min="2" max="2" width="18.140625" style="1" customWidth="1"/>
    <col min="3" max="3" width="34.42578125" style="1" customWidth="1"/>
    <col min="4" max="4" width="1" style="1" customWidth="1"/>
    <col min="5" max="5" width="1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9.140625" style="1" customWidth="1"/>
    <col min="10" max="10" width="17.85546875" style="1" bestFit="1" customWidth="1"/>
    <col min="11" max="16384" width="9.140625" style="1"/>
  </cols>
  <sheetData>
    <row r="2" spans="1:10" ht="21">
      <c r="A2" s="74" t="s">
        <v>0</v>
      </c>
      <c r="B2" s="74"/>
      <c r="C2" s="74"/>
      <c r="D2" s="74"/>
      <c r="E2" s="74"/>
      <c r="F2" s="74"/>
      <c r="G2" s="74"/>
    </row>
    <row r="3" spans="1:10" ht="21">
      <c r="A3" s="74" t="s">
        <v>132</v>
      </c>
      <c r="B3" s="74"/>
      <c r="C3" s="74"/>
      <c r="D3" s="74"/>
      <c r="E3" s="74"/>
      <c r="F3" s="74"/>
      <c r="G3" s="74"/>
    </row>
    <row r="4" spans="1:10" ht="21">
      <c r="A4" s="74" t="s">
        <v>2</v>
      </c>
      <c r="B4" s="74"/>
      <c r="C4" s="74"/>
      <c r="D4" s="74"/>
      <c r="E4" s="74"/>
      <c r="F4" s="74"/>
      <c r="G4" s="74"/>
    </row>
    <row r="5" spans="1:10" ht="32.25" customHeight="1">
      <c r="A5" s="75" t="s">
        <v>206</v>
      </c>
      <c r="B5" s="75"/>
      <c r="C5" s="75"/>
      <c r="D5" s="75"/>
      <c r="E5" s="75"/>
      <c r="F5" s="75"/>
      <c r="G5" s="75"/>
      <c r="H5" s="75"/>
      <c r="I5" s="75"/>
    </row>
    <row r="6" spans="1:10" ht="21.75" thickBot="1">
      <c r="A6" s="74" t="s">
        <v>135</v>
      </c>
      <c r="C6" s="32" t="s">
        <v>31</v>
      </c>
      <c r="E6" s="32" t="s">
        <v>148</v>
      </c>
      <c r="G6" s="32" t="s">
        <v>13</v>
      </c>
    </row>
    <row r="7" spans="1:10" ht="21">
      <c r="A7" s="26" t="s">
        <v>196</v>
      </c>
      <c r="C7" s="22">
        <v>-47500000</v>
      </c>
      <c r="E7" s="31">
        <f>C7/C10</f>
        <v>-2.8112186797240549E-4</v>
      </c>
      <c r="F7" s="30"/>
      <c r="G7" s="56">
        <f>C7/J7</f>
        <v>-6.1215805639521005E-6</v>
      </c>
      <c r="J7" s="22">
        <v>7759433940919</v>
      </c>
    </row>
    <row r="8" spans="1:10" ht="21">
      <c r="A8" s="26" t="s">
        <v>194</v>
      </c>
      <c r="C8" s="22">
        <v>8332489462</v>
      </c>
      <c r="E8" s="27">
        <f>C8/C10</f>
        <v>4.9314631629848928E-2</v>
      </c>
      <c r="F8" s="30"/>
      <c r="G8" s="56">
        <f>C8/J7</f>
        <v>1.0738527482087345E-3</v>
      </c>
    </row>
    <row r="9" spans="1:10" ht="19.5" thickBot="1">
      <c r="A9" s="3" t="s">
        <v>195</v>
      </c>
      <c r="C9" s="28">
        <v>160680876988</v>
      </c>
      <c r="E9" s="29">
        <f>C9/C10</f>
        <v>0.95096649023812352</v>
      </c>
      <c r="G9" s="29" t="s">
        <v>183</v>
      </c>
    </row>
    <row r="10" spans="1:10" ht="20.25" thickBot="1">
      <c r="A10" s="1" t="s">
        <v>189</v>
      </c>
      <c r="C10" s="25">
        <f>SUM(C7:C9)</f>
        <v>168965866450</v>
      </c>
      <c r="E10" s="51">
        <f>E7+E8+E9</f>
        <v>1</v>
      </c>
      <c r="G10" s="52">
        <f>G8+G9</f>
        <v>2.1773852748208734E-2</v>
      </c>
    </row>
    <row r="11" spans="1:10" ht="15.75" thickTop="1"/>
  </sheetData>
  <mergeCells count="5">
    <mergeCell ref="A6"/>
    <mergeCell ref="A2:G2"/>
    <mergeCell ref="A3:G3"/>
    <mergeCell ref="A4:G4"/>
    <mergeCell ref="A5:I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1"/>
  <sheetViews>
    <sheetView rightToLeft="1" zoomScale="90" zoomScaleNormal="90" workbookViewId="0">
      <selection activeCell="A6" sqref="A6:A8"/>
    </sheetView>
  </sheetViews>
  <sheetFormatPr defaultRowHeight="18.75"/>
  <cols>
    <col min="1" max="1" width="29.140625" style="16" bestFit="1" customWidth="1"/>
    <col min="2" max="2" width="1" style="16" customWidth="1"/>
    <col min="3" max="3" width="9.140625" style="16" customWidth="1"/>
    <col min="4" max="4" width="1" style="16" customWidth="1"/>
    <col min="5" max="5" width="12.85546875" style="16" bestFit="1" customWidth="1"/>
    <col min="6" max="6" width="1" style="16" customWidth="1"/>
    <col min="7" max="7" width="16.42578125" style="16" bestFit="1" customWidth="1"/>
    <col min="8" max="8" width="1" style="16" customWidth="1"/>
    <col min="9" max="9" width="11.42578125" style="16" customWidth="1"/>
    <col min="10" max="10" width="1" style="16" customWidth="1"/>
    <col min="11" max="11" width="15" style="16" bestFit="1" customWidth="1"/>
    <col min="12" max="12" width="1" style="16" customWidth="1"/>
    <col min="13" max="13" width="9.140625" style="16" customWidth="1"/>
    <col min="14" max="14" width="1" style="16" customWidth="1"/>
    <col min="15" max="15" width="10.28515625" style="16" customWidth="1"/>
    <col min="16" max="16" width="1" style="16" customWidth="1"/>
    <col min="17" max="17" width="9.85546875" style="16" bestFit="1" customWidth="1"/>
    <col min="18" max="18" width="1" style="16" customWidth="1"/>
    <col min="19" max="19" width="9.85546875" style="16" bestFit="1" customWidth="1"/>
    <col min="20" max="20" width="1" style="16" customWidth="1"/>
    <col min="21" max="21" width="18.42578125" style="16" bestFit="1" customWidth="1"/>
    <col min="22" max="22" width="1" style="16" customWidth="1"/>
    <col min="23" max="23" width="25.140625" style="16" bestFit="1" customWidth="1"/>
    <col min="24" max="24" width="1" style="16" customWidth="1"/>
    <col min="25" max="25" width="26" style="16" customWidth="1"/>
    <col min="26" max="26" width="1" style="16" customWidth="1"/>
    <col min="27" max="27" width="9.140625" style="16" customWidth="1"/>
    <col min="28" max="16384" width="9.140625" style="16"/>
  </cols>
  <sheetData>
    <row r="2" spans="1:25" ht="24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spans="1:25" ht="21" customHeight="1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</row>
    <row r="4" spans="1:25" ht="21" customHeight="1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</row>
    <row r="6" spans="1:25" ht="21.75" thickBot="1">
      <c r="A6" s="74" t="s">
        <v>3</v>
      </c>
      <c r="C6" s="76" t="s">
        <v>4</v>
      </c>
      <c r="D6" s="76" t="s">
        <v>4</v>
      </c>
      <c r="E6" s="76" t="s">
        <v>4</v>
      </c>
      <c r="F6" s="76" t="s">
        <v>4</v>
      </c>
      <c r="G6" s="76" t="s">
        <v>4</v>
      </c>
      <c r="I6" s="76" t="s">
        <v>5</v>
      </c>
      <c r="J6" s="76" t="s">
        <v>5</v>
      </c>
      <c r="K6" s="76" t="s">
        <v>5</v>
      </c>
      <c r="L6" s="76" t="s">
        <v>5</v>
      </c>
      <c r="M6" s="76" t="s">
        <v>5</v>
      </c>
      <c r="N6" s="76" t="s">
        <v>5</v>
      </c>
      <c r="O6" s="76" t="s">
        <v>5</v>
      </c>
      <c r="Q6" s="76" t="s">
        <v>6</v>
      </c>
      <c r="R6" s="76" t="s">
        <v>6</v>
      </c>
      <c r="S6" s="76" t="s">
        <v>6</v>
      </c>
      <c r="T6" s="76" t="s">
        <v>6</v>
      </c>
      <c r="U6" s="76" t="s">
        <v>6</v>
      </c>
      <c r="V6" s="76" t="s">
        <v>6</v>
      </c>
      <c r="W6" s="76" t="s">
        <v>6</v>
      </c>
      <c r="X6" s="76" t="s">
        <v>6</v>
      </c>
      <c r="Y6" s="76" t="s">
        <v>6</v>
      </c>
    </row>
    <row r="7" spans="1:25" ht="21.75" thickBot="1">
      <c r="A7" s="74" t="s">
        <v>3</v>
      </c>
      <c r="C7" s="74" t="s">
        <v>7</v>
      </c>
      <c r="E7" s="74" t="s">
        <v>8</v>
      </c>
      <c r="G7" s="74" t="s">
        <v>9</v>
      </c>
      <c r="I7" s="76" t="s">
        <v>10</v>
      </c>
      <c r="J7" s="76" t="s">
        <v>10</v>
      </c>
      <c r="K7" s="76" t="s">
        <v>10</v>
      </c>
      <c r="M7" s="76" t="s">
        <v>11</v>
      </c>
      <c r="N7" s="76" t="s">
        <v>11</v>
      </c>
      <c r="O7" s="76" t="s">
        <v>11</v>
      </c>
      <c r="Q7" s="74" t="s">
        <v>7</v>
      </c>
      <c r="S7" s="74" t="s">
        <v>12</v>
      </c>
      <c r="U7" s="77" t="s">
        <v>8</v>
      </c>
      <c r="W7" s="74" t="s">
        <v>9</v>
      </c>
      <c r="Y7" s="74" t="s">
        <v>13</v>
      </c>
    </row>
    <row r="8" spans="1:25" ht="21.75" thickBot="1">
      <c r="A8" s="76" t="s">
        <v>3</v>
      </c>
      <c r="C8" s="76" t="s">
        <v>7</v>
      </c>
      <c r="E8" s="76" t="s">
        <v>8</v>
      </c>
      <c r="G8" s="76" t="s">
        <v>9</v>
      </c>
      <c r="I8" s="76" t="s">
        <v>7</v>
      </c>
      <c r="K8" s="76" t="s">
        <v>8</v>
      </c>
      <c r="M8" s="76" t="s">
        <v>7</v>
      </c>
      <c r="O8" s="76" t="s">
        <v>14</v>
      </c>
      <c r="Q8" s="76" t="s">
        <v>7</v>
      </c>
      <c r="S8" s="76" t="s">
        <v>12</v>
      </c>
      <c r="U8" s="76" t="s">
        <v>8</v>
      </c>
      <c r="W8" s="76" t="s">
        <v>9</v>
      </c>
      <c r="Y8" s="76" t="s">
        <v>13</v>
      </c>
    </row>
    <row r="9" spans="1:25" ht="21.75" thickBot="1">
      <c r="A9" s="41" t="s">
        <v>15</v>
      </c>
      <c r="C9" s="22">
        <v>0</v>
      </c>
      <c r="E9" s="22">
        <v>0</v>
      </c>
      <c r="G9" s="22">
        <v>0</v>
      </c>
      <c r="I9" s="28">
        <v>4000000</v>
      </c>
      <c r="K9" s="28">
        <v>40000000000</v>
      </c>
      <c r="M9" s="28">
        <v>0</v>
      </c>
      <c r="O9" s="44">
        <v>0</v>
      </c>
      <c r="Q9" s="28">
        <v>4000000</v>
      </c>
      <c r="S9" s="28">
        <v>10000</v>
      </c>
      <c r="U9" s="28">
        <v>40000000000</v>
      </c>
      <c r="W9" s="28">
        <v>39952500000</v>
      </c>
      <c r="Y9" s="43" t="s">
        <v>16</v>
      </c>
    </row>
    <row r="10" spans="1:25" ht="24.75" thickBot="1">
      <c r="A10" s="42" t="s">
        <v>189</v>
      </c>
      <c r="C10" s="40">
        <f>SUM(C9)</f>
        <v>0</v>
      </c>
      <c r="E10" s="40">
        <f>SUM(E9)</f>
        <v>0</v>
      </c>
      <c r="G10" s="40">
        <f>SUM(G9)</f>
        <v>0</v>
      </c>
      <c r="I10" s="40">
        <f>SUM(I9)</f>
        <v>4000000</v>
      </c>
      <c r="K10" s="40">
        <f>SUM(K9)</f>
        <v>40000000000</v>
      </c>
      <c r="M10" s="40">
        <f>SUM(M9)</f>
        <v>0</v>
      </c>
      <c r="O10" s="40">
        <f>SUM(O9)</f>
        <v>0</v>
      </c>
      <c r="Q10" s="40">
        <f>SUM(Q9)</f>
        <v>4000000</v>
      </c>
      <c r="S10" s="40">
        <f>SUM(S9)</f>
        <v>10000</v>
      </c>
      <c r="U10" s="40">
        <f>SUM(U9)</f>
        <v>40000000000</v>
      </c>
      <c r="W10" s="40">
        <f>SUM(W9)</f>
        <v>39952500000</v>
      </c>
      <c r="Y10" s="40" t="str">
        <f>Y9</f>
        <v>0.51%</v>
      </c>
    </row>
    <row r="11" spans="1:25" ht="19.5" thickTop="1"/>
  </sheetData>
  <mergeCells count="21"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1"/>
  <sheetViews>
    <sheetView rightToLeft="1" workbookViewId="0">
      <selection activeCell="A11" sqref="A11"/>
    </sheetView>
  </sheetViews>
  <sheetFormatPr defaultRowHeight="18.75"/>
  <cols>
    <col min="1" max="1" width="28.5703125" style="11" bestFit="1" customWidth="1"/>
    <col min="2" max="2" width="1" style="11" customWidth="1"/>
    <col min="3" max="3" width="10.28515625" style="11" bestFit="1" customWidth="1"/>
    <col min="4" max="4" width="1" style="11" customWidth="1"/>
    <col min="5" max="5" width="16.7109375" style="11" bestFit="1" customWidth="1"/>
    <col min="6" max="6" width="1" style="11" customWidth="1"/>
    <col min="7" max="7" width="17.140625" style="11" bestFit="1" customWidth="1"/>
    <col min="8" max="8" width="1" style="11" customWidth="1"/>
    <col min="9" max="9" width="26.28515625" style="11" bestFit="1" customWidth="1"/>
    <col min="10" max="10" width="1" style="11" customWidth="1"/>
    <col min="11" max="11" width="10.28515625" style="11" bestFit="1" customWidth="1"/>
    <col min="12" max="12" width="1" style="11" customWidth="1"/>
    <col min="13" max="13" width="16.7109375" style="11" bestFit="1" customWidth="1"/>
    <col min="14" max="14" width="1" style="11" customWidth="1"/>
    <col min="15" max="15" width="17.7109375" style="11" bestFit="1" customWidth="1"/>
    <col min="16" max="16" width="1" style="11" customWidth="1"/>
    <col min="17" max="17" width="26.28515625" style="11" bestFit="1" customWidth="1"/>
    <col min="18" max="18" width="1" style="11" customWidth="1"/>
    <col min="19" max="19" width="9.140625" style="11" customWidth="1"/>
    <col min="20" max="16384" width="9.140625" style="11"/>
  </cols>
  <sheetData>
    <row r="2" spans="1:17" ht="24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7" ht="24">
      <c r="A3" s="70" t="s">
        <v>132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1:17" ht="24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</row>
    <row r="5" spans="1:17" ht="25.5">
      <c r="A5" s="75" t="s">
        <v>199</v>
      </c>
      <c r="B5" s="75"/>
      <c r="C5" s="75"/>
      <c r="D5" s="75"/>
      <c r="E5" s="75"/>
      <c r="F5" s="75"/>
      <c r="G5" s="75"/>
      <c r="H5" s="75"/>
    </row>
    <row r="6" spans="1:17" ht="21.75" thickBot="1">
      <c r="A6" s="74" t="s">
        <v>3</v>
      </c>
      <c r="C6" s="76" t="s">
        <v>197</v>
      </c>
      <c r="D6" s="76" t="s">
        <v>133</v>
      </c>
      <c r="E6" s="76" t="s">
        <v>133</v>
      </c>
      <c r="F6" s="76" t="s">
        <v>133</v>
      </c>
      <c r="G6" s="76" t="s">
        <v>133</v>
      </c>
      <c r="H6" s="76" t="s">
        <v>133</v>
      </c>
      <c r="I6" s="76" t="s">
        <v>133</v>
      </c>
      <c r="K6" s="76" t="s">
        <v>198</v>
      </c>
      <c r="L6" s="76" t="s">
        <v>134</v>
      </c>
      <c r="M6" s="76" t="s">
        <v>134</v>
      </c>
      <c r="N6" s="76" t="s">
        <v>134</v>
      </c>
      <c r="O6" s="76" t="s">
        <v>134</v>
      </c>
      <c r="P6" s="76" t="s">
        <v>134</v>
      </c>
      <c r="Q6" s="76" t="s">
        <v>134</v>
      </c>
    </row>
    <row r="7" spans="1:17" ht="21.75" thickBot="1">
      <c r="A7" s="74"/>
      <c r="C7" s="76" t="s">
        <v>7</v>
      </c>
      <c r="E7" s="76" t="s">
        <v>142</v>
      </c>
      <c r="G7" s="76" t="s">
        <v>143</v>
      </c>
      <c r="I7" s="76" t="s">
        <v>144</v>
      </c>
      <c r="K7" s="78" t="s">
        <v>7</v>
      </c>
      <c r="M7" s="78" t="s">
        <v>142</v>
      </c>
      <c r="O7" s="78" t="s">
        <v>143</v>
      </c>
      <c r="Q7" s="78" t="s">
        <v>144</v>
      </c>
    </row>
    <row r="8" spans="1:17" ht="21">
      <c r="A8" s="26" t="s">
        <v>15</v>
      </c>
      <c r="C8" s="12">
        <v>4000000</v>
      </c>
      <c r="E8" s="12">
        <v>39952500000</v>
      </c>
      <c r="G8" s="12">
        <v>40000000000</v>
      </c>
      <c r="I8" s="12">
        <v>-47500000</v>
      </c>
      <c r="K8" s="12">
        <v>4000000</v>
      </c>
      <c r="M8" s="12">
        <v>39952500000</v>
      </c>
      <c r="O8" s="12">
        <v>40000000000</v>
      </c>
      <c r="Q8" s="12">
        <v>-47500000</v>
      </c>
    </row>
    <row r="9" spans="1:17" ht="21.75" thickBot="1">
      <c r="A9" s="26" t="s">
        <v>26</v>
      </c>
      <c r="C9" s="37">
        <v>555600</v>
      </c>
      <c r="E9" s="37">
        <v>297192124162</v>
      </c>
      <c r="G9" s="37">
        <v>288859634700</v>
      </c>
      <c r="I9" s="37">
        <v>8332489462</v>
      </c>
      <c r="K9" s="37">
        <v>555600</v>
      </c>
      <c r="M9" s="37">
        <v>297192124162</v>
      </c>
      <c r="O9" s="37">
        <v>305526875630</v>
      </c>
      <c r="Q9" s="37">
        <v>-8334751467</v>
      </c>
    </row>
    <row r="10" spans="1:17" ht="21.75" thickBot="1">
      <c r="C10" s="38">
        <f>SUM(C8:C9)</f>
        <v>4555600</v>
      </c>
      <c r="E10" s="38">
        <f>SUM(E8:E9)</f>
        <v>337144624162</v>
      </c>
      <c r="G10" s="38">
        <f>SUM(G8:G9)</f>
        <v>328859634700</v>
      </c>
      <c r="I10" s="38">
        <f>SUM(I8:I9)</f>
        <v>8284989462</v>
      </c>
      <c r="K10" s="38">
        <f>SUM(K8:K9)</f>
        <v>4555600</v>
      </c>
      <c r="M10" s="38">
        <f>SUM(M8:M9)</f>
        <v>337144624162</v>
      </c>
      <c r="O10" s="38">
        <f>SUM(O8:O9)</f>
        <v>345526875630</v>
      </c>
      <c r="Q10" s="38">
        <f>SUM(Q8:Q9)</f>
        <v>-8382251467</v>
      </c>
    </row>
    <row r="11" spans="1:17" ht="19.5" thickTop="1">
      <c r="C11" s="12"/>
    </row>
  </sheetData>
  <mergeCells count="15">
    <mergeCell ref="A2:Q2"/>
    <mergeCell ref="A3:Q3"/>
    <mergeCell ref="A4:Q4"/>
    <mergeCell ref="A5:H5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82"/>
  <sheetViews>
    <sheetView rightToLeft="1" topLeftCell="A93" workbookViewId="0">
      <selection activeCell="A6" sqref="A6:B6"/>
    </sheetView>
  </sheetViews>
  <sheetFormatPr defaultRowHeight="18.75"/>
  <cols>
    <col min="1" max="1" width="36.28515625" style="11" bestFit="1" customWidth="1"/>
    <col min="2" max="3" width="1" style="11" customWidth="1"/>
    <col min="4" max="4" width="19.140625" style="16" bestFit="1" customWidth="1"/>
    <col min="5" max="5" width="1" style="16" customWidth="1"/>
    <col min="6" max="6" width="14.140625" style="16" bestFit="1" customWidth="1"/>
    <col min="7" max="7" width="1" style="16" customWidth="1"/>
    <col min="8" max="8" width="18.5703125" style="16" bestFit="1" customWidth="1"/>
    <col min="9" max="9" width="1" style="16" customWidth="1"/>
    <col min="10" max="10" width="19.7109375" style="16" bestFit="1" customWidth="1"/>
    <col min="11" max="11" width="1" style="16" customWidth="1"/>
    <col min="12" max="12" width="14.7109375" style="16" bestFit="1" customWidth="1"/>
    <col min="13" max="13" width="1" style="16" customWidth="1"/>
    <col min="14" max="14" width="19.42578125" style="16" bestFit="1" customWidth="1"/>
    <col min="15" max="15" width="1" style="11" customWidth="1"/>
    <col min="16" max="16" width="9.140625" style="11" customWidth="1"/>
    <col min="17" max="16384" width="9.140625" style="11"/>
  </cols>
  <sheetData>
    <row r="2" spans="1:14" ht="24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ht="24">
      <c r="A3" s="70" t="s">
        <v>132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ht="24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14" ht="25.5">
      <c r="A5" s="73" t="s">
        <v>200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ht="21.75" thickBot="1">
      <c r="A6" s="74"/>
      <c r="B6" s="74"/>
      <c r="D6" s="76" t="s">
        <v>201</v>
      </c>
      <c r="E6" s="76" t="s">
        <v>133</v>
      </c>
      <c r="F6" s="76" t="s">
        <v>133</v>
      </c>
      <c r="G6" s="76" t="s">
        <v>133</v>
      </c>
      <c r="H6" s="76" t="s">
        <v>133</v>
      </c>
      <c r="J6" s="76" t="s">
        <v>202</v>
      </c>
      <c r="K6" s="76" t="s">
        <v>134</v>
      </c>
      <c r="L6" s="76" t="s">
        <v>134</v>
      </c>
      <c r="M6" s="76" t="s">
        <v>134</v>
      </c>
      <c r="N6" s="76" t="s">
        <v>134</v>
      </c>
    </row>
    <row r="7" spans="1:14" ht="21.75" thickBot="1">
      <c r="A7" s="74" t="s">
        <v>135</v>
      </c>
      <c r="D7" s="76" t="s">
        <v>136</v>
      </c>
      <c r="F7" s="76" t="s">
        <v>137</v>
      </c>
      <c r="H7" s="76" t="s">
        <v>138</v>
      </c>
      <c r="J7" s="76" t="s">
        <v>136</v>
      </c>
      <c r="L7" s="76" t="s">
        <v>137</v>
      </c>
      <c r="N7" s="76" t="s">
        <v>138</v>
      </c>
    </row>
    <row r="8" spans="1:14" ht="21">
      <c r="A8" s="26" t="s">
        <v>73</v>
      </c>
      <c r="D8" s="22">
        <v>-108558578</v>
      </c>
      <c r="F8" s="22">
        <v>-1845816</v>
      </c>
      <c r="H8" s="22">
        <v>-106712762</v>
      </c>
      <c r="J8" s="22">
        <v>12422958904</v>
      </c>
      <c r="L8" s="22">
        <v>0</v>
      </c>
      <c r="N8" s="22">
        <v>12422958904</v>
      </c>
    </row>
    <row r="9" spans="1:14" ht="21">
      <c r="A9" s="26" t="s">
        <v>34</v>
      </c>
      <c r="D9" s="22">
        <v>660556</v>
      </c>
      <c r="F9" s="22">
        <v>1805</v>
      </c>
      <c r="H9" s="22">
        <v>658751</v>
      </c>
      <c r="J9" s="22">
        <v>187044040</v>
      </c>
      <c r="L9" s="22">
        <v>428335</v>
      </c>
      <c r="N9" s="22">
        <v>186615705</v>
      </c>
    </row>
    <row r="10" spans="1:14" ht="21">
      <c r="A10" s="26" t="s">
        <v>140</v>
      </c>
      <c r="D10" s="22">
        <v>0</v>
      </c>
      <c r="F10" s="22">
        <v>0</v>
      </c>
      <c r="H10" s="22">
        <v>0</v>
      </c>
      <c r="J10" s="22">
        <v>20416439863</v>
      </c>
      <c r="L10" s="22">
        <v>0</v>
      </c>
      <c r="N10" s="22">
        <v>20416439863</v>
      </c>
    </row>
    <row r="11" spans="1:14" ht="21">
      <c r="A11" s="26" t="s">
        <v>73</v>
      </c>
      <c r="D11" s="22">
        <v>0</v>
      </c>
      <c r="F11" s="22">
        <v>0</v>
      </c>
      <c r="H11" s="22">
        <v>0</v>
      </c>
      <c r="J11" s="22">
        <v>9626632877</v>
      </c>
      <c r="L11" s="22">
        <v>0</v>
      </c>
      <c r="N11" s="22">
        <v>9626632877</v>
      </c>
    </row>
    <row r="12" spans="1:14" ht="21">
      <c r="A12" s="26" t="s">
        <v>141</v>
      </c>
      <c r="D12" s="22">
        <v>0</v>
      </c>
      <c r="F12" s="22">
        <v>0</v>
      </c>
      <c r="H12" s="22">
        <v>0</v>
      </c>
      <c r="J12" s="22">
        <v>17549819711</v>
      </c>
      <c r="L12" s="22">
        <v>0</v>
      </c>
      <c r="N12" s="22">
        <v>17549819711</v>
      </c>
    </row>
    <row r="13" spans="1:14" ht="21">
      <c r="A13" s="26" t="s">
        <v>76</v>
      </c>
      <c r="D13" s="22">
        <v>0</v>
      </c>
      <c r="F13" s="22">
        <v>0</v>
      </c>
      <c r="H13" s="22">
        <v>0</v>
      </c>
      <c r="J13" s="22">
        <v>27764626768</v>
      </c>
      <c r="L13" s="22">
        <v>0</v>
      </c>
      <c r="N13" s="22">
        <v>27764626768</v>
      </c>
    </row>
    <row r="14" spans="1:14" ht="21">
      <c r="A14" s="26" t="s">
        <v>73</v>
      </c>
      <c r="D14" s="22">
        <v>0</v>
      </c>
      <c r="F14" s="22">
        <v>0</v>
      </c>
      <c r="H14" s="22">
        <v>0</v>
      </c>
      <c r="J14" s="22">
        <v>14750264123</v>
      </c>
      <c r="L14" s="22">
        <v>0</v>
      </c>
      <c r="N14" s="22">
        <v>14750264123</v>
      </c>
    </row>
    <row r="15" spans="1:14" ht="21">
      <c r="A15" s="26" t="s">
        <v>37</v>
      </c>
      <c r="D15" s="22">
        <v>2100</v>
      </c>
      <c r="F15" s="22">
        <v>0</v>
      </c>
      <c r="H15" s="22">
        <v>2100</v>
      </c>
      <c r="J15" s="22">
        <v>2100</v>
      </c>
      <c r="L15" s="22">
        <v>0</v>
      </c>
      <c r="N15" s="22">
        <v>2100</v>
      </c>
    </row>
    <row r="16" spans="1:14" ht="21">
      <c r="A16" s="26" t="s">
        <v>73</v>
      </c>
      <c r="D16" s="22">
        <v>0</v>
      </c>
      <c r="F16" s="22">
        <v>0</v>
      </c>
      <c r="H16" s="22">
        <v>0</v>
      </c>
      <c r="J16" s="22">
        <v>593140438</v>
      </c>
      <c r="L16" s="22">
        <v>0</v>
      </c>
      <c r="N16" s="22">
        <v>593140438</v>
      </c>
    </row>
    <row r="17" spans="1:14" ht="21">
      <c r="A17" s="26" t="s">
        <v>41</v>
      </c>
      <c r="D17" s="22">
        <v>0</v>
      </c>
      <c r="F17" s="22">
        <v>0</v>
      </c>
      <c r="H17" s="22">
        <v>0</v>
      </c>
      <c r="J17" s="22">
        <v>3338613370</v>
      </c>
      <c r="L17" s="22">
        <v>0</v>
      </c>
      <c r="N17" s="22">
        <v>3338613370</v>
      </c>
    </row>
    <row r="18" spans="1:14" ht="21">
      <c r="A18" s="26" t="s">
        <v>41</v>
      </c>
      <c r="D18" s="22">
        <v>0</v>
      </c>
      <c r="F18" s="22">
        <v>0</v>
      </c>
      <c r="H18" s="22">
        <v>0</v>
      </c>
      <c r="J18" s="22">
        <v>5118545341</v>
      </c>
      <c r="L18" s="22">
        <v>0</v>
      </c>
      <c r="N18" s="22">
        <v>5118545341</v>
      </c>
    </row>
    <row r="19" spans="1:14" ht="21">
      <c r="A19" s="26" t="s">
        <v>41</v>
      </c>
      <c r="D19" s="22">
        <v>30327675</v>
      </c>
      <c r="F19" s="22">
        <v>-355408</v>
      </c>
      <c r="H19" s="22">
        <v>30683083</v>
      </c>
      <c r="J19" s="22">
        <v>12366538629</v>
      </c>
      <c r="L19" s="22">
        <v>0</v>
      </c>
      <c r="N19" s="22">
        <v>12366538629</v>
      </c>
    </row>
    <row r="20" spans="1:14" ht="21">
      <c r="A20" s="26" t="s">
        <v>41</v>
      </c>
      <c r="D20" s="22">
        <v>0</v>
      </c>
      <c r="F20" s="22">
        <v>0</v>
      </c>
      <c r="H20" s="22">
        <v>0</v>
      </c>
      <c r="J20" s="22">
        <v>15397260273</v>
      </c>
      <c r="L20" s="22">
        <v>3774387</v>
      </c>
      <c r="N20" s="22">
        <v>15393485886</v>
      </c>
    </row>
    <row r="21" spans="1:14" ht="21">
      <c r="A21" s="26" t="s">
        <v>39</v>
      </c>
      <c r="D21" s="22">
        <v>0</v>
      </c>
      <c r="F21" s="22">
        <v>0</v>
      </c>
      <c r="H21" s="22">
        <v>0</v>
      </c>
      <c r="J21" s="22">
        <v>52778</v>
      </c>
      <c r="L21" s="22">
        <v>0</v>
      </c>
      <c r="N21" s="22">
        <v>52778</v>
      </c>
    </row>
    <row r="22" spans="1:14" ht="21">
      <c r="A22" s="26" t="s">
        <v>41</v>
      </c>
      <c r="D22" s="22">
        <v>0</v>
      </c>
      <c r="F22" s="22">
        <v>0</v>
      </c>
      <c r="H22" s="22">
        <v>0</v>
      </c>
      <c r="J22" s="22">
        <v>8295273959</v>
      </c>
      <c r="L22" s="22">
        <v>2033451</v>
      </c>
      <c r="N22" s="22">
        <v>8293240508</v>
      </c>
    </row>
    <row r="23" spans="1:14" ht="21">
      <c r="A23" s="26" t="s">
        <v>41</v>
      </c>
      <c r="D23" s="22">
        <v>0</v>
      </c>
      <c r="F23" s="22">
        <v>0</v>
      </c>
      <c r="H23" s="22">
        <v>0</v>
      </c>
      <c r="J23" s="22">
        <v>8431960535</v>
      </c>
      <c r="L23" s="22">
        <v>2668372</v>
      </c>
      <c r="N23" s="22">
        <v>8429292163</v>
      </c>
    </row>
    <row r="24" spans="1:14" ht="21">
      <c r="A24" s="26" t="s">
        <v>73</v>
      </c>
      <c r="D24" s="22">
        <v>12550664</v>
      </c>
      <c r="F24" s="22">
        <v>-97122</v>
      </c>
      <c r="H24" s="22">
        <v>12647786</v>
      </c>
      <c r="J24" s="22">
        <v>186367397</v>
      </c>
      <c r="L24" s="22">
        <v>0</v>
      </c>
      <c r="N24" s="22">
        <v>186367397</v>
      </c>
    </row>
    <row r="25" spans="1:14" ht="21">
      <c r="A25" s="26" t="s">
        <v>41</v>
      </c>
      <c r="D25" s="22">
        <v>0</v>
      </c>
      <c r="F25" s="22">
        <v>0</v>
      </c>
      <c r="H25" s="22">
        <v>0</v>
      </c>
      <c r="J25" s="22">
        <v>5293995473</v>
      </c>
      <c r="L25" s="22">
        <v>1249615</v>
      </c>
      <c r="N25" s="22">
        <v>5292745858</v>
      </c>
    </row>
    <row r="26" spans="1:14" ht="21">
      <c r="A26" s="26" t="s">
        <v>41</v>
      </c>
      <c r="D26" s="22">
        <v>131413706</v>
      </c>
      <c r="F26" s="22">
        <v>-1453325</v>
      </c>
      <c r="H26" s="22">
        <v>132867031</v>
      </c>
      <c r="J26" s="22">
        <v>3382769863</v>
      </c>
      <c r="L26" s="22">
        <v>0</v>
      </c>
      <c r="N26" s="22">
        <v>3382769863</v>
      </c>
    </row>
    <row r="27" spans="1:14" ht="21">
      <c r="A27" s="26" t="s">
        <v>41</v>
      </c>
      <c r="D27" s="22">
        <v>62661605</v>
      </c>
      <c r="F27" s="22">
        <v>-2677222</v>
      </c>
      <c r="H27" s="22">
        <v>65338827</v>
      </c>
      <c r="J27" s="22">
        <v>3521837835</v>
      </c>
      <c r="L27" s="22">
        <v>0</v>
      </c>
      <c r="N27" s="22">
        <v>3521837835</v>
      </c>
    </row>
    <row r="28" spans="1:14" ht="21">
      <c r="A28" s="26" t="s">
        <v>41</v>
      </c>
      <c r="D28" s="22">
        <v>203234314</v>
      </c>
      <c r="F28" s="22">
        <v>-8942110</v>
      </c>
      <c r="H28" s="22">
        <v>212176424</v>
      </c>
      <c r="J28" s="22">
        <v>12921136355</v>
      </c>
      <c r="L28" s="22">
        <v>0</v>
      </c>
      <c r="N28" s="22">
        <v>12921136355</v>
      </c>
    </row>
    <row r="29" spans="1:14" ht="21">
      <c r="A29" s="26" t="s">
        <v>41</v>
      </c>
      <c r="D29" s="22">
        <v>148330305</v>
      </c>
      <c r="F29" s="22">
        <v>-872827</v>
      </c>
      <c r="H29" s="22">
        <v>149203132</v>
      </c>
      <c r="J29" s="22">
        <v>1881204273</v>
      </c>
      <c r="L29" s="22">
        <v>0</v>
      </c>
      <c r="N29" s="22">
        <v>1881204273</v>
      </c>
    </row>
    <row r="30" spans="1:14" ht="21">
      <c r="A30" s="26" t="s">
        <v>41</v>
      </c>
      <c r="D30" s="22">
        <v>738082</v>
      </c>
      <c r="F30" s="22">
        <v>-111109</v>
      </c>
      <c r="H30" s="22">
        <v>849191</v>
      </c>
      <c r="J30" s="22">
        <v>231757808</v>
      </c>
      <c r="L30" s="22">
        <v>0</v>
      </c>
      <c r="N30" s="22">
        <v>231757808</v>
      </c>
    </row>
    <row r="31" spans="1:14" ht="21">
      <c r="A31" s="26" t="s">
        <v>41</v>
      </c>
      <c r="D31" s="22">
        <v>349824113</v>
      </c>
      <c r="F31" s="22">
        <v>-4160034</v>
      </c>
      <c r="H31" s="22">
        <v>353984147</v>
      </c>
      <c r="J31" s="22">
        <v>4637067808</v>
      </c>
      <c r="L31" s="22">
        <v>0</v>
      </c>
      <c r="N31" s="22">
        <v>4637067808</v>
      </c>
    </row>
    <row r="32" spans="1:14" ht="21">
      <c r="A32" s="26" t="s">
        <v>76</v>
      </c>
      <c r="D32" s="22">
        <v>3873150686</v>
      </c>
      <c r="F32" s="22">
        <v>-2117478</v>
      </c>
      <c r="H32" s="22">
        <v>3875268164</v>
      </c>
      <c r="J32" s="22">
        <v>19989863014</v>
      </c>
      <c r="L32" s="22">
        <v>0</v>
      </c>
      <c r="N32" s="22">
        <v>19989863014</v>
      </c>
    </row>
    <row r="33" spans="1:14" ht="21">
      <c r="A33" s="26" t="s">
        <v>73</v>
      </c>
      <c r="D33" s="22">
        <v>-230547945</v>
      </c>
      <c r="F33" s="22">
        <v>-1042937</v>
      </c>
      <c r="H33" s="22">
        <v>-229505008</v>
      </c>
      <c r="J33" s="22">
        <v>7707534247</v>
      </c>
      <c r="L33" s="22">
        <v>0</v>
      </c>
      <c r="N33" s="22">
        <v>7707534247</v>
      </c>
    </row>
    <row r="34" spans="1:14" ht="21">
      <c r="A34" s="26" t="s">
        <v>41</v>
      </c>
      <c r="D34" s="22">
        <v>135966589</v>
      </c>
      <c r="F34" s="22">
        <v>0</v>
      </c>
      <c r="H34" s="22">
        <v>135966589</v>
      </c>
      <c r="J34" s="22">
        <v>458935889</v>
      </c>
      <c r="L34" s="22">
        <v>0</v>
      </c>
      <c r="N34" s="22">
        <v>458935889</v>
      </c>
    </row>
    <row r="35" spans="1:14" ht="21">
      <c r="A35" s="26" t="s">
        <v>41</v>
      </c>
      <c r="D35" s="22">
        <v>1417946493</v>
      </c>
      <c r="F35" s="22">
        <v>-1520262</v>
      </c>
      <c r="H35" s="22">
        <v>1419466755</v>
      </c>
      <c r="J35" s="22">
        <v>3749433136</v>
      </c>
      <c r="L35" s="22">
        <v>266905</v>
      </c>
      <c r="N35" s="22">
        <v>3749166231</v>
      </c>
    </row>
    <row r="36" spans="1:14" ht="21">
      <c r="A36" s="26" t="s">
        <v>41</v>
      </c>
      <c r="D36" s="22">
        <v>5470724378</v>
      </c>
      <c r="F36" s="22">
        <v>-18152528</v>
      </c>
      <c r="H36" s="22">
        <v>5488876906</v>
      </c>
      <c r="J36" s="22">
        <v>18483839152</v>
      </c>
      <c r="L36" s="22">
        <v>1782214</v>
      </c>
      <c r="N36" s="22">
        <v>18482056938</v>
      </c>
    </row>
    <row r="37" spans="1:14" ht="21">
      <c r="A37" s="26" t="s">
        <v>46</v>
      </c>
      <c r="D37" s="22">
        <v>20251</v>
      </c>
      <c r="F37" s="22">
        <v>-4</v>
      </c>
      <c r="H37" s="22">
        <v>20255</v>
      </c>
      <c r="J37" s="22">
        <v>18109997</v>
      </c>
      <c r="L37" s="22">
        <v>7427</v>
      </c>
      <c r="N37" s="22">
        <v>18102570</v>
      </c>
    </row>
    <row r="38" spans="1:14" ht="21">
      <c r="A38" s="26" t="s">
        <v>48</v>
      </c>
      <c r="D38" s="22">
        <v>2956615898</v>
      </c>
      <c r="F38" s="22">
        <v>0</v>
      </c>
      <c r="H38" s="22">
        <v>2956615898</v>
      </c>
      <c r="J38" s="22">
        <v>12565617534</v>
      </c>
      <c r="L38" s="22">
        <v>0</v>
      </c>
      <c r="N38" s="22">
        <v>12565617534</v>
      </c>
    </row>
    <row r="39" spans="1:14" ht="21">
      <c r="A39" s="26" t="s">
        <v>50</v>
      </c>
      <c r="D39" s="22">
        <v>3267123304</v>
      </c>
      <c r="F39" s="22">
        <v>0</v>
      </c>
      <c r="H39" s="22">
        <v>3267123304</v>
      </c>
      <c r="J39" s="22">
        <v>12705479452</v>
      </c>
      <c r="L39" s="22">
        <v>0</v>
      </c>
      <c r="N39" s="22">
        <v>12705479452</v>
      </c>
    </row>
    <row r="40" spans="1:14" ht="21">
      <c r="A40" s="26" t="s">
        <v>41</v>
      </c>
      <c r="D40" s="22">
        <v>7012209597</v>
      </c>
      <c r="F40" s="22">
        <v>2706466</v>
      </c>
      <c r="H40" s="22">
        <v>7009503131</v>
      </c>
      <c r="J40" s="22">
        <v>7012209597</v>
      </c>
      <c r="L40" s="22">
        <v>2706466</v>
      </c>
      <c r="N40" s="22">
        <v>7009503131</v>
      </c>
    </row>
    <row r="41" spans="1:14" ht="21">
      <c r="A41" s="26" t="s">
        <v>41</v>
      </c>
      <c r="D41" s="22">
        <v>2815113286</v>
      </c>
      <c r="F41" s="22">
        <v>-442713</v>
      </c>
      <c r="H41" s="22">
        <v>2815555999</v>
      </c>
      <c r="J41" s="22">
        <v>4864643286</v>
      </c>
      <c r="L41" s="22">
        <v>10504199</v>
      </c>
      <c r="N41" s="22">
        <v>4854139087</v>
      </c>
    </row>
    <row r="42" spans="1:14" ht="21">
      <c r="A42" s="26" t="s">
        <v>41</v>
      </c>
      <c r="D42" s="22">
        <v>3821843828</v>
      </c>
      <c r="F42" s="22">
        <v>-556931</v>
      </c>
      <c r="H42" s="22">
        <v>3822400759</v>
      </c>
      <c r="J42" s="22">
        <v>6469742450</v>
      </c>
      <c r="L42" s="22">
        <v>15594068</v>
      </c>
      <c r="N42" s="22">
        <v>6454148382</v>
      </c>
    </row>
    <row r="43" spans="1:14" ht="21">
      <c r="A43" s="26" t="s">
        <v>56</v>
      </c>
      <c r="D43" s="22">
        <v>5779315064</v>
      </c>
      <c r="F43" s="22">
        <v>306599</v>
      </c>
      <c r="H43" s="22">
        <v>5779008465</v>
      </c>
      <c r="J43" s="22">
        <v>9497945196</v>
      </c>
      <c r="L43" s="22">
        <v>28615909</v>
      </c>
      <c r="N43" s="22">
        <v>9469329287</v>
      </c>
    </row>
    <row r="44" spans="1:14" ht="21">
      <c r="A44" s="26" t="s">
        <v>41</v>
      </c>
      <c r="D44" s="22">
        <v>7410911506</v>
      </c>
      <c r="F44" s="22">
        <v>-1646353</v>
      </c>
      <c r="H44" s="22">
        <v>7412557859</v>
      </c>
      <c r="J44" s="22">
        <v>12014858284</v>
      </c>
      <c r="L44" s="22">
        <v>36878305</v>
      </c>
      <c r="N44" s="22">
        <v>11977979979</v>
      </c>
    </row>
    <row r="45" spans="1:14" ht="21">
      <c r="A45" s="26" t="s">
        <v>41</v>
      </c>
      <c r="D45" s="22">
        <v>1038653702</v>
      </c>
      <c r="F45" s="22">
        <v>45772</v>
      </c>
      <c r="H45" s="22">
        <v>1038607930</v>
      </c>
      <c r="J45" s="22">
        <v>1517457532</v>
      </c>
      <c r="L45" s="22">
        <v>5492619</v>
      </c>
      <c r="N45" s="22">
        <v>1511964913</v>
      </c>
    </row>
    <row r="46" spans="1:14" ht="21">
      <c r="A46" s="26" t="s">
        <v>41</v>
      </c>
      <c r="D46" s="22">
        <v>1684035616</v>
      </c>
      <c r="F46" s="22">
        <v>0</v>
      </c>
      <c r="H46" s="22">
        <v>1684035616</v>
      </c>
      <c r="J46" s="22">
        <v>2365134463</v>
      </c>
      <c r="L46" s="22">
        <v>8767932</v>
      </c>
      <c r="N46" s="22">
        <v>2356366531</v>
      </c>
    </row>
    <row r="47" spans="1:14" ht="21">
      <c r="A47" s="26" t="s">
        <v>41</v>
      </c>
      <c r="D47" s="22">
        <v>2877534247</v>
      </c>
      <c r="F47" s="22">
        <v>0</v>
      </c>
      <c r="H47" s="22">
        <v>2877534247</v>
      </c>
      <c r="J47" s="22">
        <v>3683243830</v>
      </c>
      <c r="L47" s="22">
        <v>12773868</v>
      </c>
      <c r="N47" s="22">
        <v>3670469962</v>
      </c>
    </row>
    <row r="48" spans="1:14" ht="21">
      <c r="A48" s="26" t="s">
        <v>67</v>
      </c>
      <c r="D48" s="22">
        <v>31273972607</v>
      </c>
      <c r="F48" s="22">
        <v>-139653448</v>
      </c>
      <c r="H48" s="22">
        <v>31413626055</v>
      </c>
      <c r="J48" s="22">
        <v>39328767124</v>
      </c>
      <c r="L48" s="22">
        <v>0</v>
      </c>
      <c r="N48" s="22">
        <v>39328767124</v>
      </c>
    </row>
    <row r="49" spans="1:14" ht="21">
      <c r="A49" s="26" t="s">
        <v>41</v>
      </c>
      <c r="D49" s="22">
        <v>385224658</v>
      </c>
      <c r="F49" s="22">
        <v>0</v>
      </c>
      <c r="H49" s="22">
        <v>385224658</v>
      </c>
      <c r="J49" s="22">
        <v>469118027</v>
      </c>
      <c r="L49" s="22">
        <v>1454537</v>
      </c>
      <c r="N49" s="22">
        <v>467663490</v>
      </c>
    </row>
    <row r="50" spans="1:14" ht="21">
      <c r="A50" s="26" t="s">
        <v>41</v>
      </c>
      <c r="D50" s="22">
        <v>382246576</v>
      </c>
      <c r="F50" s="22">
        <v>-230962</v>
      </c>
      <c r="H50" s="22">
        <v>382477538</v>
      </c>
      <c r="J50" s="22">
        <v>443616436</v>
      </c>
      <c r="L50" s="22">
        <v>923847</v>
      </c>
      <c r="N50" s="22">
        <v>442692589</v>
      </c>
    </row>
    <row r="51" spans="1:14" ht="21">
      <c r="A51" s="26" t="s">
        <v>73</v>
      </c>
      <c r="D51" s="22">
        <v>16982876702</v>
      </c>
      <c r="F51" s="22">
        <v>92981408</v>
      </c>
      <c r="H51" s="22">
        <v>16889895294</v>
      </c>
      <c r="J51" s="22">
        <v>18154109578</v>
      </c>
      <c r="L51" s="22">
        <v>118040227</v>
      </c>
      <c r="N51" s="22">
        <v>18036069351</v>
      </c>
    </row>
    <row r="52" spans="1:14" ht="21">
      <c r="A52" s="26" t="s">
        <v>76</v>
      </c>
      <c r="D52" s="22">
        <v>7925342459</v>
      </c>
      <c r="F52" s="22">
        <v>-6682351</v>
      </c>
      <c r="H52" s="22">
        <v>7932024810</v>
      </c>
      <c r="J52" s="22">
        <v>8784246568</v>
      </c>
      <c r="L52" s="22">
        <v>11694116</v>
      </c>
      <c r="N52" s="22">
        <v>8772552452</v>
      </c>
    </row>
    <row r="53" spans="1:14" ht="21">
      <c r="A53" s="26" t="s">
        <v>41</v>
      </c>
      <c r="D53" s="22">
        <v>177570624</v>
      </c>
      <c r="F53" s="22">
        <v>136114</v>
      </c>
      <c r="H53" s="22">
        <v>177434510</v>
      </c>
      <c r="J53" s="22">
        <v>177570624</v>
      </c>
      <c r="L53" s="22">
        <v>136114</v>
      </c>
      <c r="N53" s="22">
        <v>177434510</v>
      </c>
    </row>
    <row r="54" spans="1:14" ht="21">
      <c r="A54" s="26" t="s">
        <v>76</v>
      </c>
      <c r="D54" s="22">
        <v>4744273968</v>
      </c>
      <c r="F54" s="22">
        <v>2490888</v>
      </c>
      <c r="H54" s="22">
        <v>4741783080</v>
      </c>
      <c r="J54" s="22">
        <v>4744273968</v>
      </c>
      <c r="L54" s="22">
        <v>2490888</v>
      </c>
      <c r="N54" s="22">
        <v>4741783080</v>
      </c>
    </row>
    <row r="55" spans="1:14" ht="21">
      <c r="A55" s="26" t="s">
        <v>76</v>
      </c>
      <c r="D55" s="22">
        <v>6177082167</v>
      </c>
      <c r="F55" s="22">
        <v>9631362</v>
      </c>
      <c r="H55" s="22">
        <v>6167450805</v>
      </c>
      <c r="J55" s="22">
        <v>6177082167</v>
      </c>
      <c r="L55" s="22">
        <v>9631362</v>
      </c>
      <c r="N55" s="22">
        <v>6167450805</v>
      </c>
    </row>
    <row r="56" spans="1:14" ht="21">
      <c r="A56" s="26" t="s">
        <v>73</v>
      </c>
      <c r="D56" s="22">
        <v>992019264</v>
      </c>
      <c r="F56" s="22">
        <v>3790467</v>
      </c>
      <c r="H56" s="22">
        <v>988228797</v>
      </c>
      <c r="J56" s="22">
        <v>992019264</v>
      </c>
      <c r="L56" s="22">
        <v>3790467</v>
      </c>
      <c r="N56" s="22">
        <v>988228797</v>
      </c>
    </row>
    <row r="57" spans="1:14" ht="21">
      <c r="A57" s="26" t="s">
        <v>73</v>
      </c>
      <c r="D57" s="22">
        <v>7175370510</v>
      </c>
      <c r="F57" s="22">
        <v>38324957</v>
      </c>
      <c r="H57" s="22">
        <v>7137045553</v>
      </c>
      <c r="J57" s="22">
        <v>7175370510</v>
      </c>
      <c r="L57" s="22">
        <v>38324957</v>
      </c>
      <c r="N57" s="22">
        <v>7137045553</v>
      </c>
    </row>
    <row r="58" spans="1:14" ht="21">
      <c r="A58" s="26" t="s">
        <v>76</v>
      </c>
      <c r="D58" s="22">
        <v>8438356146</v>
      </c>
      <c r="F58" s="22">
        <v>45070793</v>
      </c>
      <c r="H58" s="22">
        <v>8393285353</v>
      </c>
      <c r="J58" s="22">
        <v>8438356146</v>
      </c>
      <c r="L58" s="22">
        <v>45070793</v>
      </c>
      <c r="N58" s="22">
        <v>8393285353</v>
      </c>
    </row>
    <row r="59" spans="1:14" ht="21">
      <c r="A59" s="26" t="s">
        <v>76</v>
      </c>
      <c r="D59" s="22">
        <v>3221917797</v>
      </c>
      <c r="F59" s="22">
        <v>19652260</v>
      </c>
      <c r="H59" s="22">
        <v>3202265537</v>
      </c>
      <c r="J59" s="22">
        <v>3221917797</v>
      </c>
      <c r="L59" s="22">
        <v>19652260</v>
      </c>
      <c r="N59" s="22">
        <v>3202265537</v>
      </c>
    </row>
    <row r="60" spans="1:14" ht="21">
      <c r="A60" s="26" t="s">
        <v>73</v>
      </c>
      <c r="D60" s="22">
        <v>4551297198</v>
      </c>
      <c r="F60" s="22">
        <v>27760880</v>
      </c>
      <c r="H60" s="22">
        <v>4523536318</v>
      </c>
      <c r="J60" s="22">
        <v>4551297198</v>
      </c>
      <c r="L60" s="22">
        <v>27760880</v>
      </c>
      <c r="N60" s="22">
        <v>4523536318</v>
      </c>
    </row>
    <row r="61" spans="1:14" ht="21">
      <c r="A61" s="26" t="s">
        <v>41</v>
      </c>
      <c r="D61" s="22">
        <v>2611191765</v>
      </c>
      <c r="F61" s="22">
        <v>16492336</v>
      </c>
      <c r="H61" s="22">
        <v>2594699429</v>
      </c>
      <c r="J61" s="22">
        <v>2611191765</v>
      </c>
      <c r="L61" s="22">
        <v>16492336</v>
      </c>
      <c r="N61" s="22">
        <v>2594699429</v>
      </c>
    </row>
    <row r="62" spans="1:14" ht="21">
      <c r="A62" s="26" t="s">
        <v>56</v>
      </c>
      <c r="D62" s="22">
        <v>1589041080</v>
      </c>
      <c r="F62" s="22">
        <v>11282058</v>
      </c>
      <c r="H62" s="22">
        <v>1577759022</v>
      </c>
      <c r="J62" s="22">
        <v>1589041080</v>
      </c>
      <c r="L62" s="22">
        <v>11282058</v>
      </c>
      <c r="N62" s="22">
        <v>1577759022</v>
      </c>
    </row>
    <row r="63" spans="1:14" ht="21">
      <c r="A63" s="26" t="s">
        <v>41</v>
      </c>
      <c r="D63" s="22">
        <v>1236273960</v>
      </c>
      <c r="F63" s="22">
        <v>8777441</v>
      </c>
      <c r="H63" s="22">
        <v>1227496519</v>
      </c>
      <c r="J63" s="22">
        <v>1236273960</v>
      </c>
      <c r="L63" s="22">
        <v>8777441</v>
      </c>
      <c r="N63" s="22">
        <v>1227496519</v>
      </c>
    </row>
    <row r="64" spans="1:14" ht="21">
      <c r="A64" s="26" t="s">
        <v>41</v>
      </c>
      <c r="D64" s="22">
        <v>4391712315</v>
      </c>
      <c r="F64" s="22">
        <v>48312881</v>
      </c>
      <c r="H64" s="22">
        <v>4343399434</v>
      </c>
      <c r="J64" s="22">
        <v>4391712315</v>
      </c>
      <c r="L64" s="22">
        <v>48312881</v>
      </c>
      <c r="N64" s="22">
        <v>4343399434</v>
      </c>
    </row>
    <row r="65" spans="1:14" ht="21">
      <c r="A65" s="26" t="s">
        <v>41</v>
      </c>
      <c r="D65" s="22">
        <v>1153373690</v>
      </c>
      <c r="F65" s="22">
        <v>13583797</v>
      </c>
      <c r="H65" s="22">
        <v>1139789893</v>
      </c>
      <c r="J65" s="22">
        <v>1153373690</v>
      </c>
      <c r="L65" s="22">
        <v>13583797</v>
      </c>
      <c r="N65" s="22">
        <v>1139789893</v>
      </c>
    </row>
    <row r="66" spans="1:14" ht="21">
      <c r="A66" s="26" t="s">
        <v>56</v>
      </c>
      <c r="D66" s="22">
        <v>941983549</v>
      </c>
      <c r="F66" s="22">
        <v>11824488</v>
      </c>
      <c r="H66" s="22">
        <v>930159061</v>
      </c>
      <c r="J66" s="22">
        <v>941983549</v>
      </c>
      <c r="L66" s="22">
        <v>11824488</v>
      </c>
      <c r="N66" s="22">
        <v>930159061</v>
      </c>
    </row>
    <row r="67" spans="1:14" ht="21">
      <c r="A67" s="26" t="s">
        <v>41</v>
      </c>
      <c r="D67" s="22">
        <v>171127008</v>
      </c>
      <c r="F67" s="22">
        <v>2148115</v>
      </c>
      <c r="H67" s="22">
        <v>168978893</v>
      </c>
      <c r="J67" s="22">
        <v>171127008</v>
      </c>
      <c r="L67" s="22">
        <v>2148115</v>
      </c>
      <c r="N67" s="22">
        <v>168978893</v>
      </c>
    </row>
    <row r="68" spans="1:14" ht="21">
      <c r="A68" s="26" t="s">
        <v>41</v>
      </c>
      <c r="D68" s="22">
        <v>389315060</v>
      </c>
      <c r="F68" s="22">
        <v>5789657</v>
      </c>
      <c r="H68" s="22">
        <v>383525403</v>
      </c>
      <c r="J68" s="22">
        <v>389315060</v>
      </c>
      <c r="L68" s="22">
        <v>5789657</v>
      </c>
      <c r="N68" s="22">
        <v>383525403</v>
      </c>
    </row>
    <row r="69" spans="1:14" ht="21">
      <c r="A69" s="26" t="s">
        <v>73</v>
      </c>
      <c r="D69" s="22">
        <v>520500816</v>
      </c>
      <c r="F69" s="22">
        <v>7865096</v>
      </c>
      <c r="H69" s="22">
        <v>512635720</v>
      </c>
      <c r="J69" s="22">
        <v>520500816</v>
      </c>
      <c r="L69" s="22">
        <v>7865096</v>
      </c>
      <c r="N69" s="22">
        <v>512635720</v>
      </c>
    </row>
    <row r="70" spans="1:14" ht="21">
      <c r="A70" s="26" t="s">
        <v>76</v>
      </c>
      <c r="D70" s="22">
        <v>386261912</v>
      </c>
      <c r="F70" s="22">
        <v>6123868</v>
      </c>
      <c r="H70" s="22">
        <v>380138044</v>
      </c>
      <c r="J70" s="22">
        <v>386261912</v>
      </c>
      <c r="L70" s="22">
        <v>6123868</v>
      </c>
      <c r="N70" s="22">
        <v>380138044</v>
      </c>
    </row>
    <row r="71" spans="1:14" ht="21">
      <c r="A71" s="26" t="s">
        <v>116</v>
      </c>
      <c r="D71" s="22">
        <v>9795862</v>
      </c>
      <c r="F71" s="22">
        <v>30767</v>
      </c>
      <c r="H71" s="22">
        <v>9765095</v>
      </c>
      <c r="J71" s="22">
        <v>9795862</v>
      </c>
      <c r="L71" s="22">
        <v>30767</v>
      </c>
      <c r="N71" s="22">
        <v>9765095</v>
      </c>
    </row>
    <row r="72" spans="1:14" ht="21">
      <c r="A72" s="26" t="s">
        <v>118</v>
      </c>
      <c r="D72" s="22">
        <v>431442</v>
      </c>
      <c r="F72" s="22">
        <v>1531</v>
      </c>
      <c r="H72" s="22">
        <v>429911</v>
      </c>
      <c r="J72" s="22">
        <v>431442</v>
      </c>
      <c r="L72" s="22">
        <v>1531</v>
      </c>
      <c r="N72" s="22">
        <v>429911</v>
      </c>
    </row>
    <row r="73" spans="1:14" ht="21">
      <c r="A73" s="26" t="s">
        <v>120</v>
      </c>
      <c r="D73" s="22">
        <v>690410958</v>
      </c>
      <c r="F73" s="22">
        <v>13501106</v>
      </c>
      <c r="H73" s="22">
        <v>676909852</v>
      </c>
      <c r="J73" s="22">
        <v>690410958</v>
      </c>
      <c r="L73" s="22">
        <v>13501106</v>
      </c>
      <c r="N73" s="22">
        <v>676909852</v>
      </c>
    </row>
    <row r="74" spans="1:14" ht="21">
      <c r="A74" s="26" t="s">
        <v>120</v>
      </c>
      <c r="D74" s="22">
        <v>1150684929</v>
      </c>
      <c r="F74" s="22">
        <v>22501843</v>
      </c>
      <c r="H74" s="22">
        <v>1128183086</v>
      </c>
      <c r="J74" s="22">
        <v>1150684929</v>
      </c>
      <c r="L74" s="22">
        <v>22501843</v>
      </c>
      <c r="N74" s="22">
        <v>1128183086</v>
      </c>
    </row>
    <row r="75" spans="1:14" ht="21">
      <c r="A75" s="26" t="s">
        <v>120</v>
      </c>
      <c r="D75" s="22">
        <v>1150684929</v>
      </c>
      <c r="F75" s="22">
        <v>22501843</v>
      </c>
      <c r="H75" s="22">
        <v>1128183086</v>
      </c>
      <c r="J75" s="22">
        <v>1150684929</v>
      </c>
      <c r="L75" s="22">
        <v>22501843</v>
      </c>
      <c r="N75" s="22">
        <v>1128183086</v>
      </c>
    </row>
    <row r="76" spans="1:14" ht="21">
      <c r="A76" s="26" t="s">
        <v>120</v>
      </c>
      <c r="D76" s="22">
        <v>460273971</v>
      </c>
      <c r="F76" s="22">
        <v>9000737</v>
      </c>
      <c r="H76" s="22">
        <v>451273234</v>
      </c>
      <c r="J76" s="22">
        <v>460273971</v>
      </c>
      <c r="L76" s="22">
        <v>9000737</v>
      </c>
      <c r="N76" s="22">
        <v>451273234</v>
      </c>
    </row>
    <row r="77" spans="1:14" ht="21">
      <c r="A77" s="26" t="s">
        <v>120</v>
      </c>
      <c r="D77" s="22">
        <v>460273971</v>
      </c>
      <c r="F77" s="22">
        <v>9000737</v>
      </c>
      <c r="H77" s="22">
        <v>451273234</v>
      </c>
      <c r="J77" s="22">
        <v>460273971</v>
      </c>
      <c r="L77" s="22">
        <v>9000737</v>
      </c>
      <c r="N77" s="22">
        <v>451273234</v>
      </c>
    </row>
    <row r="78" spans="1:14" ht="21">
      <c r="A78" s="26" t="s">
        <v>120</v>
      </c>
      <c r="D78" s="22">
        <v>690410958</v>
      </c>
      <c r="F78" s="22">
        <v>13501106</v>
      </c>
      <c r="H78" s="22">
        <v>676909852</v>
      </c>
      <c r="J78" s="22">
        <v>690410958</v>
      </c>
      <c r="L78" s="22">
        <v>13501106</v>
      </c>
      <c r="N78" s="22">
        <v>676909852</v>
      </c>
    </row>
    <row r="79" spans="1:14" ht="21">
      <c r="A79" s="26" t="s">
        <v>41</v>
      </c>
      <c r="D79" s="22">
        <v>69536438</v>
      </c>
      <c r="F79" s="22">
        <v>1460372</v>
      </c>
      <c r="H79" s="22">
        <v>68076066</v>
      </c>
      <c r="J79" s="22">
        <v>69536438</v>
      </c>
      <c r="L79" s="22">
        <v>1460372</v>
      </c>
      <c r="N79" s="22">
        <v>68076066</v>
      </c>
    </row>
    <row r="80" spans="1:14" ht="21.75" thickBot="1">
      <c r="A80" s="26" t="s">
        <v>76</v>
      </c>
      <c r="D80" s="28">
        <v>18240657</v>
      </c>
      <c r="F80" s="28">
        <v>383561</v>
      </c>
      <c r="H80" s="28">
        <v>17857096</v>
      </c>
      <c r="J80" s="28">
        <v>18240657</v>
      </c>
      <c r="L80" s="28">
        <v>383561</v>
      </c>
      <c r="N80" s="28">
        <v>17857096</v>
      </c>
    </row>
    <row r="81" spans="4:14" ht="24.75" thickBot="1">
      <c r="D81" s="57">
        <f>SUM(D8:D80)</f>
        <v>160680876988</v>
      </c>
      <c r="F81" s="57">
        <f>SUM(F8:F80)</f>
        <v>274422171</v>
      </c>
      <c r="H81" s="57">
        <f>SUM(H8:H80)</f>
        <v>160406454817</v>
      </c>
      <c r="J81" s="57">
        <f>SUM(J8:J80)</f>
        <v>432168628257</v>
      </c>
      <c r="L81" s="57">
        <f>SUM(L8:L80)</f>
        <v>636597860</v>
      </c>
      <c r="N81" s="57">
        <f>SUM(N8:N80)</f>
        <v>431532030397</v>
      </c>
    </row>
    <row r="82" spans="4:14" ht="19.5" thickTop="1"/>
  </sheetData>
  <mergeCells count="14">
    <mergeCell ref="A2:N2"/>
    <mergeCell ref="A3:N3"/>
    <mergeCell ref="A4:N4"/>
    <mergeCell ref="A5:N5"/>
    <mergeCell ref="A7"/>
    <mergeCell ref="A6:B6"/>
    <mergeCell ref="L7"/>
    <mergeCell ref="N7"/>
    <mergeCell ref="J6:N6"/>
    <mergeCell ref="D7"/>
    <mergeCell ref="F7"/>
    <mergeCell ref="H7"/>
    <mergeCell ref="D6:H6"/>
    <mergeCell ref="J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L125"/>
  <sheetViews>
    <sheetView rightToLeft="1" topLeftCell="A277" workbookViewId="0">
      <selection activeCell="A7" sqref="A7"/>
    </sheetView>
  </sheetViews>
  <sheetFormatPr defaultRowHeight="18.75"/>
  <cols>
    <col min="1" max="1" width="36.28515625" style="11" bestFit="1" customWidth="1"/>
    <col min="2" max="2" width="1" style="11" customWidth="1"/>
    <col min="3" max="3" width="24.28515625" style="11" bestFit="1" customWidth="1"/>
    <col min="4" max="4" width="1" style="11" customWidth="1"/>
    <col min="5" max="5" width="27.7109375" style="11" bestFit="1" customWidth="1"/>
    <col min="6" max="6" width="1" style="11" customWidth="1"/>
    <col min="7" max="7" width="24.5703125" style="11" bestFit="1" customWidth="1"/>
    <col min="8" max="8" width="1" style="11" customWidth="1"/>
    <col min="9" max="9" width="27.7109375" style="11" bestFit="1" customWidth="1"/>
    <col min="10" max="10" width="1" style="11" customWidth="1"/>
    <col min="11" max="11" width="24.5703125" style="11" bestFit="1" customWidth="1"/>
    <col min="12" max="12" width="1" style="11" customWidth="1"/>
    <col min="13" max="13" width="9.140625" style="11" customWidth="1"/>
    <col min="14" max="16384" width="9.140625" style="11"/>
  </cols>
  <sheetData>
    <row r="2" spans="1:12" ht="24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2" ht="24">
      <c r="A3" s="70" t="s">
        <v>132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2" ht="24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2" ht="26.25" thickBot="1">
      <c r="A5" s="75" t="s">
        <v>207</v>
      </c>
      <c r="B5" s="75"/>
      <c r="C5" s="75"/>
      <c r="D5" s="75"/>
      <c r="E5" s="75"/>
      <c r="F5" s="75"/>
      <c r="G5" s="75"/>
      <c r="H5" s="75"/>
      <c r="I5" s="75"/>
      <c r="J5" s="75"/>
    </row>
    <row r="6" spans="1:12" ht="21.75" thickBot="1">
      <c r="A6" s="79" t="s">
        <v>153</v>
      </c>
      <c r="B6" s="78" t="s">
        <v>153</v>
      </c>
      <c r="C6" s="78" t="s">
        <v>153</v>
      </c>
      <c r="D6" s="34"/>
      <c r="E6" s="78" t="s">
        <v>197</v>
      </c>
      <c r="F6" s="78" t="s">
        <v>133</v>
      </c>
      <c r="G6" s="78" t="s">
        <v>133</v>
      </c>
      <c r="H6" s="34"/>
      <c r="I6" s="78" t="s">
        <v>198</v>
      </c>
      <c r="J6" s="78" t="s">
        <v>134</v>
      </c>
      <c r="K6" s="80" t="s">
        <v>134</v>
      </c>
    </row>
    <row r="7" spans="1:12" ht="21.75" thickBot="1">
      <c r="A7" s="76" t="s">
        <v>154</v>
      </c>
      <c r="C7" s="78" t="s">
        <v>30</v>
      </c>
      <c r="E7" s="78" t="s">
        <v>155</v>
      </c>
      <c r="G7" s="78" t="s">
        <v>156</v>
      </c>
      <c r="I7" s="78" t="s">
        <v>155</v>
      </c>
      <c r="K7" s="78" t="s">
        <v>156</v>
      </c>
    </row>
    <row r="8" spans="1:12" ht="21">
      <c r="A8" s="26" t="s">
        <v>73</v>
      </c>
      <c r="C8" s="16" t="s">
        <v>157</v>
      </c>
      <c r="D8" s="16"/>
      <c r="E8" s="22">
        <v>-108558578</v>
      </c>
      <c r="F8" s="16"/>
      <c r="G8" s="16">
        <v>0</v>
      </c>
      <c r="H8" s="16"/>
      <c r="I8" s="22">
        <v>12422958904</v>
      </c>
      <c r="J8" s="16"/>
      <c r="K8" s="16">
        <v>0</v>
      </c>
      <c r="L8" s="16"/>
    </row>
    <row r="9" spans="1:12" ht="21">
      <c r="A9" s="26" t="s">
        <v>34</v>
      </c>
      <c r="C9" s="16" t="s">
        <v>35</v>
      </c>
      <c r="D9" s="16"/>
      <c r="E9" s="22">
        <v>660556</v>
      </c>
      <c r="F9" s="16"/>
      <c r="G9" s="16">
        <v>0</v>
      </c>
      <c r="H9" s="16"/>
      <c r="I9" s="22">
        <v>187044040</v>
      </c>
      <c r="J9" s="16"/>
      <c r="K9" s="16">
        <v>0</v>
      </c>
      <c r="L9" s="16"/>
    </row>
    <row r="10" spans="1:12" ht="21">
      <c r="A10" s="26" t="s">
        <v>140</v>
      </c>
      <c r="C10" s="16" t="s">
        <v>158</v>
      </c>
      <c r="D10" s="16"/>
      <c r="E10" s="22">
        <v>0</v>
      </c>
      <c r="F10" s="16"/>
      <c r="G10" s="16">
        <v>0</v>
      </c>
      <c r="H10" s="16"/>
      <c r="I10" s="22">
        <v>20416439863</v>
      </c>
      <c r="J10" s="16"/>
      <c r="K10" s="16">
        <v>0</v>
      </c>
      <c r="L10" s="16"/>
    </row>
    <row r="11" spans="1:12" ht="21">
      <c r="A11" s="26" t="s">
        <v>73</v>
      </c>
      <c r="C11" s="16" t="s">
        <v>159</v>
      </c>
      <c r="D11" s="16"/>
      <c r="E11" s="22">
        <v>0</v>
      </c>
      <c r="F11" s="16"/>
      <c r="G11" s="16">
        <v>0</v>
      </c>
      <c r="H11" s="16"/>
      <c r="I11" s="22">
        <v>9626632877</v>
      </c>
      <c r="J11" s="16"/>
      <c r="K11" s="16">
        <v>0</v>
      </c>
      <c r="L11" s="16"/>
    </row>
    <row r="12" spans="1:12" ht="21">
      <c r="A12" s="26" t="s">
        <v>141</v>
      </c>
      <c r="C12" s="16" t="s">
        <v>160</v>
      </c>
      <c r="D12" s="16"/>
      <c r="E12" s="22">
        <v>0</v>
      </c>
      <c r="F12" s="16"/>
      <c r="G12" s="16">
        <v>0</v>
      </c>
      <c r="H12" s="16"/>
      <c r="I12" s="22">
        <v>17549819711</v>
      </c>
      <c r="J12" s="16"/>
      <c r="K12" s="16">
        <v>0</v>
      </c>
      <c r="L12" s="16"/>
    </row>
    <row r="13" spans="1:12" ht="21">
      <c r="A13" s="26" t="s">
        <v>76</v>
      </c>
      <c r="C13" s="16" t="s">
        <v>161</v>
      </c>
      <c r="D13" s="16"/>
      <c r="E13" s="22">
        <v>0</v>
      </c>
      <c r="F13" s="16"/>
      <c r="G13" s="16">
        <v>0</v>
      </c>
      <c r="H13" s="16"/>
      <c r="I13" s="22">
        <v>27764626768</v>
      </c>
      <c r="J13" s="16"/>
      <c r="K13" s="16">
        <v>0</v>
      </c>
      <c r="L13" s="16"/>
    </row>
    <row r="14" spans="1:12" ht="21">
      <c r="A14" s="26" t="s">
        <v>73</v>
      </c>
      <c r="C14" s="16" t="s">
        <v>162</v>
      </c>
      <c r="D14" s="16"/>
      <c r="E14" s="22">
        <v>0</v>
      </c>
      <c r="F14" s="16"/>
      <c r="G14" s="16">
        <v>0</v>
      </c>
      <c r="H14" s="16"/>
      <c r="I14" s="22">
        <v>14750264123</v>
      </c>
      <c r="J14" s="16"/>
      <c r="K14" s="16">
        <v>0</v>
      </c>
      <c r="L14" s="16"/>
    </row>
    <row r="15" spans="1:12" ht="21">
      <c r="A15" s="26" t="s">
        <v>37</v>
      </c>
      <c r="C15" s="16" t="s">
        <v>38</v>
      </c>
      <c r="D15" s="16"/>
      <c r="E15" s="22">
        <v>2100</v>
      </c>
      <c r="F15" s="16"/>
      <c r="G15" s="16">
        <v>0</v>
      </c>
      <c r="H15" s="16"/>
      <c r="I15" s="22">
        <v>2100</v>
      </c>
      <c r="J15" s="16"/>
      <c r="K15" s="16">
        <v>0</v>
      </c>
      <c r="L15" s="16"/>
    </row>
    <row r="16" spans="1:12" ht="21">
      <c r="A16" s="26" t="s">
        <v>73</v>
      </c>
      <c r="C16" s="16" t="s">
        <v>163</v>
      </c>
      <c r="D16" s="16"/>
      <c r="E16" s="22">
        <v>0</v>
      </c>
      <c r="F16" s="16"/>
      <c r="G16" s="16">
        <v>0</v>
      </c>
      <c r="H16" s="16"/>
      <c r="I16" s="22">
        <v>593140438</v>
      </c>
      <c r="J16" s="16"/>
      <c r="K16" s="16">
        <v>0</v>
      </c>
      <c r="L16" s="16"/>
    </row>
    <row r="17" spans="1:12" ht="21">
      <c r="A17" s="26" t="s">
        <v>41</v>
      </c>
      <c r="C17" s="16" t="s">
        <v>164</v>
      </c>
      <c r="D17" s="16"/>
      <c r="E17" s="22">
        <v>0</v>
      </c>
      <c r="F17" s="16"/>
      <c r="G17" s="16">
        <v>0</v>
      </c>
      <c r="H17" s="16"/>
      <c r="I17" s="22">
        <v>3338613370</v>
      </c>
      <c r="J17" s="16"/>
      <c r="K17" s="16">
        <v>0</v>
      </c>
      <c r="L17" s="16"/>
    </row>
    <row r="18" spans="1:12" ht="21">
      <c r="A18" s="26" t="s">
        <v>41</v>
      </c>
      <c r="C18" s="16" t="s">
        <v>165</v>
      </c>
      <c r="D18" s="16"/>
      <c r="E18" s="22">
        <v>0</v>
      </c>
      <c r="F18" s="16"/>
      <c r="G18" s="16">
        <v>0</v>
      </c>
      <c r="H18" s="16"/>
      <c r="I18" s="22">
        <v>5118545341</v>
      </c>
      <c r="J18" s="16"/>
      <c r="K18" s="16">
        <v>0</v>
      </c>
      <c r="L18" s="16"/>
    </row>
    <row r="19" spans="1:12" ht="21">
      <c r="A19" s="26" t="s">
        <v>41</v>
      </c>
      <c r="C19" s="16" t="s">
        <v>166</v>
      </c>
      <c r="D19" s="16"/>
      <c r="E19" s="22">
        <v>30327675</v>
      </c>
      <c r="F19" s="16"/>
      <c r="G19" s="16">
        <v>0</v>
      </c>
      <c r="H19" s="16"/>
      <c r="I19" s="22">
        <v>12366538629</v>
      </c>
      <c r="J19" s="16"/>
      <c r="K19" s="16">
        <v>0</v>
      </c>
      <c r="L19" s="16"/>
    </row>
    <row r="20" spans="1:12" ht="21">
      <c r="A20" s="26" t="s">
        <v>41</v>
      </c>
      <c r="C20" s="16" t="s">
        <v>167</v>
      </c>
      <c r="D20" s="16"/>
      <c r="E20" s="22">
        <v>0</v>
      </c>
      <c r="F20" s="16"/>
      <c r="G20" s="16">
        <v>0</v>
      </c>
      <c r="H20" s="16"/>
      <c r="I20" s="22">
        <v>15397260273</v>
      </c>
      <c r="J20" s="16"/>
      <c r="K20" s="16">
        <v>0</v>
      </c>
      <c r="L20" s="16"/>
    </row>
    <row r="21" spans="1:12" ht="21">
      <c r="A21" s="26" t="s">
        <v>39</v>
      </c>
      <c r="C21" s="16" t="s">
        <v>40</v>
      </c>
      <c r="D21" s="16"/>
      <c r="E21" s="22">
        <v>0</v>
      </c>
      <c r="F21" s="16"/>
      <c r="G21" s="16">
        <v>0</v>
      </c>
      <c r="H21" s="16"/>
      <c r="I21" s="22">
        <v>52778</v>
      </c>
      <c r="J21" s="16"/>
      <c r="K21" s="16">
        <v>0</v>
      </c>
      <c r="L21" s="16"/>
    </row>
    <row r="22" spans="1:12" ht="21">
      <c r="A22" s="26" t="s">
        <v>41</v>
      </c>
      <c r="C22" s="16" t="s">
        <v>168</v>
      </c>
      <c r="D22" s="16"/>
      <c r="E22" s="22">
        <v>0</v>
      </c>
      <c r="F22" s="16"/>
      <c r="G22" s="16">
        <v>0</v>
      </c>
      <c r="H22" s="16"/>
      <c r="I22" s="22">
        <v>8295273959</v>
      </c>
      <c r="J22" s="16"/>
      <c r="K22" s="16">
        <v>0</v>
      </c>
      <c r="L22" s="16"/>
    </row>
    <row r="23" spans="1:12" ht="21">
      <c r="A23" s="26" t="s">
        <v>41</v>
      </c>
      <c r="C23" s="16" t="s">
        <v>169</v>
      </c>
      <c r="D23" s="16"/>
      <c r="E23" s="22">
        <v>0</v>
      </c>
      <c r="F23" s="16"/>
      <c r="G23" s="16">
        <v>0</v>
      </c>
      <c r="H23" s="16"/>
      <c r="I23" s="22">
        <v>8431960535</v>
      </c>
      <c r="J23" s="16"/>
      <c r="K23" s="16">
        <v>0</v>
      </c>
      <c r="L23" s="16"/>
    </row>
    <row r="24" spans="1:12" ht="21">
      <c r="A24" s="26" t="s">
        <v>73</v>
      </c>
      <c r="C24" s="16" t="s">
        <v>170</v>
      </c>
      <c r="D24" s="16"/>
      <c r="E24" s="22">
        <v>12550664</v>
      </c>
      <c r="F24" s="16"/>
      <c r="G24" s="16" t="s">
        <v>139</v>
      </c>
      <c r="H24" s="16"/>
      <c r="I24" s="22">
        <v>186367397</v>
      </c>
      <c r="J24" s="16"/>
      <c r="K24" s="16">
        <v>0</v>
      </c>
      <c r="L24" s="16"/>
    </row>
    <row r="25" spans="1:12" ht="21">
      <c r="A25" s="26" t="s">
        <v>41</v>
      </c>
      <c r="C25" s="16" t="s">
        <v>171</v>
      </c>
      <c r="D25" s="16"/>
      <c r="E25" s="22">
        <v>0</v>
      </c>
      <c r="F25" s="16"/>
      <c r="G25" s="16">
        <v>0</v>
      </c>
      <c r="H25" s="16"/>
      <c r="I25" s="22">
        <v>5293995473</v>
      </c>
      <c r="J25" s="16"/>
      <c r="K25" s="16">
        <v>0</v>
      </c>
      <c r="L25" s="16"/>
    </row>
    <row r="26" spans="1:12" ht="21">
      <c r="A26" s="26" t="s">
        <v>41</v>
      </c>
      <c r="C26" s="16" t="s">
        <v>172</v>
      </c>
      <c r="D26" s="16"/>
      <c r="E26" s="22">
        <v>131413706</v>
      </c>
      <c r="F26" s="16"/>
      <c r="G26" s="16">
        <v>0</v>
      </c>
      <c r="H26" s="16"/>
      <c r="I26" s="22">
        <v>3382769863</v>
      </c>
      <c r="J26" s="16"/>
      <c r="K26" s="16">
        <v>0</v>
      </c>
      <c r="L26" s="16"/>
    </row>
    <row r="27" spans="1:12" ht="21">
      <c r="A27" s="26" t="s">
        <v>41</v>
      </c>
      <c r="C27" s="16" t="s">
        <v>173</v>
      </c>
      <c r="D27" s="16"/>
      <c r="E27" s="22">
        <v>62661605</v>
      </c>
      <c r="F27" s="16"/>
      <c r="G27" s="16">
        <v>0</v>
      </c>
      <c r="H27" s="16"/>
      <c r="I27" s="22">
        <v>3521837835</v>
      </c>
      <c r="J27" s="16"/>
      <c r="K27" s="16">
        <v>0</v>
      </c>
      <c r="L27" s="16"/>
    </row>
    <row r="28" spans="1:12" ht="21">
      <c r="A28" s="26" t="s">
        <v>41</v>
      </c>
      <c r="C28" s="16" t="s">
        <v>174</v>
      </c>
      <c r="D28" s="16"/>
      <c r="E28" s="22">
        <v>203234314</v>
      </c>
      <c r="F28" s="16"/>
      <c r="G28" s="16">
        <v>0</v>
      </c>
      <c r="H28" s="16"/>
      <c r="I28" s="22">
        <v>12921136355</v>
      </c>
      <c r="J28" s="16"/>
      <c r="K28" s="16">
        <v>0</v>
      </c>
      <c r="L28" s="16"/>
    </row>
    <row r="29" spans="1:12" ht="21">
      <c r="A29" s="26" t="s">
        <v>41</v>
      </c>
      <c r="C29" s="16" t="s">
        <v>175</v>
      </c>
      <c r="D29" s="16"/>
      <c r="E29" s="22">
        <v>148330305</v>
      </c>
      <c r="F29" s="16"/>
      <c r="G29" s="16">
        <v>0</v>
      </c>
      <c r="H29" s="16"/>
      <c r="I29" s="22">
        <v>1881204273</v>
      </c>
      <c r="J29" s="16"/>
      <c r="K29" s="16">
        <v>0</v>
      </c>
      <c r="L29" s="16"/>
    </row>
    <row r="30" spans="1:12" ht="21">
      <c r="A30" s="26" t="s">
        <v>41</v>
      </c>
      <c r="C30" s="16" t="s">
        <v>176</v>
      </c>
      <c r="D30" s="16"/>
      <c r="E30" s="22">
        <v>738082</v>
      </c>
      <c r="F30" s="16"/>
      <c r="G30" s="16">
        <v>0</v>
      </c>
      <c r="H30" s="16"/>
      <c r="I30" s="22">
        <v>231757808</v>
      </c>
      <c r="J30" s="16"/>
      <c r="K30" s="16">
        <v>0</v>
      </c>
      <c r="L30" s="16"/>
    </row>
    <row r="31" spans="1:12" ht="21">
      <c r="A31" s="26" t="s">
        <v>41</v>
      </c>
      <c r="C31" s="16" t="s">
        <v>42</v>
      </c>
      <c r="D31" s="16"/>
      <c r="E31" s="22">
        <v>349824113</v>
      </c>
      <c r="F31" s="16"/>
      <c r="G31" s="16">
        <v>0</v>
      </c>
      <c r="H31" s="16"/>
      <c r="I31" s="22">
        <v>4637067808</v>
      </c>
      <c r="J31" s="16"/>
      <c r="K31" s="16">
        <v>0</v>
      </c>
      <c r="L31" s="16"/>
    </row>
    <row r="32" spans="1:12" ht="21">
      <c r="A32" s="26" t="s">
        <v>76</v>
      </c>
      <c r="C32" s="16" t="s">
        <v>177</v>
      </c>
      <c r="D32" s="16"/>
      <c r="E32" s="22">
        <v>3873150686</v>
      </c>
      <c r="F32" s="16"/>
      <c r="G32" s="16">
        <v>0</v>
      </c>
      <c r="H32" s="16"/>
      <c r="I32" s="22">
        <v>19989863014</v>
      </c>
      <c r="J32" s="16"/>
      <c r="K32" s="16">
        <v>0</v>
      </c>
      <c r="L32" s="16"/>
    </row>
    <row r="33" spans="1:12" ht="21">
      <c r="A33" s="26" t="s">
        <v>73</v>
      </c>
      <c r="C33" s="16" t="s">
        <v>178</v>
      </c>
      <c r="D33" s="16"/>
      <c r="E33" s="22">
        <v>-230547945</v>
      </c>
      <c r="F33" s="16"/>
      <c r="G33" s="16">
        <v>0</v>
      </c>
      <c r="H33" s="16"/>
      <c r="I33" s="22">
        <v>7707534247</v>
      </c>
      <c r="J33" s="16"/>
      <c r="K33" s="16">
        <v>0</v>
      </c>
      <c r="L33" s="16"/>
    </row>
    <row r="34" spans="1:12" ht="21">
      <c r="A34" s="26" t="s">
        <v>41</v>
      </c>
      <c r="C34" s="16" t="s">
        <v>43</v>
      </c>
      <c r="D34" s="16"/>
      <c r="E34" s="22">
        <v>135966589</v>
      </c>
      <c r="F34" s="16"/>
      <c r="G34" s="16">
        <v>0</v>
      </c>
      <c r="H34" s="16"/>
      <c r="I34" s="22">
        <v>458935889</v>
      </c>
      <c r="J34" s="16"/>
      <c r="K34" s="16">
        <v>0</v>
      </c>
      <c r="L34" s="16"/>
    </row>
    <row r="35" spans="1:12" ht="21">
      <c r="A35" s="26" t="s">
        <v>41</v>
      </c>
      <c r="C35" s="16" t="s">
        <v>44</v>
      </c>
      <c r="D35" s="16"/>
      <c r="E35" s="22">
        <v>1417946493</v>
      </c>
      <c r="F35" s="16"/>
      <c r="G35" s="16">
        <v>0</v>
      </c>
      <c r="H35" s="16"/>
      <c r="I35" s="22">
        <v>3749433136</v>
      </c>
      <c r="J35" s="16"/>
      <c r="K35" s="16">
        <v>0</v>
      </c>
      <c r="L35" s="16"/>
    </row>
    <row r="36" spans="1:12" ht="21">
      <c r="A36" s="26" t="s">
        <v>41</v>
      </c>
      <c r="C36" s="16" t="s">
        <v>45</v>
      </c>
      <c r="D36" s="16"/>
      <c r="E36" s="22">
        <v>5470724378</v>
      </c>
      <c r="F36" s="16"/>
      <c r="G36" s="16">
        <v>0</v>
      </c>
      <c r="H36" s="16"/>
      <c r="I36" s="22">
        <v>18483839152</v>
      </c>
      <c r="J36" s="16"/>
      <c r="K36" s="16">
        <v>0</v>
      </c>
      <c r="L36" s="16"/>
    </row>
    <row r="37" spans="1:12" ht="21">
      <c r="A37" s="26" t="s">
        <v>46</v>
      </c>
      <c r="C37" s="16" t="s">
        <v>47</v>
      </c>
      <c r="D37" s="16"/>
      <c r="E37" s="22">
        <v>20251</v>
      </c>
      <c r="F37" s="16"/>
      <c r="G37" s="16">
        <v>0</v>
      </c>
      <c r="H37" s="16"/>
      <c r="I37" s="22">
        <v>18109997</v>
      </c>
      <c r="J37" s="16"/>
      <c r="K37" s="16">
        <v>0</v>
      </c>
      <c r="L37" s="16"/>
    </row>
    <row r="38" spans="1:12" ht="21">
      <c r="A38" s="26" t="s">
        <v>48</v>
      </c>
      <c r="C38" s="16" t="s">
        <v>49</v>
      </c>
      <c r="D38" s="16"/>
      <c r="E38" s="22">
        <v>2956615898</v>
      </c>
      <c r="F38" s="16"/>
      <c r="G38" s="16">
        <v>0</v>
      </c>
      <c r="H38" s="16"/>
      <c r="I38" s="22">
        <v>12565617534</v>
      </c>
      <c r="J38" s="16"/>
      <c r="K38" s="16">
        <v>0</v>
      </c>
      <c r="L38" s="16"/>
    </row>
    <row r="39" spans="1:12" ht="21">
      <c r="A39" s="26" t="s">
        <v>50</v>
      </c>
      <c r="C39" s="16" t="s">
        <v>51</v>
      </c>
      <c r="D39" s="16"/>
      <c r="E39" s="22">
        <v>3267123304</v>
      </c>
      <c r="F39" s="16"/>
      <c r="G39" s="16">
        <v>0</v>
      </c>
      <c r="H39" s="16"/>
      <c r="I39" s="22">
        <v>12705479452</v>
      </c>
      <c r="J39" s="16"/>
      <c r="K39" s="16">
        <v>0</v>
      </c>
      <c r="L39" s="16"/>
    </row>
    <row r="40" spans="1:12" ht="21">
      <c r="A40" s="26" t="s">
        <v>41</v>
      </c>
      <c r="C40" s="16" t="s">
        <v>179</v>
      </c>
      <c r="D40" s="16"/>
      <c r="E40" s="22">
        <v>7012209597</v>
      </c>
      <c r="F40" s="16"/>
      <c r="G40" s="16">
        <v>0</v>
      </c>
      <c r="H40" s="16"/>
      <c r="I40" s="22">
        <v>7012209597</v>
      </c>
      <c r="J40" s="16"/>
      <c r="K40" s="16">
        <v>0</v>
      </c>
      <c r="L40" s="16"/>
    </row>
    <row r="41" spans="1:12" ht="21">
      <c r="A41" s="26" t="s">
        <v>41</v>
      </c>
      <c r="C41" s="16" t="s">
        <v>52</v>
      </c>
      <c r="D41" s="16"/>
      <c r="E41" s="22">
        <v>2815113286</v>
      </c>
      <c r="F41" s="16"/>
      <c r="G41" s="16">
        <v>0</v>
      </c>
      <c r="H41" s="16"/>
      <c r="I41" s="22">
        <v>4864643286</v>
      </c>
      <c r="J41" s="16"/>
      <c r="K41" s="16">
        <v>0</v>
      </c>
      <c r="L41" s="16"/>
    </row>
    <row r="42" spans="1:12" ht="21">
      <c r="A42" s="26" t="s">
        <v>41</v>
      </c>
      <c r="C42" s="16" t="s">
        <v>54</v>
      </c>
      <c r="D42" s="16"/>
      <c r="E42" s="22">
        <v>3821843828</v>
      </c>
      <c r="F42" s="16"/>
      <c r="G42" s="16">
        <v>0</v>
      </c>
      <c r="H42" s="16"/>
      <c r="I42" s="22">
        <v>6469742450</v>
      </c>
      <c r="J42" s="16"/>
      <c r="K42" s="16">
        <v>0</v>
      </c>
      <c r="L42" s="16"/>
    </row>
    <row r="43" spans="1:12" ht="21">
      <c r="A43" s="26" t="s">
        <v>56</v>
      </c>
      <c r="C43" s="16" t="s">
        <v>57</v>
      </c>
      <c r="D43" s="16"/>
      <c r="E43" s="22">
        <v>5779315064</v>
      </c>
      <c r="F43" s="16"/>
      <c r="G43" s="16">
        <v>0</v>
      </c>
      <c r="H43" s="16"/>
      <c r="I43" s="22">
        <v>9497945196</v>
      </c>
      <c r="J43" s="16"/>
      <c r="K43" s="16">
        <v>0</v>
      </c>
      <c r="L43" s="16"/>
    </row>
    <row r="44" spans="1:12" ht="21">
      <c r="A44" s="26" t="s">
        <v>41</v>
      </c>
      <c r="C44" s="16" t="s">
        <v>59</v>
      </c>
      <c r="D44" s="16"/>
      <c r="E44" s="22">
        <v>7410911506</v>
      </c>
      <c r="F44" s="16"/>
      <c r="G44" s="16">
        <v>0</v>
      </c>
      <c r="H44" s="16"/>
      <c r="I44" s="22">
        <v>12014858284</v>
      </c>
      <c r="J44" s="16"/>
      <c r="K44" s="16">
        <v>0</v>
      </c>
      <c r="L44" s="16"/>
    </row>
    <row r="45" spans="1:12" ht="21">
      <c r="A45" s="26" t="s">
        <v>41</v>
      </c>
      <c r="C45" s="16" t="s">
        <v>61</v>
      </c>
      <c r="D45" s="16"/>
      <c r="E45" s="22">
        <v>1038653702</v>
      </c>
      <c r="F45" s="16"/>
      <c r="G45" s="16">
        <v>0</v>
      </c>
      <c r="H45" s="16"/>
      <c r="I45" s="22">
        <v>1517457532</v>
      </c>
      <c r="J45" s="16"/>
      <c r="K45" s="16">
        <v>0</v>
      </c>
      <c r="L45" s="16"/>
    </row>
    <row r="46" spans="1:12" ht="21">
      <c r="A46" s="26" t="s">
        <v>41</v>
      </c>
      <c r="C46" s="16" t="s">
        <v>63</v>
      </c>
      <c r="D46" s="16"/>
      <c r="E46" s="22">
        <v>1684035616</v>
      </c>
      <c r="F46" s="16"/>
      <c r="G46" s="16">
        <v>0</v>
      </c>
      <c r="H46" s="16"/>
      <c r="I46" s="22">
        <v>2365134463</v>
      </c>
      <c r="J46" s="16"/>
      <c r="K46" s="16">
        <v>0</v>
      </c>
      <c r="L46" s="16"/>
    </row>
    <row r="47" spans="1:12" ht="21">
      <c r="A47" s="26" t="s">
        <v>41</v>
      </c>
      <c r="C47" s="16" t="s">
        <v>65</v>
      </c>
      <c r="D47" s="16"/>
      <c r="E47" s="22">
        <v>2877534247</v>
      </c>
      <c r="F47" s="16"/>
      <c r="G47" s="16">
        <v>0</v>
      </c>
      <c r="H47" s="16"/>
      <c r="I47" s="22">
        <v>3683243830</v>
      </c>
      <c r="J47" s="16"/>
      <c r="K47" s="16">
        <v>0</v>
      </c>
      <c r="L47" s="16"/>
    </row>
    <row r="48" spans="1:12" ht="21">
      <c r="A48" s="26" t="s">
        <v>67</v>
      </c>
      <c r="C48" s="16" t="s">
        <v>68</v>
      </c>
      <c r="D48" s="16"/>
      <c r="E48" s="22">
        <v>31273972607</v>
      </c>
      <c r="F48" s="16"/>
      <c r="G48" s="16">
        <v>0</v>
      </c>
      <c r="H48" s="16"/>
      <c r="I48" s="22">
        <v>39328767124</v>
      </c>
      <c r="J48" s="16"/>
      <c r="K48" s="16">
        <v>0</v>
      </c>
      <c r="L48" s="16"/>
    </row>
    <row r="49" spans="1:12" ht="21">
      <c r="A49" s="26" t="s">
        <v>41</v>
      </c>
      <c r="C49" s="16" t="s">
        <v>69</v>
      </c>
      <c r="D49" s="16"/>
      <c r="E49" s="22">
        <v>385224658</v>
      </c>
      <c r="F49" s="16"/>
      <c r="G49" s="16">
        <v>0</v>
      </c>
      <c r="H49" s="16"/>
      <c r="I49" s="22">
        <v>469118027</v>
      </c>
      <c r="J49" s="16"/>
      <c r="K49" s="16">
        <v>0</v>
      </c>
      <c r="L49" s="16"/>
    </row>
    <row r="50" spans="1:12" ht="21">
      <c r="A50" s="26" t="s">
        <v>41</v>
      </c>
      <c r="C50" s="16" t="s">
        <v>71</v>
      </c>
      <c r="D50" s="16"/>
      <c r="E50" s="22">
        <v>382246576</v>
      </c>
      <c r="F50" s="16"/>
      <c r="G50" s="16">
        <v>0</v>
      </c>
      <c r="H50" s="16"/>
      <c r="I50" s="22">
        <v>443616436</v>
      </c>
      <c r="J50" s="16"/>
      <c r="K50" s="16">
        <v>0</v>
      </c>
      <c r="L50" s="16"/>
    </row>
    <row r="51" spans="1:12" ht="21">
      <c r="A51" s="26" t="s">
        <v>73</v>
      </c>
      <c r="C51" s="16" t="s">
        <v>74</v>
      </c>
      <c r="D51" s="16"/>
      <c r="E51" s="22">
        <v>16982876702</v>
      </c>
      <c r="F51" s="16"/>
      <c r="G51" s="16">
        <v>0</v>
      </c>
      <c r="H51" s="16"/>
      <c r="I51" s="22">
        <v>18154109578</v>
      </c>
      <c r="J51" s="16"/>
      <c r="K51" s="16">
        <v>0</v>
      </c>
      <c r="L51" s="16"/>
    </row>
    <row r="52" spans="1:12" ht="21">
      <c r="A52" s="26" t="s">
        <v>76</v>
      </c>
      <c r="C52" s="16" t="s">
        <v>77</v>
      </c>
      <c r="D52" s="16"/>
      <c r="E52" s="22">
        <v>7925342459</v>
      </c>
      <c r="F52" s="16"/>
      <c r="G52" s="16">
        <v>0</v>
      </c>
      <c r="H52" s="16"/>
      <c r="I52" s="22">
        <v>8784246568</v>
      </c>
      <c r="J52" s="16"/>
      <c r="K52" s="16">
        <v>0</v>
      </c>
      <c r="L52" s="16"/>
    </row>
    <row r="53" spans="1:12" ht="21">
      <c r="A53" s="26" t="s">
        <v>41</v>
      </c>
      <c r="C53" s="16" t="s">
        <v>79</v>
      </c>
      <c r="D53" s="16"/>
      <c r="E53" s="22">
        <v>177570624</v>
      </c>
      <c r="F53" s="16"/>
      <c r="G53" s="16">
        <v>0</v>
      </c>
      <c r="H53" s="16"/>
      <c r="I53" s="22">
        <v>177570624</v>
      </c>
      <c r="J53" s="16"/>
      <c r="K53" s="16">
        <v>0</v>
      </c>
      <c r="L53" s="16"/>
    </row>
    <row r="54" spans="1:12" ht="21">
      <c r="A54" s="26" t="s">
        <v>76</v>
      </c>
      <c r="C54" s="16" t="s">
        <v>81</v>
      </c>
      <c r="D54" s="16"/>
      <c r="E54" s="22">
        <v>4744273968</v>
      </c>
      <c r="F54" s="16"/>
      <c r="G54" s="16" t="s">
        <v>139</v>
      </c>
      <c r="H54" s="16"/>
      <c r="I54" s="22">
        <v>4744273968</v>
      </c>
      <c r="J54" s="16"/>
      <c r="K54" s="16">
        <v>0</v>
      </c>
      <c r="L54" s="16"/>
    </row>
    <row r="55" spans="1:12" ht="21">
      <c r="A55" s="26" t="s">
        <v>76</v>
      </c>
      <c r="C55" s="16" t="s">
        <v>83</v>
      </c>
      <c r="D55" s="16"/>
      <c r="E55" s="22">
        <v>6177082167</v>
      </c>
      <c r="F55" s="16"/>
      <c r="G55" s="16">
        <v>0</v>
      </c>
      <c r="H55" s="16"/>
      <c r="I55" s="22">
        <v>6177082167</v>
      </c>
      <c r="J55" s="16"/>
      <c r="K55" s="16">
        <v>0</v>
      </c>
      <c r="L55" s="16"/>
    </row>
    <row r="56" spans="1:12" ht="21">
      <c r="A56" s="26" t="s">
        <v>73</v>
      </c>
      <c r="C56" s="16" t="s">
        <v>85</v>
      </c>
      <c r="D56" s="16"/>
      <c r="E56" s="22">
        <v>992019264</v>
      </c>
      <c r="F56" s="16"/>
      <c r="G56" s="16">
        <v>0</v>
      </c>
      <c r="H56" s="16"/>
      <c r="I56" s="22">
        <v>992019264</v>
      </c>
      <c r="J56" s="16"/>
      <c r="K56" s="16">
        <v>0</v>
      </c>
      <c r="L56" s="16"/>
    </row>
    <row r="57" spans="1:12" ht="21">
      <c r="A57" s="26" t="s">
        <v>73</v>
      </c>
      <c r="C57" s="16" t="s">
        <v>87</v>
      </c>
      <c r="D57" s="16"/>
      <c r="E57" s="22">
        <v>7175370510</v>
      </c>
      <c r="F57" s="16"/>
      <c r="G57" s="16">
        <v>0</v>
      </c>
      <c r="H57" s="16"/>
      <c r="I57" s="22">
        <v>7175370510</v>
      </c>
      <c r="J57" s="16"/>
      <c r="K57" s="16">
        <v>0</v>
      </c>
      <c r="L57" s="16"/>
    </row>
    <row r="58" spans="1:12" ht="21">
      <c r="A58" s="26" t="s">
        <v>76</v>
      </c>
      <c r="C58" s="16" t="s">
        <v>89</v>
      </c>
      <c r="D58" s="16"/>
      <c r="E58" s="22">
        <v>8438356146</v>
      </c>
      <c r="F58" s="16"/>
      <c r="G58" s="16">
        <v>0</v>
      </c>
      <c r="H58" s="16"/>
      <c r="I58" s="22">
        <v>8438356146</v>
      </c>
      <c r="J58" s="16"/>
      <c r="K58" s="16">
        <v>0</v>
      </c>
      <c r="L58" s="16"/>
    </row>
    <row r="59" spans="1:12" ht="21">
      <c r="A59" s="26" t="s">
        <v>76</v>
      </c>
      <c r="C59" s="16" t="s">
        <v>91</v>
      </c>
      <c r="D59" s="16"/>
      <c r="E59" s="22">
        <v>3221917797</v>
      </c>
      <c r="F59" s="16"/>
      <c r="G59" s="16">
        <v>0</v>
      </c>
      <c r="H59" s="16"/>
      <c r="I59" s="22">
        <v>3221917797</v>
      </c>
      <c r="J59" s="16"/>
      <c r="K59" s="16">
        <v>0</v>
      </c>
      <c r="L59" s="16"/>
    </row>
    <row r="60" spans="1:12" ht="21">
      <c r="A60" s="26" t="s">
        <v>73</v>
      </c>
      <c r="C60" s="16" t="s">
        <v>93</v>
      </c>
      <c r="D60" s="16"/>
      <c r="E60" s="22">
        <v>4551297198</v>
      </c>
      <c r="F60" s="16"/>
      <c r="G60" s="16">
        <v>0</v>
      </c>
      <c r="H60" s="16"/>
      <c r="I60" s="22">
        <v>4551297198</v>
      </c>
      <c r="J60" s="16"/>
      <c r="K60" s="16">
        <v>0</v>
      </c>
      <c r="L60" s="16"/>
    </row>
    <row r="61" spans="1:12" ht="21">
      <c r="A61" s="26" t="s">
        <v>41</v>
      </c>
      <c r="C61" s="16" t="s">
        <v>95</v>
      </c>
      <c r="D61" s="16"/>
      <c r="E61" s="22">
        <v>2611191765</v>
      </c>
      <c r="F61" s="16"/>
      <c r="G61" s="16">
        <v>0</v>
      </c>
      <c r="H61" s="16"/>
      <c r="I61" s="22">
        <v>2611191765</v>
      </c>
      <c r="J61" s="16"/>
      <c r="K61" s="16">
        <v>0</v>
      </c>
      <c r="L61" s="16"/>
    </row>
    <row r="62" spans="1:12" ht="21">
      <c r="A62" s="26" t="s">
        <v>56</v>
      </c>
      <c r="C62" s="16" t="s">
        <v>97</v>
      </c>
      <c r="D62" s="16"/>
      <c r="E62" s="22">
        <v>1589041080</v>
      </c>
      <c r="F62" s="16"/>
      <c r="G62" s="16">
        <v>0</v>
      </c>
      <c r="H62" s="16"/>
      <c r="I62" s="22">
        <v>1589041080</v>
      </c>
      <c r="J62" s="16"/>
      <c r="K62" s="16">
        <v>0</v>
      </c>
      <c r="L62" s="16"/>
    </row>
    <row r="63" spans="1:12" ht="21">
      <c r="A63" s="26" t="s">
        <v>41</v>
      </c>
      <c r="C63" s="16" t="s">
        <v>99</v>
      </c>
      <c r="D63" s="16"/>
      <c r="E63" s="22">
        <v>1236273960</v>
      </c>
      <c r="F63" s="16"/>
      <c r="G63" s="16">
        <v>0</v>
      </c>
      <c r="H63" s="16"/>
      <c r="I63" s="22">
        <v>1236273960</v>
      </c>
      <c r="J63" s="16"/>
      <c r="K63" s="16">
        <v>0</v>
      </c>
      <c r="L63" s="16"/>
    </row>
    <row r="64" spans="1:12" ht="21">
      <c r="A64" s="26" t="s">
        <v>41</v>
      </c>
      <c r="C64" s="16" t="s">
        <v>103</v>
      </c>
      <c r="D64" s="16"/>
      <c r="E64" s="22">
        <v>4391712315</v>
      </c>
      <c r="F64" s="16"/>
      <c r="G64" s="16" t="s">
        <v>139</v>
      </c>
      <c r="H64" s="16"/>
      <c r="I64" s="22">
        <v>4391712315</v>
      </c>
      <c r="J64" s="16"/>
      <c r="K64" s="16">
        <v>0</v>
      </c>
      <c r="L64" s="16"/>
    </row>
    <row r="65" spans="1:12" ht="21">
      <c r="A65" s="26" t="s">
        <v>41</v>
      </c>
      <c r="C65" s="16" t="s">
        <v>105</v>
      </c>
      <c r="D65" s="16"/>
      <c r="E65" s="22">
        <v>1153373690</v>
      </c>
      <c r="F65" s="16"/>
      <c r="G65" s="16">
        <v>0</v>
      </c>
      <c r="H65" s="16"/>
      <c r="I65" s="22">
        <v>1153373690</v>
      </c>
      <c r="J65" s="16"/>
      <c r="K65" s="16">
        <v>0</v>
      </c>
      <c r="L65" s="16"/>
    </row>
    <row r="66" spans="1:12" ht="21">
      <c r="A66" s="26" t="s">
        <v>56</v>
      </c>
      <c r="C66" s="16" t="s">
        <v>107</v>
      </c>
      <c r="D66" s="16"/>
      <c r="E66" s="22">
        <v>941983549</v>
      </c>
      <c r="F66" s="16"/>
      <c r="G66" s="16">
        <v>0</v>
      </c>
      <c r="H66" s="16"/>
      <c r="I66" s="22">
        <v>941983549</v>
      </c>
      <c r="J66" s="16"/>
      <c r="K66" s="16">
        <v>0</v>
      </c>
      <c r="L66" s="16"/>
    </row>
    <row r="67" spans="1:12" ht="21">
      <c r="A67" s="26" t="s">
        <v>41</v>
      </c>
      <c r="C67" s="16" t="s">
        <v>109</v>
      </c>
      <c r="D67" s="16"/>
      <c r="E67" s="22">
        <v>171127008</v>
      </c>
      <c r="F67" s="16"/>
      <c r="G67" s="16">
        <v>0</v>
      </c>
      <c r="H67" s="16"/>
      <c r="I67" s="22">
        <v>171127008</v>
      </c>
      <c r="J67" s="16"/>
      <c r="K67" s="16">
        <v>0</v>
      </c>
      <c r="L67" s="16"/>
    </row>
    <row r="68" spans="1:12" ht="21">
      <c r="A68" s="26" t="s">
        <v>41</v>
      </c>
      <c r="C68" s="16" t="s">
        <v>110</v>
      </c>
      <c r="D68" s="16"/>
      <c r="E68" s="22">
        <v>389315060</v>
      </c>
      <c r="F68" s="16"/>
      <c r="G68" s="16">
        <v>0</v>
      </c>
      <c r="H68" s="16"/>
      <c r="I68" s="22">
        <v>389315060</v>
      </c>
      <c r="J68" s="16"/>
      <c r="K68" s="16">
        <v>0</v>
      </c>
      <c r="L68" s="16"/>
    </row>
    <row r="69" spans="1:12" ht="21">
      <c r="A69" s="26" t="s">
        <v>73</v>
      </c>
      <c r="C69" s="16" t="s">
        <v>112</v>
      </c>
      <c r="D69" s="16"/>
      <c r="E69" s="22">
        <v>520500816</v>
      </c>
      <c r="F69" s="16"/>
      <c r="G69" s="16">
        <v>0</v>
      </c>
      <c r="H69" s="16"/>
      <c r="I69" s="22">
        <v>520500816</v>
      </c>
      <c r="J69" s="16"/>
      <c r="K69" s="16">
        <v>0</v>
      </c>
      <c r="L69" s="16"/>
    </row>
    <row r="70" spans="1:12" ht="21">
      <c r="A70" s="26" t="s">
        <v>76</v>
      </c>
      <c r="C70" s="16" t="s">
        <v>114</v>
      </c>
      <c r="D70" s="16"/>
      <c r="E70" s="22">
        <v>386261912</v>
      </c>
      <c r="F70" s="16"/>
      <c r="G70" s="16">
        <v>0</v>
      </c>
      <c r="H70" s="16"/>
      <c r="I70" s="22">
        <v>386261912</v>
      </c>
      <c r="J70" s="16"/>
      <c r="K70" s="16">
        <v>0</v>
      </c>
      <c r="L70" s="16"/>
    </row>
    <row r="71" spans="1:12" ht="21">
      <c r="A71" s="26" t="s">
        <v>116</v>
      </c>
      <c r="C71" s="16" t="s">
        <v>117</v>
      </c>
      <c r="D71" s="16"/>
      <c r="E71" s="22">
        <v>9795862</v>
      </c>
      <c r="F71" s="16"/>
      <c r="G71" s="16">
        <v>0</v>
      </c>
      <c r="H71" s="16"/>
      <c r="I71" s="22">
        <v>9795862</v>
      </c>
      <c r="J71" s="16"/>
      <c r="K71" s="16">
        <v>0</v>
      </c>
      <c r="L71" s="16"/>
    </row>
    <row r="72" spans="1:12" ht="21">
      <c r="A72" s="26" t="s">
        <v>118</v>
      </c>
      <c r="C72" s="16" t="s">
        <v>119</v>
      </c>
      <c r="D72" s="16"/>
      <c r="E72" s="22">
        <v>431442</v>
      </c>
      <c r="F72" s="16"/>
      <c r="G72" s="16">
        <v>0</v>
      </c>
      <c r="H72" s="16"/>
      <c r="I72" s="22">
        <v>431442</v>
      </c>
      <c r="J72" s="16"/>
      <c r="K72" s="16">
        <v>0</v>
      </c>
      <c r="L72" s="16"/>
    </row>
    <row r="73" spans="1:12" ht="21">
      <c r="A73" s="26" t="s">
        <v>120</v>
      </c>
      <c r="C73" s="16" t="s">
        <v>121</v>
      </c>
      <c r="D73" s="16"/>
      <c r="E73" s="22">
        <v>690410958</v>
      </c>
      <c r="F73" s="16"/>
      <c r="G73" s="16">
        <v>0</v>
      </c>
      <c r="H73" s="16"/>
      <c r="I73" s="22">
        <v>690410958</v>
      </c>
      <c r="J73" s="16"/>
      <c r="K73" s="16">
        <v>0</v>
      </c>
      <c r="L73" s="16"/>
    </row>
    <row r="74" spans="1:12" ht="21">
      <c r="A74" s="26" t="s">
        <v>120</v>
      </c>
      <c r="C74" s="16" t="s">
        <v>123</v>
      </c>
      <c r="D74" s="16"/>
      <c r="E74" s="22">
        <v>1150684929</v>
      </c>
      <c r="F74" s="16"/>
      <c r="G74" s="16">
        <v>0</v>
      </c>
      <c r="H74" s="16"/>
      <c r="I74" s="22">
        <v>1150684929</v>
      </c>
      <c r="J74" s="16"/>
      <c r="K74" s="16">
        <v>0</v>
      </c>
      <c r="L74" s="16"/>
    </row>
    <row r="75" spans="1:12" ht="21">
      <c r="A75" s="26" t="s">
        <v>120</v>
      </c>
      <c r="C75" s="16" t="s">
        <v>124</v>
      </c>
      <c r="D75" s="16"/>
      <c r="E75" s="22">
        <v>1150684929</v>
      </c>
      <c r="F75" s="16"/>
      <c r="G75" s="16">
        <v>0</v>
      </c>
      <c r="H75" s="16"/>
      <c r="I75" s="22">
        <v>1150684929</v>
      </c>
      <c r="J75" s="16"/>
      <c r="K75" s="16">
        <v>0</v>
      </c>
      <c r="L75" s="16"/>
    </row>
    <row r="76" spans="1:12" ht="21">
      <c r="A76" s="26" t="s">
        <v>120</v>
      </c>
      <c r="C76" s="16" t="s">
        <v>125</v>
      </c>
      <c r="D76" s="16"/>
      <c r="E76" s="22">
        <v>460273971</v>
      </c>
      <c r="F76" s="16"/>
      <c r="G76" s="16">
        <v>0</v>
      </c>
      <c r="H76" s="16"/>
      <c r="I76" s="22">
        <v>460273971</v>
      </c>
      <c r="J76" s="16"/>
      <c r="K76" s="16">
        <v>0</v>
      </c>
      <c r="L76" s="16"/>
    </row>
    <row r="77" spans="1:12" ht="21">
      <c r="A77" s="26" t="s">
        <v>120</v>
      </c>
      <c r="C77" s="16" t="s">
        <v>126</v>
      </c>
      <c r="D77" s="16"/>
      <c r="E77" s="22">
        <v>460273971</v>
      </c>
      <c r="F77" s="16"/>
      <c r="G77" s="16">
        <v>0</v>
      </c>
      <c r="H77" s="16"/>
      <c r="I77" s="22">
        <v>460273971</v>
      </c>
      <c r="J77" s="16"/>
      <c r="K77" s="16">
        <v>0</v>
      </c>
      <c r="L77" s="16"/>
    </row>
    <row r="78" spans="1:12" ht="21">
      <c r="A78" s="26" t="s">
        <v>120</v>
      </c>
      <c r="C78" s="16" t="s">
        <v>127</v>
      </c>
      <c r="D78" s="16"/>
      <c r="E78" s="22">
        <v>690410958</v>
      </c>
      <c r="F78" s="16"/>
      <c r="G78" s="16">
        <v>0</v>
      </c>
      <c r="H78" s="16"/>
      <c r="I78" s="22">
        <v>690410958</v>
      </c>
      <c r="J78" s="16"/>
      <c r="K78" s="16">
        <v>0</v>
      </c>
      <c r="L78" s="16"/>
    </row>
    <row r="79" spans="1:12" ht="21">
      <c r="A79" s="26" t="s">
        <v>41</v>
      </c>
      <c r="C79" s="16" t="s">
        <v>128</v>
      </c>
      <c r="D79" s="16"/>
      <c r="E79" s="22">
        <v>69536438</v>
      </c>
      <c r="F79" s="16"/>
      <c r="G79" s="16">
        <v>0</v>
      </c>
      <c r="H79" s="16"/>
      <c r="I79" s="22">
        <v>69536438</v>
      </c>
      <c r="J79" s="16"/>
      <c r="K79" s="16">
        <v>0</v>
      </c>
      <c r="L79" s="16"/>
    </row>
    <row r="80" spans="1:12" ht="21.75" thickBot="1">
      <c r="A80" s="26" t="s">
        <v>76</v>
      </c>
      <c r="C80" s="16" t="s">
        <v>130</v>
      </c>
      <c r="D80" s="16"/>
      <c r="E80" s="22">
        <v>18240657</v>
      </c>
      <c r="F80" s="16"/>
      <c r="G80" s="16">
        <v>0</v>
      </c>
      <c r="H80" s="16"/>
      <c r="I80" s="22">
        <v>18240657</v>
      </c>
      <c r="J80" s="16"/>
      <c r="K80" s="16">
        <v>0</v>
      </c>
      <c r="L80" s="16"/>
    </row>
    <row r="81" spans="1:12" ht="20.25" thickBot="1">
      <c r="A81" s="36" t="s">
        <v>189</v>
      </c>
      <c r="C81" s="16"/>
      <c r="D81" s="16"/>
      <c r="E81" s="35">
        <f>SUM(E8:E80)</f>
        <v>160680876988</v>
      </c>
      <c r="F81" s="16"/>
      <c r="G81" s="53"/>
      <c r="H81" s="16"/>
      <c r="I81" s="35">
        <f>SUM(I8:I80)</f>
        <v>432168628257</v>
      </c>
      <c r="J81" s="16"/>
      <c r="K81" s="53"/>
      <c r="L81" s="16"/>
    </row>
    <row r="82" spans="1:12" ht="19.5" thickTop="1"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>
      <c r="C84" s="16"/>
      <c r="D84" s="16"/>
      <c r="E84" s="22"/>
      <c r="F84" s="16"/>
      <c r="G84" s="16"/>
      <c r="H84" s="16"/>
      <c r="I84" s="16"/>
      <c r="J84" s="16"/>
      <c r="K84" s="16"/>
      <c r="L84" s="16"/>
    </row>
    <row r="85" spans="1:12">
      <c r="C85" s="16"/>
      <c r="D85" s="16"/>
      <c r="E85" s="22"/>
      <c r="F85" s="16"/>
      <c r="G85" s="16"/>
      <c r="H85" s="16"/>
      <c r="I85" s="16"/>
      <c r="J85" s="16"/>
      <c r="K85" s="16"/>
      <c r="L85" s="16"/>
    </row>
    <row r="86" spans="1:12"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3:12"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3:12"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3:12"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3:12"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3:12"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3:12"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3:12"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3:12"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3:12"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3:12"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3:12"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3:12"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3:12"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3:12"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3:12"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3:12"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3:12"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3:12"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3:12"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3:12"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3:12"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3:12"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3:12"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3:12"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3:12"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3:12"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3:12"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3:12"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3:12"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</sheetData>
  <mergeCells count="13">
    <mergeCell ref="A2:K2"/>
    <mergeCell ref="A3:K3"/>
    <mergeCell ref="A4:K4"/>
    <mergeCell ref="A5:J5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8"/>
  <sheetViews>
    <sheetView rightToLeft="1" workbookViewId="0">
      <selection activeCell="A9" sqref="A9"/>
    </sheetView>
  </sheetViews>
  <sheetFormatPr defaultRowHeight="18.75"/>
  <cols>
    <col min="1" max="1" width="28.42578125" style="16" bestFit="1" customWidth="1"/>
    <col min="2" max="2" width="1" style="16" customWidth="1"/>
    <col min="3" max="3" width="14.5703125" style="16" customWidth="1"/>
    <col min="4" max="4" width="1" style="16" customWidth="1"/>
    <col min="5" max="5" width="15.42578125" style="16" bestFit="1" customWidth="1"/>
    <col min="6" max="6" width="1" style="16" customWidth="1"/>
    <col min="7" max="7" width="11.140625" style="16" bestFit="1" customWidth="1"/>
    <col min="8" max="8" width="1" style="16" customWidth="1"/>
    <col min="9" max="9" width="13.7109375" style="16" bestFit="1" customWidth="1"/>
    <col min="10" max="10" width="1" style="16" customWidth="1"/>
    <col min="11" max="11" width="14.42578125" style="16" bestFit="1" customWidth="1"/>
    <col min="12" max="12" width="1" style="16" customWidth="1"/>
    <col min="13" max="13" width="15.42578125" style="16" bestFit="1" customWidth="1"/>
    <col min="14" max="14" width="1" style="16" customWidth="1"/>
    <col min="15" max="15" width="11.140625" style="16" bestFit="1" customWidth="1"/>
    <col min="16" max="16" width="1" style="16" customWidth="1"/>
    <col min="17" max="17" width="14.5703125" style="16" bestFit="1" customWidth="1"/>
    <col min="18" max="18" width="1" style="16" customWidth="1"/>
    <col min="19" max="19" width="9.140625" style="16" customWidth="1"/>
    <col min="20" max="16384" width="9.140625" style="16"/>
  </cols>
  <sheetData>
    <row r="2" spans="1:17" ht="21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17" ht="21">
      <c r="A3" s="74" t="s">
        <v>132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17" ht="21">
      <c r="A4" s="74" t="s">
        <v>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</row>
    <row r="5" spans="1:17" ht="25.5">
      <c r="A5" s="61" t="s">
        <v>208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7" ht="21.75" thickBot="1">
      <c r="A6" s="74" t="s">
        <v>135</v>
      </c>
      <c r="C6" s="76" t="s">
        <v>133</v>
      </c>
      <c r="D6" s="76" t="s">
        <v>133</v>
      </c>
      <c r="E6" s="76" t="s">
        <v>133</v>
      </c>
      <c r="F6" s="76" t="s">
        <v>133</v>
      </c>
      <c r="G6" s="76" t="s">
        <v>133</v>
      </c>
      <c r="H6" s="76" t="s">
        <v>133</v>
      </c>
      <c r="I6" s="76" t="s">
        <v>133</v>
      </c>
      <c r="K6" s="76" t="s">
        <v>134</v>
      </c>
      <c r="L6" s="76" t="s">
        <v>134</v>
      </c>
      <c r="M6" s="76" t="s">
        <v>134</v>
      </c>
      <c r="N6" s="76" t="s">
        <v>134</v>
      </c>
      <c r="O6" s="76" t="s">
        <v>134</v>
      </c>
      <c r="P6" s="76" t="s">
        <v>134</v>
      </c>
      <c r="Q6" s="76" t="s">
        <v>134</v>
      </c>
    </row>
    <row r="7" spans="1:17" ht="21.75" thickBot="1">
      <c r="A7" s="76" t="s">
        <v>135</v>
      </c>
      <c r="C7" s="74" t="s">
        <v>151</v>
      </c>
      <c r="E7" s="76" t="s">
        <v>146</v>
      </c>
      <c r="G7" s="76" t="s">
        <v>147</v>
      </c>
      <c r="I7" s="76" t="s">
        <v>152</v>
      </c>
      <c r="K7" s="76" t="s">
        <v>151</v>
      </c>
      <c r="M7" s="76" t="s">
        <v>146</v>
      </c>
      <c r="O7" s="76" t="s">
        <v>147</v>
      </c>
      <c r="Q7" s="76" t="s">
        <v>152</v>
      </c>
    </row>
    <row r="8" spans="1:17" ht="21">
      <c r="A8" s="41" t="s">
        <v>26</v>
      </c>
      <c r="C8" s="22">
        <v>0</v>
      </c>
      <c r="E8" s="22">
        <v>8332489462</v>
      </c>
      <c r="G8" s="22">
        <v>0</v>
      </c>
      <c r="I8" s="22">
        <v>8332489462</v>
      </c>
      <c r="K8" s="22">
        <v>0</v>
      </c>
      <c r="M8" s="22">
        <v>-8334751467</v>
      </c>
      <c r="O8" s="22">
        <v>0</v>
      </c>
      <c r="Q8" s="22">
        <v>-8334751467</v>
      </c>
    </row>
  </sheetData>
  <mergeCells count="15">
    <mergeCell ref="A2:Q2"/>
    <mergeCell ref="A3:Q3"/>
    <mergeCell ref="A4:Q4"/>
    <mergeCell ref="A5:Q5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</vt:lpstr>
      <vt:lpstr>اوراق مشارکت</vt:lpstr>
      <vt:lpstr>سپرده</vt:lpstr>
      <vt:lpstr>جمع درآمدها</vt:lpstr>
      <vt:lpstr>سهام</vt:lpstr>
      <vt:lpstr>درآمد ناشی از تغییر قیمت اوراق</vt:lpstr>
      <vt:lpstr>سود اوراق بهادار و سپرده بانکی</vt:lpstr>
      <vt:lpstr>درآمد سپرده بانکی</vt:lpstr>
      <vt:lpstr>سرمایه‌گذاری در اوراق بهادار</vt:lpstr>
      <vt:lpstr>سرمایه‌گذاری در سهام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kaveh rajabpour</cp:lastModifiedBy>
  <dcterms:modified xsi:type="dcterms:W3CDTF">2024-03-29T06:38:47Z</dcterms:modified>
</cp:coreProperties>
</file>