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elali\000\1402.10.30\"/>
    </mc:Choice>
  </mc:AlternateContent>
  <xr:revisionPtr revIDLastSave="0" documentId="13_ncr:1_{53C0435A-2806-4E00-9CC5-98D6EB6A0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جمع درآمدها" sheetId="15" r:id="rId8"/>
    <sheet name="درآمد سود سهام" sheetId="8" r:id="rId9"/>
    <sheet name="درآمد ناشی از تغییر قیمت اوراق" sheetId="9" r:id="rId10"/>
    <sheet name="سود اوراق بهادار و سپرده بانکی" sheetId="7" r:id="rId11"/>
    <sheet name="درآمد ناشی از فروش" sheetId="10" r:id="rId12"/>
    <sheet name="سرمایه‌گذاری در سهام" sheetId="11" r:id="rId13"/>
    <sheet name="درآمد سپرده بانکی" sheetId="13" r:id="rId14"/>
    <sheet name="سرمایه‌گذاری در اوراق بهادار" sheetId="12" r:id="rId15"/>
    <sheet name="سایر درآمدها" sheetId="14" r:id="rId16"/>
  </sheets>
  <definedNames>
    <definedName name="_xlnm.Print_Area" localSheetId="0">'0'!$A$1:$J$29</definedName>
    <definedName name="_xlnm.Print_Area" localSheetId="3">'اوراق مشارکت'!$A$1:$AK$11</definedName>
    <definedName name="_xlnm.Print_Area" localSheetId="7">'جمع درآمدها'!$A$1:$I$10</definedName>
    <definedName name="_xlnm.Print_Area" localSheetId="9">'درآمد ناشی از تغییر قیمت اوراق'!$A$1:$Q$10</definedName>
    <definedName name="_xlnm.Print_Area" localSheetId="6">سپرده!$A$1:$T$34</definedName>
    <definedName name="_xlnm.Print_Area" localSheetId="14">'سرمایه‌گذاری در اوراق بهادار'!$A$1:$Q$9</definedName>
    <definedName name="_xlnm.Print_Area" localSheetId="1">سهام!$A$1:$Z$18</definedName>
    <definedName name="_xlnm.Print_Area" localSheetId="10">'سود اوراق بهادار و سپرده بانکی'!$A$1:$S$32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8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34" i="6" l="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8" i="6"/>
  <c r="E31" i="13"/>
  <c r="K31" i="13"/>
  <c r="I31" i="13"/>
  <c r="G31" i="13"/>
  <c r="U7" i="11"/>
  <c r="S7" i="11"/>
  <c r="Q7" i="11"/>
  <c r="O7" i="11"/>
  <c r="M7" i="11"/>
  <c r="I7" i="11"/>
  <c r="K7" i="11"/>
  <c r="E7" i="11"/>
  <c r="C7" i="11"/>
  <c r="G7" i="11"/>
  <c r="G9" i="10"/>
  <c r="E9" i="10"/>
  <c r="C9" i="10"/>
  <c r="Q9" i="10"/>
  <c r="O9" i="10"/>
  <c r="M9" i="10"/>
  <c r="K9" i="10"/>
  <c r="I9" i="10"/>
  <c r="Q32" i="7"/>
  <c r="O32" i="7"/>
  <c r="K32" i="7"/>
  <c r="I32" i="7"/>
  <c r="I9" i="9"/>
  <c r="K9" i="9"/>
  <c r="O9" i="9"/>
  <c r="Q9" i="9"/>
  <c r="M9" i="9"/>
  <c r="G9" i="9"/>
  <c r="E9" i="9"/>
  <c r="C9" i="9"/>
  <c r="S8" i="8"/>
  <c r="Q8" i="8"/>
  <c r="O8" i="8"/>
  <c r="M8" i="8"/>
  <c r="K8" i="8"/>
  <c r="I8" i="8"/>
  <c r="G8" i="8"/>
  <c r="E8" i="8"/>
  <c r="C8" i="8"/>
  <c r="F10" i="15"/>
  <c r="D10" i="15"/>
  <c r="Q34" i="6"/>
  <c r="O34" i="6"/>
  <c r="M34" i="6"/>
  <c r="K34" i="6"/>
  <c r="M11" i="5"/>
  <c r="K11" i="5"/>
  <c r="I11" i="5"/>
  <c r="K8" i="4"/>
  <c r="I8" i="4"/>
  <c r="G8" i="4"/>
  <c r="E8" i="4"/>
  <c r="C8" i="4"/>
  <c r="AK11" i="3"/>
  <c r="AI11" i="3"/>
  <c r="AG11" i="3"/>
  <c r="AE11" i="3"/>
  <c r="AC11" i="3"/>
  <c r="AA11" i="3"/>
  <c r="Y11" i="3"/>
  <c r="W11" i="3"/>
  <c r="S11" i="3"/>
  <c r="U11" i="3"/>
  <c r="Q11" i="3"/>
  <c r="O11" i="3"/>
  <c r="E9" i="2"/>
  <c r="I9" i="2"/>
  <c r="C9" i="2"/>
  <c r="M9" i="2"/>
  <c r="K9" i="2"/>
  <c r="Q9" i="2"/>
</calcChain>
</file>

<file path=xl/sharedStrings.xml><?xml version="1.0" encoding="utf-8"?>
<sst xmlns="http://schemas.openxmlformats.org/spreadsheetml/2006/main" count="681" uniqueCount="168">
  <si>
    <t xml:space="preserve">صندوق قابل معامله با درآمد ثابت ماهور 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</si>
  <si>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</si>
  <si>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</si>
  <si>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</si>
  <si>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</si>
  <si>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</si>
  <si>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</si>
  <si>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</si>
  <si>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</si>
  <si>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</si>
  <si>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</si>
  <si>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</si>
  <si>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</si>
  <si>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</si>
  <si>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</si>
  <si>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</si>
  <si>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</si>
  <si>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</si>
  <si>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</si>
  <si>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</si>
  <si>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</si>
  <si>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</si>
  <si>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</si>
  <si>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</si>
  <si>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</si>
  <si>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</si>
  <si>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</si>
  <si>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اسنادخزانه-م1بودجه02-050325</t>
  </si>
  <si>
    <t>بله</t>
  </si>
  <si>
    <t>1402/06/19</t>
  </si>
  <si>
    <t>1405/03/25</t>
  </si>
  <si>
    <t>6.57%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</si>
  <si>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</si>
  <si>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</si>
  <si>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</si>
  <si>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</si>
  <si>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</si>
  <si>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-3.26%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</si>
  <si>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</si>
  <si>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</si>
  <si>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</si>
  <si>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</si>
  <si>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</si>
  <si>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</si>
  <si>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</si>
  <si>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</si>
  <si>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</si>
  <si>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</si>
  <si>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</si>
  <si>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</si>
  <si>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اعتباری ملل بلوار دریا</t>
  </si>
  <si>
    <t>053560345000000259</t>
  </si>
  <si>
    <t>سپرده بلند مدت</t>
  </si>
  <si>
    <t>1402/02/31</t>
  </si>
  <si>
    <t>موسسه اعتباری ملل بلوار دریا ( کوتاه مدت)</t>
  </si>
  <si>
    <t>053510277000000458</t>
  </si>
  <si>
    <t>سپرده کوتاه مدت</t>
  </si>
  <si>
    <t>1402/03/01</t>
  </si>
  <si>
    <t>0.00%</t>
  </si>
  <si>
    <t>موسسه اعتباری ملل شهرک گلستان</t>
  </si>
  <si>
    <t>0558-60-386-000000336</t>
  </si>
  <si>
    <t>1402/04/21</t>
  </si>
  <si>
    <t>موسسه اعتباری ملل جنت آباد‏‏‎</t>
  </si>
  <si>
    <t>0414-60-386-000000347</t>
  </si>
  <si>
    <t>1402/05/21</t>
  </si>
  <si>
    <t>موسسه اعتباری ملل جنت آباد</t>
  </si>
  <si>
    <t>0414-60-386-000000342</t>
  </si>
  <si>
    <t>0535-60-386-000000345</t>
  </si>
  <si>
    <t>بانک گردشگری قیطریه(کوتاه مدت)</t>
  </si>
  <si>
    <t>133996715420801</t>
  </si>
  <si>
    <t>1402/09/25</t>
  </si>
  <si>
    <t>053560345000000359</t>
  </si>
  <si>
    <t>بانک گردشگری مرکزی</t>
  </si>
  <si>
    <t>110140515420801</t>
  </si>
  <si>
    <t>1402/09/27</t>
  </si>
  <si>
    <t>1.74%</t>
  </si>
  <si>
    <t>110140515420802</t>
  </si>
  <si>
    <t>1402/09/29</t>
  </si>
  <si>
    <t>110140515420803</t>
  </si>
  <si>
    <t>1402/10/02</t>
  </si>
  <si>
    <t>110140515420804</t>
  </si>
  <si>
    <t>1402/10/03</t>
  </si>
  <si>
    <t>بانک گردشگری مرکزی( کوتاه مدت)</t>
  </si>
  <si>
    <t>110996715420801</t>
  </si>
  <si>
    <t>110140515420805</t>
  </si>
  <si>
    <t>110140515420806</t>
  </si>
  <si>
    <t>1402/10/04</t>
  </si>
  <si>
    <t>053560345000000382</t>
  </si>
  <si>
    <t>110140515420807</t>
  </si>
  <si>
    <t>1402/10/05</t>
  </si>
  <si>
    <t>110140515420808</t>
  </si>
  <si>
    <t>1402/10/06</t>
  </si>
  <si>
    <t>110140515420809</t>
  </si>
  <si>
    <t>1402/10/10</t>
  </si>
  <si>
    <t>1101405154208010</t>
  </si>
  <si>
    <t>1402/10/11</t>
  </si>
  <si>
    <t>1101405154208011</t>
  </si>
  <si>
    <t>1402/10/20</t>
  </si>
  <si>
    <t>1101405154208012</t>
  </si>
  <si>
    <t>1402/10/25</t>
  </si>
  <si>
    <t>1101405154208013</t>
  </si>
  <si>
    <t>1402/10/26</t>
  </si>
  <si>
    <t>041460345000000420</t>
  </si>
  <si>
    <t>1402/10/29</t>
  </si>
  <si>
    <t>053560345000000421</t>
  </si>
  <si>
    <t>1101405154208014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</si>
  <si>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</si>
  <si>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</si>
  <si>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</si>
  <si>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</si>
  <si>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</si>
  <si>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</si>
  <si>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</si>
  <si>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</si>
  <si>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</si>
  <si>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</si>
  <si>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</si>
  <si>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</si>
  <si>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</si>
  <si>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</si>
  <si>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</si>
  <si>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</si>
  <si>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</si>
  <si>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</si>
  <si>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</si>
  <si>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</si>
  <si>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</si>
  <si>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</si>
  <si>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</si>
  <si>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</si>
  <si>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</si>
  <si>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</si>
  <si>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</si>
  <si>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</si>
  <si>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</si>
  <si>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0535-60-386-000000337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</si>
  <si>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</si>
  <si>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</si>
  <si>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</si>
  <si>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</si>
  <si>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</si>
  <si>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1.82%</t>
  </si>
  <si>
    <t>0.03%</t>
  </si>
  <si>
    <t>درآمد سپرده بانکی</t>
  </si>
  <si>
    <t>98.18%</t>
  </si>
  <si>
    <t>صندوق سرمایه‌گذاری در اوراق بهادار بادرآمد ثابت ماهور</t>
  </si>
  <si>
    <t>‫صورت وضعیت پورتفوی</t>
  </si>
  <si>
    <t>برای ماه منتهی به 30 آذر 1402</t>
  </si>
  <si>
    <t>برای ماه منتهی به 30 دی  1402</t>
  </si>
  <si>
    <t>‫1- سرمایه گذاری ها</t>
  </si>
  <si>
    <t>‫1-1- سرمایه گذاری در سهام و حق تقدم سهام</t>
  </si>
  <si>
    <t>جمع</t>
  </si>
  <si>
    <t xml:space="preserve"> </t>
  </si>
  <si>
    <t>‫اطلاعات آماری مرتبط با اوراق اختیار فروش تبعی خریداری شده توسط صندوق سرمایه گذاری:</t>
  </si>
  <si>
    <t>1402/08/30</t>
  </si>
  <si>
    <t>‫جمع</t>
  </si>
  <si>
    <t>‫2-1- سرمایه گذاری در اوراق بهادار با درآمد ثابت یا علی الحساب</t>
  </si>
  <si>
    <t>-</t>
  </si>
  <si>
    <t>‫3-1- سرمایه گذاری در گواهی سپرده بانکی</t>
  </si>
  <si>
    <t>‫4-1- سرمایه گذاری در  سپرده بانکی</t>
  </si>
  <si>
    <t>‫2- درآمد حاصل از سرمایه گذاری ها</t>
  </si>
  <si>
    <t>‫یادداشت</t>
  </si>
  <si>
    <t>‫1-2</t>
  </si>
  <si>
    <t>‫2-2</t>
  </si>
  <si>
    <t>‫3-2</t>
  </si>
  <si>
    <t>‫2-1- درآمد حاصل از سرمایه گذاری در سهام</t>
  </si>
  <si>
    <t>‫2-2- درآمد حاصل از  سرمایه‌گذاری در اوراق بهادار</t>
  </si>
  <si>
    <t>‫2-3- درآمد حاصل از 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</si>
</sst>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9">
    <font>
      <sz val="11"/>
      <name val="Calibri"/>
    </font>
    <font>
      <sz val="12"/>
      <name val="B Nazanin"/>
    </font>
    <font>
      <sz val="11"/>
      <name val="Calibri"/>
    </font>
    <font>
      <sz val="14"/>
      <name val="B Nazanin"/>
      <charset val="178"/>
    </font>
    <font>
      <b/>
      <sz val="14"/>
      <name val="B Nazanin"/>
      <charset val="178"/>
    </font>
    <font>
      <b/>
      <u/>
      <sz val="14"/>
      <color rgb="FF00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sz val="11"/>
      <color indexed="8"/>
      <name val="B Nazanin"/>
      <charset val="178"/>
    </font>
    <font>
      <b/>
      <sz val="12"/>
      <color rgb="FF000000"/>
      <name val="B Nazanin"/>
      <charset val="178"/>
    </font>
    <font>
      <sz val="12"/>
      <color indexed="8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  <font>
      <b/>
      <u/>
      <sz val="18"/>
      <color rgb="FF000000"/>
      <name val="B Nazanin"/>
      <charset val="178"/>
    </font>
    <font>
      <b/>
      <sz val="11"/>
      <name val="B Nazanin"/>
      <charset val="178"/>
    </font>
    <font>
      <sz val="10"/>
      <color rgb="FF000000"/>
      <name val="IRANSans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37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37" fontId="6" fillId="0" borderId="0" xfId="0" applyNumberFormat="1" applyFont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37" fontId="6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7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37" fontId="6" fillId="0" borderId="0" xfId="0" applyNumberFormat="1" applyFont="1" applyAlignment="1">
      <alignment horizontal="right"/>
    </xf>
    <xf numFmtId="37" fontId="6" fillId="0" borderId="0" xfId="0" applyNumberFormat="1" applyFont="1" applyAlignment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/>
    <xf numFmtId="37" fontId="8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0" borderId="0" xfId="1" applyFont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10" fontId="1" fillId="0" borderId="0" xfId="1" applyNumberFormat="1" applyFont="1"/>
    <xf numFmtId="9" fontId="8" fillId="0" borderId="0" xfId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16" fillId="0" borderId="0" xfId="0" applyFont="1"/>
    <xf numFmtId="0" fontId="16" fillId="0" borderId="0" xfId="0" applyFont="1" applyBorder="1"/>
    <xf numFmtId="0" fontId="9" fillId="0" borderId="0" xfId="0" applyFont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" fillId="0" borderId="0" xfId="0" applyFont="1" applyFill="1"/>
    <xf numFmtId="10" fontId="1" fillId="0" borderId="0" xfId="1" applyNumberFormat="1" applyFont="1" applyFill="1"/>
    <xf numFmtId="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Border="1"/>
    <xf numFmtId="3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1" fillId="0" borderId="0" xfId="0" applyNumberFormat="1" applyFont="1" applyFill="1"/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0" fontId="6" fillId="0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Fill="1"/>
    <xf numFmtId="10" fontId="1" fillId="0" borderId="0" xfId="0" applyNumberFormat="1" applyFont="1" applyFill="1"/>
    <xf numFmtId="10" fontId="8" fillId="0" borderId="0" xfId="1" applyNumberFormat="1" applyFont="1" applyFill="1" applyAlignment="1">
      <alignment horizontal="center" vertical="center"/>
    </xf>
    <xf numFmtId="37" fontId="1" fillId="0" borderId="0" xfId="0" applyNumberFormat="1" applyFont="1"/>
    <xf numFmtId="37" fontId="8" fillId="0" borderId="4" xfId="0" applyNumberFormat="1" applyFont="1" applyFill="1" applyBorder="1" applyAlignment="1">
      <alignment horizontal="center" vertical="center"/>
    </xf>
    <xf numFmtId="37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3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8" fillId="0" borderId="0" xfId="0" applyNumberFormat="1" applyFont="1"/>
    <xf numFmtId="0" fontId="6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7" fontId="6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3</xdr:row>
      <xdr:rowOff>47625</xdr:rowOff>
    </xdr:from>
    <xdr:to>
      <xdr:col>9</xdr:col>
      <xdr:colOff>561976</xdr:colOff>
      <xdr:row>19</xdr:row>
      <xdr:rowOff>94677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EC05B-7C57-4A45-BF17-AEEE99E1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38024" y="1476375"/>
          <a:ext cx="5457825" cy="3095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A990-297E-407B-B70C-F87CA8C91A34}">
  <dimension ref="A15:K23"/>
  <sheetViews>
    <sheetView rightToLeft="1" tabSelected="1" view="pageBreakPreview" topLeftCell="A7" zoomScaleNormal="100" zoomScaleSheetLayoutView="100" workbookViewId="0">
      <selection activeCell="N16" sqref="N16"/>
    </sheetView>
  </sheetViews>
  <sheetFormatPr defaultRowHeight="22.5"/>
  <cols>
    <col min="1" max="11" width="9.140625" style="2"/>
  </cols>
  <sheetData>
    <row r="15" spans="2:10" ht="24">
      <c r="B15" s="105" t="s">
        <v>145</v>
      </c>
      <c r="C15" s="105"/>
      <c r="D15" s="105"/>
      <c r="E15" s="105"/>
      <c r="F15" s="105"/>
      <c r="G15" s="105"/>
      <c r="H15" s="105"/>
      <c r="I15" s="105"/>
      <c r="J15" s="105"/>
    </row>
    <row r="16" spans="2:10" ht="24">
      <c r="B16" s="105" t="s">
        <v>146</v>
      </c>
      <c r="C16" s="105"/>
      <c r="D16" s="105"/>
      <c r="E16" s="105"/>
      <c r="F16" s="105"/>
      <c r="G16" s="105"/>
      <c r="H16" s="105"/>
      <c r="I16" s="105"/>
      <c r="J16" s="105"/>
    </row>
    <row r="17" spans="2:11" ht="24">
      <c r="B17" s="105" t="s">
        <v>147</v>
      </c>
      <c r="C17" s="105"/>
      <c r="D17" s="105"/>
      <c r="E17" s="105"/>
      <c r="F17" s="105"/>
      <c r="G17" s="105"/>
      <c r="H17" s="105"/>
      <c r="I17" s="105"/>
      <c r="J17" s="105"/>
    </row>
    <row r="21" spans="2:11" ht="24">
      <c r="B21" s="105" t="s">
        <v>145</v>
      </c>
      <c r="C21" s="105"/>
      <c r="D21" s="105"/>
      <c r="E21" s="105"/>
      <c r="F21" s="105"/>
      <c r="G21" s="105"/>
      <c r="H21" s="105"/>
      <c r="I21" s="105"/>
      <c r="J21" s="105"/>
      <c r="K21"/>
    </row>
    <row r="22" spans="2:11" ht="24">
      <c r="B22" s="105" t="s">
        <v>146</v>
      </c>
      <c r="C22" s="105"/>
      <c r="D22" s="105"/>
      <c r="E22" s="105"/>
      <c r="F22" s="105"/>
      <c r="G22" s="105"/>
      <c r="H22" s="105"/>
      <c r="I22" s="105"/>
      <c r="J22" s="105"/>
      <c r="K22"/>
    </row>
    <row r="23" spans="2:11" ht="24">
      <c r="B23" s="105" t="s">
        <v>148</v>
      </c>
      <c r="C23" s="105"/>
      <c r="D23" s="105"/>
      <c r="E23" s="105"/>
      <c r="F23" s="105"/>
      <c r="G23" s="105"/>
      <c r="H23" s="105"/>
      <c r="I23" s="105"/>
      <c r="J23" s="105"/>
      <c r="K23"/>
    </row>
  </sheetData>
  <mergeCells count="6">
    <mergeCell ref="B23:J23"/>
    <mergeCell ref="B15:J15"/>
    <mergeCell ref="B16:J16"/>
    <mergeCell ref="B17:J17"/>
    <mergeCell ref="B21:J21"/>
    <mergeCell ref="B22:J22"/>
  </mergeCells>
  <pageMargins left="0.7" right="0.7" top="0.75" bottom="0.75" header="0.3" footer="0.3"/>
  <pageSetup scale="98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"/>
  <sheetViews>
    <sheetView rightToLeft="1" view="pageBreakPreview" zoomScaleNormal="90" zoomScaleSheetLayoutView="100" workbookViewId="0">
      <selection activeCell="M19" sqref="M19"/>
    </sheetView>
  </sheetViews>
  <sheetFormatPr defaultRowHeight="15"/>
  <cols>
    <col min="1" max="1" width="28.42578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8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2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21">
      <c r="A5" s="109" t="s">
        <v>166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7" ht="24">
      <c r="A6" s="127" t="s">
        <v>3</v>
      </c>
      <c r="C6" s="127" t="s">
        <v>108</v>
      </c>
      <c r="D6" s="127" t="s">
        <v>108</v>
      </c>
      <c r="E6" s="127" t="s">
        <v>108</v>
      </c>
      <c r="F6" s="127" t="s">
        <v>108</v>
      </c>
      <c r="G6" s="127" t="s">
        <v>108</v>
      </c>
      <c r="H6" s="127" t="s">
        <v>108</v>
      </c>
      <c r="I6" s="127" t="s">
        <v>108</v>
      </c>
      <c r="K6" s="120" t="s">
        <v>109</v>
      </c>
      <c r="L6" s="120" t="s">
        <v>109</v>
      </c>
      <c r="M6" s="120" t="s">
        <v>109</v>
      </c>
      <c r="N6" s="120" t="s">
        <v>109</v>
      </c>
      <c r="O6" s="120" t="s">
        <v>109</v>
      </c>
      <c r="P6" s="120" t="s">
        <v>109</v>
      </c>
      <c r="Q6" s="120" t="s">
        <v>109</v>
      </c>
    </row>
    <row r="7" spans="1:17" ht="24.75" thickBot="1">
      <c r="A7" s="127" t="s">
        <v>3</v>
      </c>
      <c r="C7" s="59" t="s">
        <v>7</v>
      </c>
      <c r="D7" s="2"/>
      <c r="E7" s="59" t="s">
        <v>121</v>
      </c>
      <c r="F7" s="2"/>
      <c r="G7" s="59" t="s">
        <v>122</v>
      </c>
      <c r="H7" s="2"/>
      <c r="I7" s="59" t="s">
        <v>123</v>
      </c>
      <c r="K7" s="62" t="s">
        <v>7</v>
      </c>
      <c r="L7" s="43"/>
      <c r="M7" s="62" t="s">
        <v>121</v>
      </c>
      <c r="N7" s="43"/>
      <c r="O7" s="62" t="s">
        <v>122</v>
      </c>
      <c r="P7" s="43"/>
      <c r="Q7" s="62" t="s">
        <v>123</v>
      </c>
    </row>
    <row r="8" spans="1:17" s="24" customFormat="1" ht="22.5" thickTop="1" thickBot="1">
      <c r="A8" s="52" t="s">
        <v>27</v>
      </c>
      <c r="C8" s="15">
        <v>555600</v>
      </c>
      <c r="E8" s="94">
        <v>288859634700</v>
      </c>
      <c r="F8" s="95"/>
      <c r="G8" s="94">
        <v>287443867122</v>
      </c>
      <c r="H8" s="95"/>
      <c r="I8" s="94">
        <v>1415767578</v>
      </c>
      <c r="J8" s="96"/>
      <c r="K8" s="94">
        <v>555600</v>
      </c>
      <c r="L8" s="95"/>
      <c r="M8" s="94">
        <v>288859634700</v>
      </c>
      <c r="N8" s="95"/>
      <c r="O8" s="94">
        <v>305526875630</v>
      </c>
      <c r="P8" s="95"/>
      <c r="Q8" s="94">
        <v>-16667240930</v>
      </c>
    </row>
    <row r="9" spans="1:17" s="24" customFormat="1" ht="21.75" thickTop="1">
      <c r="A9" s="44" t="s">
        <v>151</v>
      </c>
      <c r="C9" s="9">
        <f>SUM(C8)</f>
        <v>555600</v>
      </c>
      <c r="D9" s="44"/>
      <c r="E9" s="97">
        <f>SUM(E8)</f>
        <v>288859634700</v>
      </c>
      <c r="F9" s="98"/>
      <c r="G9" s="97">
        <f>SUM(G8)</f>
        <v>287443867122</v>
      </c>
      <c r="H9" s="98"/>
      <c r="I9" s="97">
        <f>SUM(I8)</f>
        <v>1415767578</v>
      </c>
      <c r="J9" s="96"/>
      <c r="K9" s="97">
        <f>SUM(K8)</f>
        <v>555600</v>
      </c>
      <c r="L9" s="98"/>
      <c r="M9" s="97">
        <f>SUM(M8)</f>
        <v>288859634700</v>
      </c>
      <c r="N9" s="98"/>
      <c r="O9" s="97">
        <f>SUM(O8)</f>
        <v>305526875630</v>
      </c>
      <c r="P9" s="98"/>
      <c r="Q9" s="97">
        <f>SUM(Q8)</f>
        <v>-16667240930</v>
      </c>
    </row>
    <row r="10" spans="1:17"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>
      <c r="I11" s="93"/>
    </row>
    <row r="18" spans="13:17" ht="18.75">
      <c r="M18" s="93"/>
      <c r="O18" s="79"/>
      <c r="Q18" s="24"/>
    </row>
    <row r="19" spans="13:17">
      <c r="M19" s="79"/>
    </row>
    <row r="20" spans="13:17" ht="18.75">
      <c r="O20" s="79"/>
      <c r="Q20" s="24"/>
    </row>
    <row r="22" spans="13:17" ht="18.75">
      <c r="O22" s="79"/>
      <c r="Q22" s="24"/>
    </row>
    <row r="25" spans="13:17">
      <c r="O25" s="79"/>
    </row>
  </sheetData>
  <mergeCells count="7">
    <mergeCell ref="A5:K5"/>
    <mergeCell ref="A1:Q1"/>
    <mergeCell ref="A2:Q2"/>
    <mergeCell ref="A3:Q3"/>
    <mergeCell ref="K6:Q6"/>
    <mergeCell ref="A6:A7"/>
    <mergeCell ref="C6:I6"/>
  </mergeCells>
  <pageMargins left="0.7" right="0.7" top="0.75" bottom="0.75" header="0.3" footer="0.3"/>
  <pageSetup scale="47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3"/>
  <sheetViews>
    <sheetView rightToLeft="1" view="pageBreakPreview" zoomScaleNormal="90" zoomScaleSheetLayoutView="100" workbookViewId="0">
      <selection activeCell="I33" sqref="I33:S34"/>
    </sheetView>
  </sheetViews>
  <sheetFormatPr defaultRowHeight="15"/>
  <cols>
    <col min="1" max="1" width="43.140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7.5703125" style="1" customWidth="1"/>
    <col min="16" max="16" width="1" style="1" customWidth="1"/>
    <col min="17" max="17" width="14.140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14.7109375" style="1" bestFit="1" customWidth="1"/>
    <col min="22" max="16384" width="9.140625" style="1"/>
  </cols>
  <sheetData>
    <row r="1" spans="1:21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1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1:21" ht="21">
      <c r="A5" s="109" t="s">
        <v>167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21" ht="24">
      <c r="A6" s="120" t="s">
        <v>107</v>
      </c>
      <c r="B6" s="120" t="s">
        <v>107</v>
      </c>
      <c r="C6" s="120" t="s">
        <v>107</v>
      </c>
      <c r="D6" s="120" t="s">
        <v>107</v>
      </c>
      <c r="E6" s="120" t="s">
        <v>107</v>
      </c>
      <c r="F6" s="120" t="s">
        <v>107</v>
      </c>
      <c r="G6" s="120" t="s">
        <v>107</v>
      </c>
      <c r="I6" s="120" t="s">
        <v>108</v>
      </c>
      <c r="J6" s="120" t="s">
        <v>108</v>
      </c>
      <c r="K6" s="120" t="s">
        <v>108</v>
      </c>
      <c r="L6" s="120" t="s">
        <v>108</v>
      </c>
      <c r="M6" s="120" t="s">
        <v>108</v>
      </c>
      <c r="O6" s="120" t="s">
        <v>109</v>
      </c>
      <c r="P6" s="120" t="s">
        <v>109</v>
      </c>
      <c r="Q6" s="120" t="s">
        <v>109</v>
      </c>
      <c r="R6" s="120" t="s">
        <v>109</v>
      </c>
      <c r="S6" s="120" t="s">
        <v>109</v>
      </c>
    </row>
    <row r="7" spans="1:21" ht="24">
      <c r="A7" s="63" t="s">
        <v>110</v>
      </c>
      <c r="B7" s="43"/>
      <c r="C7" s="63" t="s">
        <v>111</v>
      </c>
      <c r="D7" s="43"/>
      <c r="E7" s="63" t="s">
        <v>24</v>
      </c>
      <c r="F7" s="43"/>
      <c r="G7" s="63" t="s">
        <v>25</v>
      </c>
      <c r="I7" s="63" t="s">
        <v>112</v>
      </c>
      <c r="J7" s="43"/>
      <c r="K7" s="63" t="s">
        <v>113</v>
      </c>
      <c r="L7" s="43"/>
      <c r="M7" s="63" t="s">
        <v>114</v>
      </c>
      <c r="O7" s="63" t="s">
        <v>112</v>
      </c>
      <c r="P7" s="43"/>
      <c r="Q7" s="63" t="s">
        <v>113</v>
      </c>
      <c r="R7" s="43"/>
      <c r="S7" s="63" t="s">
        <v>114</v>
      </c>
    </row>
    <row r="8" spans="1:21" s="24" customFormat="1" ht="21">
      <c r="A8" s="32" t="s">
        <v>50</v>
      </c>
      <c r="C8" s="35">
        <v>21</v>
      </c>
      <c r="D8" s="31"/>
      <c r="E8" s="31">
        <v>0</v>
      </c>
      <c r="G8" s="35">
        <v>27</v>
      </c>
      <c r="I8" s="35">
        <v>754520520</v>
      </c>
      <c r="J8" s="31"/>
      <c r="K8" s="55">
        <v>-727745</v>
      </c>
      <c r="L8" s="31"/>
      <c r="M8" s="35">
        <f>I8-K8</f>
        <v>755248265</v>
      </c>
      <c r="O8" s="35">
        <v>12480780973</v>
      </c>
      <c r="P8" s="31"/>
      <c r="Q8" s="35">
        <v>3847206</v>
      </c>
      <c r="R8" s="31"/>
      <c r="S8" s="35">
        <f>O8-Q8</f>
        <v>12476933767</v>
      </c>
      <c r="U8" s="99"/>
    </row>
    <row r="9" spans="1:21" s="24" customFormat="1" ht="21">
      <c r="A9" s="32" t="s">
        <v>54</v>
      </c>
      <c r="C9" s="35">
        <v>20</v>
      </c>
      <c r="D9" s="31"/>
      <c r="E9" s="31">
        <v>0</v>
      </c>
      <c r="G9" s="35">
        <v>5</v>
      </c>
      <c r="I9" s="35">
        <v>141166228</v>
      </c>
      <c r="J9" s="31"/>
      <c r="K9" s="55">
        <v>385700</v>
      </c>
      <c r="L9" s="31"/>
      <c r="M9" s="35">
        <f t="shared" ref="M9:M32" si="0">I9-K9</f>
        <v>140780528</v>
      </c>
      <c r="O9" s="35">
        <v>182720624</v>
      </c>
      <c r="P9" s="31"/>
      <c r="Q9" s="35">
        <v>416531</v>
      </c>
      <c r="R9" s="31"/>
      <c r="S9" s="35">
        <f t="shared" ref="S9:S32" si="1">O9-Q9</f>
        <v>182304093</v>
      </c>
    </row>
    <row r="10" spans="1:21" s="24" customFormat="1" ht="21">
      <c r="A10" s="32" t="s">
        <v>59</v>
      </c>
      <c r="C10" s="35">
        <v>24</v>
      </c>
      <c r="D10" s="31"/>
      <c r="E10" s="31">
        <v>0</v>
      </c>
      <c r="G10" s="35">
        <v>27</v>
      </c>
      <c r="I10" s="35">
        <v>7924810629</v>
      </c>
      <c r="J10" s="31"/>
      <c r="K10" s="55">
        <v>25586</v>
      </c>
      <c r="L10" s="31"/>
      <c r="M10" s="35">
        <f t="shared" si="0"/>
        <v>7924785043</v>
      </c>
      <c r="O10" s="35">
        <v>19747946596</v>
      </c>
      <c r="P10" s="31"/>
      <c r="Q10" s="35">
        <v>33524965</v>
      </c>
      <c r="R10" s="31"/>
      <c r="S10" s="35">
        <f t="shared" si="1"/>
        <v>19714421631</v>
      </c>
    </row>
    <row r="11" spans="1:21" s="24" customFormat="1" ht="21">
      <c r="A11" s="32" t="s">
        <v>50</v>
      </c>
      <c r="C11" s="35">
        <v>24</v>
      </c>
      <c r="D11" s="31"/>
      <c r="E11" s="31">
        <v>0</v>
      </c>
      <c r="G11" s="35">
        <v>27</v>
      </c>
      <c r="I11" s="35">
        <v>0</v>
      </c>
      <c r="J11" s="31"/>
      <c r="K11" s="55">
        <v>0</v>
      </c>
      <c r="L11" s="31"/>
      <c r="M11" s="35">
        <f t="shared" si="0"/>
        <v>0</v>
      </c>
      <c r="O11" s="35">
        <v>9626632877</v>
      </c>
      <c r="P11" s="31"/>
      <c r="Q11" s="35">
        <v>0</v>
      </c>
      <c r="R11" s="31"/>
      <c r="S11" s="35">
        <f t="shared" si="1"/>
        <v>9626632877</v>
      </c>
    </row>
    <row r="12" spans="1:21" s="24" customFormat="1" ht="21">
      <c r="A12" s="32" t="s">
        <v>62</v>
      </c>
      <c r="C12" s="35">
        <v>29</v>
      </c>
      <c r="D12" s="31"/>
      <c r="E12" s="31">
        <v>0</v>
      </c>
      <c r="G12" s="35">
        <v>27</v>
      </c>
      <c r="I12" s="35">
        <v>4107127369</v>
      </c>
      <c r="J12" s="31"/>
      <c r="K12" s="55">
        <v>-12139227</v>
      </c>
      <c r="L12" s="31"/>
      <c r="M12" s="35">
        <f t="shared" si="0"/>
        <v>4119266596</v>
      </c>
      <c r="O12" s="35">
        <v>17336301052</v>
      </c>
      <c r="P12" s="31"/>
      <c r="Q12" s="35">
        <v>4012807</v>
      </c>
      <c r="R12" s="31"/>
      <c r="S12" s="35">
        <f t="shared" si="1"/>
        <v>17332288245</v>
      </c>
    </row>
    <row r="13" spans="1:21" s="24" customFormat="1" ht="21">
      <c r="A13" s="32" t="s">
        <v>65</v>
      </c>
      <c r="C13" s="35">
        <v>27</v>
      </c>
      <c r="D13" s="31"/>
      <c r="E13" s="31">
        <v>0</v>
      </c>
      <c r="G13" s="35">
        <v>27</v>
      </c>
      <c r="I13" s="35">
        <v>12102273634</v>
      </c>
      <c r="J13" s="31"/>
      <c r="K13" s="55">
        <v>-33589267</v>
      </c>
      <c r="L13" s="31"/>
      <c r="M13" s="35">
        <f t="shared" si="0"/>
        <v>12135862901</v>
      </c>
      <c r="O13" s="35">
        <v>27764626768</v>
      </c>
      <c r="P13" s="31"/>
      <c r="Q13" s="35">
        <v>0</v>
      </c>
      <c r="R13" s="31"/>
      <c r="S13" s="35">
        <f t="shared" si="1"/>
        <v>27764626768</v>
      </c>
    </row>
    <row r="14" spans="1:21" s="24" customFormat="1" ht="21">
      <c r="A14" s="32" t="s">
        <v>50</v>
      </c>
      <c r="C14" s="35">
        <v>28</v>
      </c>
      <c r="D14" s="31"/>
      <c r="E14" s="31">
        <v>0</v>
      </c>
      <c r="G14" s="35">
        <v>27</v>
      </c>
      <c r="I14" s="35">
        <v>6527894836</v>
      </c>
      <c r="J14" s="31"/>
      <c r="K14" s="55">
        <v>-14123433</v>
      </c>
      <c r="L14" s="31"/>
      <c r="M14" s="35">
        <f t="shared" si="0"/>
        <v>6542018269</v>
      </c>
      <c r="O14" s="35">
        <v>14750264123</v>
      </c>
      <c r="P14" s="31"/>
      <c r="Q14" s="35">
        <v>0</v>
      </c>
      <c r="R14" s="31"/>
      <c r="S14" s="35">
        <f t="shared" si="1"/>
        <v>14750264123</v>
      </c>
    </row>
    <row r="15" spans="1:21" s="24" customFormat="1" ht="21">
      <c r="A15" s="32" t="s">
        <v>50</v>
      </c>
      <c r="C15" s="35">
        <v>25</v>
      </c>
      <c r="D15" s="31"/>
      <c r="E15" s="31">
        <v>0</v>
      </c>
      <c r="G15" s="35">
        <v>27</v>
      </c>
      <c r="I15" s="35">
        <v>453237918</v>
      </c>
      <c r="J15" s="31"/>
      <c r="K15" s="55">
        <v>-262989</v>
      </c>
      <c r="L15" s="31"/>
      <c r="M15" s="35">
        <f t="shared" si="0"/>
        <v>453500907</v>
      </c>
      <c r="O15" s="35">
        <v>528392163</v>
      </c>
      <c r="P15" s="31"/>
      <c r="Q15" s="35">
        <v>1051957</v>
      </c>
      <c r="R15" s="31"/>
      <c r="S15" s="35">
        <f t="shared" si="1"/>
        <v>527340206</v>
      </c>
    </row>
    <row r="16" spans="1:21" s="24" customFormat="1" ht="21">
      <c r="A16" s="32" t="s">
        <v>72</v>
      </c>
      <c r="C16" s="35">
        <v>27</v>
      </c>
      <c r="D16" s="31"/>
      <c r="E16" s="31">
        <v>0</v>
      </c>
      <c r="G16" s="35">
        <v>27</v>
      </c>
      <c r="I16" s="35">
        <v>1725786960</v>
      </c>
      <c r="J16" s="31"/>
      <c r="K16" s="55">
        <v>9383684</v>
      </c>
      <c r="L16" s="31"/>
      <c r="M16" s="35">
        <f t="shared" si="0"/>
        <v>1716403276</v>
      </c>
      <c r="O16" s="35">
        <v>1783313192</v>
      </c>
      <c r="P16" s="31"/>
      <c r="Q16" s="35">
        <v>10530579</v>
      </c>
      <c r="R16" s="31"/>
      <c r="S16" s="35">
        <f t="shared" si="1"/>
        <v>1772782613</v>
      </c>
    </row>
    <row r="17" spans="1:19" s="24" customFormat="1" ht="21">
      <c r="A17" s="32" t="s">
        <v>72</v>
      </c>
      <c r="C17" s="35">
        <v>29</v>
      </c>
      <c r="D17" s="31"/>
      <c r="E17" s="31">
        <v>0</v>
      </c>
      <c r="G17" s="35">
        <v>27</v>
      </c>
      <c r="I17" s="35">
        <v>2843636300</v>
      </c>
      <c r="J17" s="31"/>
      <c r="K17" s="55">
        <v>0</v>
      </c>
      <c r="L17" s="31"/>
      <c r="M17" s="35">
        <f t="shared" si="0"/>
        <v>2843636300</v>
      </c>
      <c r="O17" s="35">
        <v>2935098286</v>
      </c>
      <c r="P17" s="31"/>
      <c r="Q17" s="35">
        <v>1955652</v>
      </c>
      <c r="R17" s="31"/>
      <c r="S17" s="35">
        <f t="shared" si="1"/>
        <v>2933142634</v>
      </c>
    </row>
    <row r="18" spans="1:19" s="24" customFormat="1" ht="21">
      <c r="A18" s="32" t="s">
        <v>72</v>
      </c>
      <c r="C18" s="35">
        <v>2</v>
      </c>
      <c r="D18" s="31"/>
      <c r="E18" s="31">
        <v>0</v>
      </c>
      <c r="G18" s="35">
        <v>27</v>
      </c>
      <c r="I18" s="35">
        <v>10023501348</v>
      </c>
      <c r="J18" s="31"/>
      <c r="K18" s="55">
        <v>15081181</v>
      </c>
      <c r="L18" s="31"/>
      <c r="M18" s="35">
        <f t="shared" si="0"/>
        <v>10008420167</v>
      </c>
      <c r="O18" s="35">
        <v>10023501348</v>
      </c>
      <c r="P18" s="31"/>
      <c r="Q18" s="35">
        <v>15081181</v>
      </c>
      <c r="R18" s="31"/>
      <c r="S18" s="35">
        <f t="shared" si="1"/>
        <v>10008420167</v>
      </c>
    </row>
    <row r="19" spans="1:19" s="24" customFormat="1" ht="21">
      <c r="A19" s="32" t="s">
        <v>72</v>
      </c>
      <c r="C19" s="35">
        <v>3</v>
      </c>
      <c r="D19" s="31"/>
      <c r="E19" s="31">
        <v>0</v>
      </c>
      <c r="G19" s="35">
        <v>27</v>
      </c>
      <c r="I19" s="35">
        <v>8136986301</v>
      </c>
      <c r="J19" s="31"/>
      <c r="K19" s="55">
        <v>18350342</v>
      </c>
      <c r="L19" s="31"/>
      <c r="M19" s="35">
        <f t="shared" si="0"/>
        <v>8118635959</v>
      </c>
      <c r="O19" s="35">
        <v>8136986301</v>
      </c>
      <c r="P19" s="31"/>
      <c r="Q19" s="35">
        <v>18350342</v>
      </c>
      <c r="R19" s="31"/>
      <c r="S19" s="35">
        <f t="shared" si="1"/>
        <v>8118635959</v>
      </c>
    </row>
    <row r="20" spans="1:19" s="24" customFormat="1" ht="21">
      <c r="A20" s="32" t="s">
        <v>72</v>
      </c>
      <c r="C20" s="35">
        <v>3</v>
      </c>
      <c r="D20" s="31"/>
      <c r="E20" s="31">
        <v>0</v>
      </c>
      <c r="G20" s="35">
        <v>27</v>
      </c>
      <c r="I20" s="35">
        <v>4383801351</v>
      </c>
      <c r="J20" s="31"/>
      <c r="K20" s="55">
        <v>9886246</v>
      </c>
      <c r="L20" s="31"/>
      <c r="M20" s="35">
        <f t="shared" si="0"/>
        <v>4373915105</v>
      </c>
      <c r="O20" s="35">
        <v>4383801351</v>
      </c>
      <c r="P20" s="31"/>
      <c r="Q20" s="35">
        <v>9886246</v>
      </c>
      <c r="R20" s="31"/>
      <c r="S20" s="35">
        <f t="shared" si="1"/>
        <v>4373915105</v>
      </c>
    </row>
    <row r="21" spans="1:19" s="24" customFormat="1" ht="21">
      <c r="A21" s="32" t="s">
        <v>72</v>
      </c>
      <c r="C21" s="35">
        <v>4</v>
      </c>
      <c r="D21" s="31"/>
      <c r="E21" s="31">
        <v>0</v>
      </c>
      <c r="G21" s="35">
        <v>27</v>
      </c>
      <c r="I21" s="35">
        <v>4376661900</v>
      </c>
      <c r="J21" s="31"/>
      <c r="K21" s="55">
        <v>13150309</v>
      </c>
      <c r="L21" s="31"/>
      <c r="M21" s="35">
        <f t="shared" si="0"/>
        <v>4363511591</v>
      </c>
      <c r="O21" s="35">
        <v>4376661900</v>
      </c>
      <c r="P21" s="31"/>
      <c r="Q21" s="35">
        <v>13150309</v>
      </c>
      <c r="R21" s="31"/>
      <c r="S21" s="35">
        <f t="shared" si="1"/>
        <v>4363511591</v>
      </c>
    </row>
    <row r="22" spans="1:19" s="24" customFormat="1" ht="21">
      <c r="A22" s="32" t="s">
        <v>50</v>
      </c>
      <c r="C22" s="35">
        <v>4</v>
      </c>
      <c r="D22" s="31"/>
      <c r="E22" s="31">
        <v>0</v>
      </c>
      <c r="G22" s="35">
        <v>27</v>
      </c>
      <c r="I22" s="35">
        <v>85268586</v>
      </c>
      <c r="J22" s="31"/>
      <c r="K22" s="55">
        <v>242267</v>
      </c>
      <c r="L22" s="31"/>
      <c r="M22" s="35">
        <f t="shared" si="0"/>
        <v>85026319</v>
      </c>
      <c r="O22" s="35">
        <v>85268586</v>
      </c>
      <c r="P22" s="31"/>
      <c r="Q22" s="35">
        <v>242267</v>
      </c>
      <c r="R22" s="31"/>
      <c r="S22" s="35">
        <f t="shared" si="1"/>
        <v>85026319</v>
      </c>
    </row>
    <row r="23" spans="1:19" s="24" customFormat="1" ht="21">
      <c r="A23" s="32" t="s">
        <v>72</v>
      </c>
      <c r="C23" s="35">
        <v>5</v>
      </c>
      <c r="D23" s="31"/>
      <c r="E23" s="31">
        <v>0</v>
      </c>
      <c r="G23" s="35">
        <v>27</v>
      </c>
      <c r="I23" s="35">
        <v>2810518825</v>
      </c>
      <c r="J23" s="31"/>
      <c r="K23" s="55">
        <v>10547836</v>
      </c>
      <c r="L23" s="31"/>
      <c r="M23" s="35">
        <f t="shared" si="0"/>
        <v>2799970989</v>
      </c>
      <c r="O23" s="35">
        <v>2810518825</v>
      </c>
      <c r="P23" s="31"/>
      <c r="Q23" s="35">
        <v>10547836</v>
      </c>
      <c r="R23" s="31"/>
      <c r="S23" s="35">
        <f t="shared" si="1"/>
        <v>2799970989</v>
      </c>
    </row>
    <row r="24" spans="1:19" s="24" customFormat="1" ht="21">
      <c r="A24" s="32" t="s">
        <v>72</v>
      </c>
      <c r="C24" s="35">
        <v>6</v>
      </c>
      <c r="D24" s="31"/>
      <c r="E24" s="31">
        <v>0</v>
      </c>
      <c r="G24" s="35">
        <v>27</v>
      </c>
      <c r="I24" s="35">
        <v>1495397256</v>
      </c>
      <c r="J24" s="31"/>
      <c r="K24" s="55">
        <v>6729594</v>
      </c>
      <c r="L24" s="31"/>
      <c r="M24" s="35">
        <f t="shared" si="0"/>
        <v>1488667662</v>
      </c>
      <c r="O24" s="35">
        <v>1495397256</v>
      </c>
      <c r="P24" s="31"/>
      <c r="Q24" s="35">
        <v>6729594</v>
      </c>
      <c r="R24" s="31"/>
      <c r="S24" s="35">
        <f t="shared" si="1"/>
        <v>1488667662</v>
      </c>
    </row>
    <row r="25" spans="1:19" s="24" customFormat="1" ht="21">
      <c r="A25" s="32" t="s">
        <v>72</v>
      </c>
      <c r="C25" s="35">
        <v>10</v>
      </c>
      <c r="D25" s="31"/>
      <c r="E25" s="31">
        <v>0</v>
      </c>
      <c r="G25" s="35">
        <v>27</v>
      </c>
      <c r="I25" s="35">
        <v>1406689040</v>
      </c>
      <c r="J25" s="31"/>
      <c r="K25" s="55">
        <v>10519089</v>
      </c>
      <c r="L25" s="31"/>
      <c r="M25" s="35">
        <f t="shared" si="0"/>
        <v>1396169951</v>
      </c>
      <c r="O25" s="35">
        <v>1406689040</v>
      </c>
      <c r="P25" s="31"/>
      <c r="Q25" s="35">
        <v>10519089</v>
      </c>
      <c r="R25" s="31"/>
      <c r="S25" s="35">
        <f t="shared" si="1"/>
        <v>1396169951</v>
      </c>
    </row>
    <row r="26" spans="1:19" s="24" customFormat="1" ht="21">
      <c r="A26" s="32" t="s">
        <v>72</v>
      </c>
      <c r="C26" s="35">
        <v>11</v>
      </c>
      <c r="D26" s="31"/>
      <c r="E26" s="31">
        <v>0</v>
      </c>
      <c r="G26" s="35">
        <v>27</v>
      </c>
      <c r="I26" s="35">
        <v>5391756217</v>
      </c>
      <c r="J26" s="31"/>
      <c r="K26" s="55">
        <v>44317811</v>
      </c>
      <c r="L26" s="31"/>
      <c r="M26" s="35">
        <f t="shared" si="0"/>
        <v>5347438406</v>
      </c>
      <c r="O26" s="35">
        <v>5391756217</v>
      </c>
      <c r="P26" s="31"/>
      <c r="Q26" s="35">
        <v>44317811</v>
      </c>
      <c r="R26" s="31"/>
      <c r="S26" s="35">
        <f t="shared" si="1"/>
        <v>5347438406</v>
      </c>
    </row>
    <row r="27" spans="1:19" s="24" customFormat="1" ht="21">
      <c r="A27" s="32" t="s">
        <v>72</v>
      </c>
      <c r="C27" s="35">
        <v>20</v>
      </c>
      <c r="D27" s="31"/>
      <c r="E27" s="31">
        <v>0</v>
      </c>
      <c r="G27" s="35">
        <v>27</v>
      </c>
      <c r="I27" s="35">
        <v>453847940</v>
      </c>
      <c r="J27" s="31"/>
      <c r="K27" s="55">
        <v>6737284</v>
      </c>
      <c r="L27" s="31"/>
      <c r="M27" s="35">
        <f t="shared" si="0"/>
        <v>447110656</v>
      </c>
      <c r="O27" s="35">
        <v>453847940</v>
      </c>
      <c r="P27" s="31"/>
      <c r="Q27" s="35">
        <v>6737284</v>
      </c>
      <c r="R27" s="31"/>
      <c r="S27" s="35">
        <f t="shared" si="1"/>
        <v>447110656</v>
      </c>
    </row>
    <row r="28" spans="1:19" s="24" customFormat="1" ht="21">
      <c r="A28" s="32" t="s">
        <v>72</v>
      </c>
      <c r="C28" s="35">
        <v>25</v>
      </c>
      <c r="D28" s="31"/>
      <c r="E28" s="31">
        <v>0</v>
      </c>
      <c r="G28" s="35">
        <v>27</v>
      </c>
      <c r="I28" s="35">
        <v>33828765</v>
      </c>
      <c r="J28" s="31"/>
      <c r="K28" s="55">
        <v>625406</v>
      </c>
      <c r="L28" s="31"/>
      <c r="M28" s="35">
        <f t="shared" si="0"/>
        <v>33203359</v>
      </c>
      <c r="O28" s="35">
        <v>33828765</v>
      </c>
      <c r="P28" s="31"/>
      <c r="Q28" s="35">
        <v>625406</v>
      </c>
      <c r="R28" s="31"/>
      <c r="S28" s="35">
        <f t="shared" si="1"/>
        <v>33203359</v>
      </c>
    </row>
    <row r="29" spans="1:19" s="24" customFormat="1" ht="21">
      <c r="A29" s="32" t="s">
        <v>72</v>
      </c>
      <c r="C29" s="35">
        <v>26</v>
      </c>
      <c r="D29" s="31"/>
      <c r="E29" s="31">
        <v>0</v>
      </c>
      <c r="G29" s="35">
        <v>27</v>
      </c>
      <c r="I29" s="35">
        <v>506292328</v>
      </c>
      <c r="J29" s="31"/>
      <c r="K29" s="55">
        <v>9727234</v>
      </c>
      <c r="L29" s="31"/>
      <c r="M29" s="35">
        <f t="shared" si="0"/>
        <v>496565094</v>
      </c>
      <c r="O29" s="35">
        <v>506292328</v>
      </c>
      <c r="P29" s="31"/>
      <c r="Q29" s="35">
        <v>9727234</v>
      </c>
      <c r="R29" s="31"/>
      <c r="S29" s="35">
        <f t="shared" si="1"/>
        <v>496565094</v>
      </c>
    </row>
    <row r="30" spans="1:19" s="24" customFormat="1" ht="21">
      <c r="A30" s="32" t="s">
        <v>65</v>
      </c>
      <c r="C30" s="35">
        <v>27</v>
      </c>
      <c r="D30" s="31"/>
      <c r="E30" s="31">
        <v>0</v>
      </c>
      <c r="G30" s="35">
        <v>27</v>
      </c>
      <c r="I30" s="35">
        <v>486438356</v>
      </c>
      <c r="J30" s="31"/>
      <c r="K30" s="55">
        <v>9352196</v>
      </c>
      <c r="L30" s="31"/>
      <c r="M30" s="35">
        <f t="shared" si="0"/>
        <v>477086160</v>
      </c>
      <c r="O30" s="35">
        <v>486438356</v>
      </c>
      <c r="P30" s="31"/>
      <c r="Q30" s="35">
        <v>9352196</v>
      </c>
      <c r="R30" s="31"/>
      <c r="S30" s="35">
        <f t="shared" si="1"/>
        <v>477086160</v>
      </c>
    </row>
    <row r="31" spans="1:19" s="24" customFormat="1" ht="21">
      <c r="A31" s="32" t="s">
        <v>50</v>
      </c>
      <c r="C31" s="35">
        <v>27</v>
      </c>
      <c r="D31" s="31"/>
      <c r="E31" s="31">
        <v>0</v>
      </c>
      <c r="G31" s="35">
        <v>27</v>
      </c>
      <c r="I31" s="35">
        <v>239589041</v>
      </c>
      <c r="J31" s="31"/>
      <c r="K31" s="55">
        <v>4606305</v>
      </c>
      <c r="L31" s="31"/>
      <c r="M31" s="35">
        <f t="shared" si="0"/>
        <v>234982736</v>
      </c>
      <c r="O31" s="35">
        <v>239589041</v>
      </c>
      <c r="P31" s="31"/>
      <c r="Q31" s="35">
        <v>4606305</v>
      </c>
      <c r="R31" s="31"/>
      <c r="S31" s="35">
        <f t="shared" si="1"/>
        <v>234982736</v>
      </c>
    </row>
    <row r="32" spans="1:19" s="68" customFormat="1" ht="21.75" thickBot="1">
      <c r="A32" s="49" t="s">
        <v>151</v>
      </c>
      <c r="I32" s="88">
        <f>SUM(I8:I31)</f>
        <v>76411031648</v>
      </c>
      <c r="J32" s="98"/>
      <c r="K32" s="88">
        <f>SUM(K8:K31)</f>
        <v>108825409</v>
      </c>
      <c r="L32" s="98"/>
      <c r="M32" s="88">
        <f t="shared" si="0"/>
        <v>76302206239</v>
      </c>
      <c r="N32" s="100"/>
      <c r="O32" s="88">
        <f>SUM(O8:O31)</f>
        <v>146966653908</v>
      </c>
      <c r="P32" s="100"/>
      <c r="Q32" s="88">
        <f>SUM(Q8:Q31)</f>
        <v>215212797</v>
      </c>
      <c r="R32" s="100"/>
      <c r="S32" s="88">
        <f t="shared" si="1"/>
        <v>146751441111</v>
      </c>
    </row>
    <row r="33" spans="9:19" ht="23.25" thickTop="1">
      <c r="I33" s="64"/>
      <c r="J33" s="43"/>
      <c r="K33" s="61"/>
      <c r="L33" s="43"/>
      <c r="M33" s="35"/>
      <c r="O33" s="24"/>
      <c r="Q33" s="24"/>
      <c r="S33" s="35"/>
    </row>
  </sheetData>
  <mergeCells count="7">
    <mergeCell ref="A1:S1"/>
    <mergeCell ref="A2:S2"/>
    <mergeCell ref="A3:S3"/>
    <mergeCell ref="A5:K5"/>
    <mergeCell ref="O6:S6"/>
    <mergeCell ref="I6:M6"/>
    <mergeCell ref="A6:G6"/>
  </mergeCells>
  <pageMargins left="0.7" right="0.7" top="0.75" bottom="0.75" header="0.3" footer="0.3"/>
  <pageSetup scale="46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"/>
  <sheetViews>
    <sheetView rightToLeft="1" view="pageBreakPreview" zoomScale="60" zoomScaleNormal="100" workbookViewId="0">
      <selection activeCell="K7" sqref="K7:Q7"/>
    </sheetView>
  </sheetViews>
  <sheetFormatPr defaultRowHeight="15"/>
  <cols>
    <col min="1" max="1" width="10.42578125" style="1" bestFit="1" customWidth="1"/>
    <col min="2" max="2" width="1" style="1" customWidth="1"/>
    <col min="3" max="3" width="6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6.285156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7" spans="1:17" ht="24">
      <c r="A7" s="127" t="s">
        <v>3</v>
      </c>
      <c r="C7" s="120" t="s">
        <v>108</v>
      </c>
      <c r="D7" s="120" t="s">
        <v>108</v>
      </c>
      <c r="E7" s="120" t="s">
        <v>108</v>
      </c>
      <c r="F7" s="120" t="s">
        <v>108</v>
      </c>
      <c r="G7" s="120" t="s">
        <v>108</v>
      </c>
      <c r="H7" s="120" t="s">
        <v>108</v>
      </c>
      <c r="I7" s="120" t="s">
        <v>108</v>
      </c>
      <c r="K7" s="120" t="s">
        <v>109</v>
      </c>
      <c r="L7" s="120" t="s">
        <v>109</v>
      </c>
      <c r="M7" s="120" t="s">
        <v>109</v>
      </c>
      <c r="N7" s="120" t="s">
        <v>109</v>
      </c>
      <c r="O7" s="120" t="s">
        <v>109</v>
      </c>
      <c r="P7" s="120" t="s">
        <v>109</v>
      </c>
      <c r="Q7" s="120" t="s">
        <v>109</v>
      </c>
    </row>
    <row r="8" spans="1:17" ht="24">
      <c r="A8" s="127" t="s">
        <v>3</v>
      </c>
      <c r="C8" s="59" t="s">
        <v>7</v>
      </c>
      <c r="D8" s="2"/>
      <c r="E8" s="59" t="s">
        <v>121</v>
      </c>
      <c r="F8" s="2"/>
      <c r="G8" s="59" t="s">
        <v>122</v>
      </c>
      <c r="I8" s="59" t="s">
        <v>124</v>
      </c>
      <c r="K8" s="59" t="s">
        <v>7</v>
      </c>
      <c r="L8" s="2"/>
      <c r="M8" s="59" t="s">
        <v>121</v>
      </c>
      <c r="N8" s="2"/>
      <c r="O8" s="59" t="s">
        <v>122</v>
      </c>
      <c r="Q8" s="59" t="s">
        <v>124</v>
      </c>
    </row>
    <row r="9" spans="1:17" ht="19.5" thickBot="1">
      <c r="C9" s="5">
        <f>SUM($C$6)</f>
        <v>0</v>
      </c>
      <c r="D9" s="27"/>
      <c r="E9" s="5">
        <f>SUM($E$6)</f>
        <v>0</v>
      </c>
      <c r="F9" s="27"/>
      <c r="G9" s="13">
        <f>SUM($I$6)</f>
        <v>0</v>
      </c>
      <c r="H9" s="27"/>
      <c r="I9" s="5">
        <f>SUM($I$6)</f>
        <v>0</v>
      </c>
      <c r="J9" s="27"/>
      <c r="K9" s="5">
        <f>SUM($K$6)</f>
        <v>0</v>
      </c>
      <c r="L9" s="27"/>
      <c r="M9" s="5">
        <f>SUM($M$6)</f>
        <v>0</v>
      </c>
      <c r="N9" s="27"/>
      <c r="O9" s="13">
        <f>SUM($I$6)</f>
        <v>0</v>
      </c>
      <c r="P9" s="27"/>
      <c r="Q9" s="5">
        <f>SUM($Q$6)</f>
        <v>0</v>
      </c>
    </row>
    <row r="10" spans="1:17" ht="19.5" thickTop="1">
      <c r="C10" s="28"/>
      <c r="D10" s="27"/>
      <c r="E10" s="28"/>
      <c r="F10" s="27"/>
      <c r="G10" s="27"/>
      <c r="I10" s="28"/>
      <c r="K10" s="28"/>
      <c r="L10" s="27"/>
      <c r="M10" s="28"/>
      <c r="N10" s="27"/>
      <c r="O10" s="27"/>
      <c r="Q10" s="28"/>
    </row>
    <row r="11" spans="1:17" ht="22.5">
      <c r="Q11" s="2"/>
    </row>
  </sheetData>
  <mergeCells count="6">
    <mergeCell ref="A1:Q1"/>
    <mergeCell ref="A2:Q2"/>
    <mergeCell ref="A3:Q3"/>
    <mergeCell ref="K7:Q7"/>
    <mergeCell ref="A7:A8"/>
    <mergeCell ref="C7:I7"/>
  </mergeCells>
  <pageMargins left="0.7" right="0.7" top="0.75" bottom="0.75" header="0.3" footer="0.3"/>
  <pageSetup scale="68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8"/>
  <sheetViews>
    <sheetView rightToLeft="1" view="pageBreakPreview" zoomScale="60" zoomScaleNormal="100" workbookViewId="0">
      <selection activeCell="E6" sqref="E6"/>
    </sheetView>
  </sheetViews>
  <sheetFormatPr defaultRowHeight="15"/>
  <cols>
    <col min="1" max="1" width="10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5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5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5" spans="1:21" ht="24">
      <c r="A5" s="127" t="s">
        <v>3</v>
      </c>
      <c r="C5" s="120" t="s">
        <v>108</v>
      </c>
      <c r="D5" s="120" t="s">
        <v>108</v>
      </c>
      <c r="E5" s="120" t="s">
        <v>108</v>
      </c>
      <c r="F5" s="120" t="s">
        <v>108</v>
      </c>
      <c r="G5" s="120" t="s">
        <v>108</v>
      </c>
      <c r="H5" s="120" t="s">
        <v>108</v>
      </c>
      <c r="I5" s="120" t="s">
        <v>108</v>
      </c>
      <c r="J5" s="120" t="s">
        <v>108</v>
      </c>
      <c r="K5" s="120" t="s">
        <v>108</v>
      </c>
      <c r="M5" s="120" t="s">
        <v>109</v>
      </c>
      <c r="N5" s="120" t="s">
        <v>109</v>
      </c>
      <c r="O5" s="120" t="s">
        <v>109</v>
      </c>
      <c r="P5" s="120" t="s">
        <v>109</v>
      </c>
      <c r="Q5" s="120" t="s">
        <v>109</v>
      </c>
      <c r="R5" s="120" t="s">
        <v>109</v>
      </c>
      <c r="S5" s="120" t="s">
        <v>109</v>
      </c>
      <c r="T5" s="120" t="s">
        <v>109</v>
      </c>
      <c r="U5" s="120" t="s">
        <v>109</v>
      </c>
    </row>
    <row r="6" spans="1:21" ht="24">
      <c r="A6" s="127" t="s">
        <v>3</v>
      </c>
      <c r="C6" s="59" t="s">
        <v>125</v>
      </c>
      <c r="D6" s="2"/>
      <c r="E6" s="59" t="s">
        <v>126</v>
      </c>
      <c r="F6" s="2"/>
      <c r="G6" s="59" t="s">
        <v>127</v>
      </c>
      <c r="H6" s="2"/>
      <c r="I6" s="59" t="s">
        <v>47</v>
      </c>
      <c r="J6" s="2"/>
      <c r="K6" s="59" t="s">
        <v>128</v>
      </c>
      <c r="M6" s="59" t="s">
        <v>125</v>
      </c>
      <c r="N6" s="2"/>
      <c r="O6" s="59" t="s">
        <v>126</v>
      </c>
      <c r="P6" s="2"/>
      <c r="Q6" s="59" t="s">
        <v>127</v>
      </c>
      <c r="R6" s="2"/>
      <c r="S6" s="59" t="s">
        <v>47</v>
      </c>
      <c r="T6" s="2"/>
      <c r="U6" s="59" t="s">
        <v>128</v>
      </c>
    </row>
    <row r="7" spans="1:21" ht="19.5" thickBot="1">
      <c r="C7" s="13">
        <f>SUM($I$6)</f>
        <v>0</v>
      </c>
      <c r="D7" s="27"/>
      <c r="E7" s="13">
        <f>SUM($I$6)</f>
        <v>0</v>
      </c>
      <c r="F7" s="27"/>
      <c r="G7" s="13">
        <f>SUM($I$6)</f>
        <v>0</v>
      </c>
      <c r="H7" s="27"/>
      <c r="I7" s="13">
        <f>SUM($I$6)</f>
        <v>0</v>
      </c>
      <c r="J7" s="27"/>
      <c r="K7" s="13">
        <f>SUM($I$6)</f>
        <v>0</v>
      </c>
      <c r="M7" s="13">
        <f>SUM($I$6)</f>
        <v>0</v>
      </c>
      <c r="N7" s="27"/>
      <c r="O7" s="13">
        <f>SUM($I$6)</f>
        <v>0</v>
      </c>
      <c r="P7" s="27"/>
      <c r="Q7" s="13">
        <f>SUM($I$6)</f>
        <v>0</v>
      </c>
      <c r="R7" s="27"/>
      <c r="S7" s="13">
        <f>SUM($I$6)</f>
        <v>0</v>
      </c>
      <c r="T7" s="27"/>
      <c r="U7" s="13">
        <f>SUM($I$6)</f>
        <v>0</v>
      </c>
    </row>
    <row r="8" spans="1:21" ht="15.75" thickTop="1"/>
  </sheetData>
  <mergeCells count="6">
    <mergeCell ref="A1:U1"/>
    <mergeCell ref="A2:U2"/>
    <mergeCell ref="A3:U3"/>
    <mergeCell ref="M5:U5"/>
    <mergeCell ref="C5:K5"/>
    <mergeCell ref="A5:A6"/>
  </mergeCells>
  <pageMargins left="0.7" right="0.7" top="0.75" bottom="0.75" header="0.3" footer="0.3"/>
  <pageSetup scale="5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rightToLeft="1" view="pageBreakPreview" topLeftCell="A13" zoomScaleNormal="90" zoomScaleSheetLayoutView="100" workbookViewId="0">
      <selection activeCell="K24" sqref="K24"/>
    </sheetView>
  </sheetViews>
  <sheetFormatPr defaultRowHeight="15"/>
  <cols>
    <col min="1" max="1" width="36.28515625" style="1" bestFit="1" customWidth="1"/>
    <col min="2" max="2" width="1" style="1" customWidth="1"/>
    <col min="3" max="3" width="24.2851562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710937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5" spans="1:11" ht="24">
      <c r="A5" s="120" t="s">
        <v>131</v>
      </c>
      <c r="B5" s="120" t="s">
        <v>131</v>
      </c>
      <c r="C5" s="120" t="s">
        <v>131</v>
      </c>
      <c r="E5" s="120" t="s">
        <v>108</v>
      </c>
      <c r="F5" s="120" t="s">
        <v>108</v>
      </c>
      <c r="G5" s="120" t="s">
        <v>108</v>
      </c>
      <c r="I5" s="120" t="s">
        <v>109</v>
      </c>
      <c r="J5" s="120" t="s">
        <v>109</v>
      </c>
      <c r="K5" s="120" t="s">
        <v>109</v>
      </c>
    </row>
    <row r="6" spans="1:11" ht="24">
      <c r="A6" s="63" t="s">
        <v>132</v>
      </c>
      <c r="B6" s="43"/>
      <c r="C6" s="63" t="s">
        <v>44</v>
      </c>
      <c r="E6" s="63" t="s">
        <v>133</v>
      </c>
      <c r="F6" s="43"/>
      <c r="G6" s="63" t="s">
        <v>134</v>
      </c>
      <c r="I6" s="63" t="s">
        <v>133</v>
      </c>
      <c r="J6" s="43"/>
      <c r="K6" s="63" t="s">
        <v>134</v>
      </c>
    </row>
    <row r="7" spans="1:11" s="24" customFormat="1" ht="22.5">
      <c r="A7" s="32" t="s">
        <v>50</v>
      </c>
      <c r="B7" s="31"/>
      <c r="C7" s="31" t="s">
        <v>51</v>
      </c>
      <c r="E7" s="35">
        <v>754520520</v>
      </c>
      <c r="F7" s="31"/>
      <c r="G7" s="31">
        <v>0</v>
      </c>
      <c r="I7" s="64">
        <v>12480780973</v>
      </c>
      <c r="J7" s="43"/>
      <c r="K7" s="43">
        <v>0</v>
      </c>
    </row>
    <row r="8" spans="1:11" s="24" customFormat="1" ht="22.5">
      <c r="A8" s="32" t="s">
        <v>54</v>
      </c>
      <c r="B8" s="31"/>
      <c r="C8" s="31" t="s">
        <v>55</v>
      </c>
      <c r="E8" s="35">
        <v>141166228</v>
      </c>
      <c r="F8" s="31"/>
      <c r="G8" s="31">
        <v>0</v>
      </c>
      <c r="I8" s="64">
        <v>182720624</v>
      </c>
      <c r="J8" s="43"/>
      <c r="K8" s="43">
        <v>0</v>
      </c>
    </row>
    <row r="9" spans="1:11" s="24" customFormat="1" ht="22.5">
      <c r="A9" s="32" t="s">
        <v>59</v>
      </c>
      <c r="B9" s="31"/>
      <c r="C9" s="31" t="s">
        <v>60</v>
      </c>
      <c r="E9" s="35">
        <v>7924810629</v>
      </c>
      <c r="F9" s="31"/>
      <c r="G9" s="31">
        <v>0</v>
      </c>
      <c r="I9" s="64">
        <v>19747946596</v>
      </c>
      <c r="J9" s="43"/>
      <c r="K9" s="43">
        <v>0</v>
      </c>
    </row>
    <row r="10" spans="1:11" s="24" customFormat="1" ht="22.5">
      <c r="A10" s="32" t="s">
        <v>50</v>
      </c>
      <c r="B10" s="31"/>
      <c r="C10" s="31" t="s">
        <v>135</v>
      </c>
      <c r="E10" s="35">
        <v>0</v>
      </c>
      <c r="F10" s="31"/>
      <c r="G10" s="31">
        <v>0</v>
      </c>
      <c r="I10" s="64">
        <v>9626632877</v>
      </c>
      <c r="J10" s="43"/>
      <c r="K10" s="43">
        <v>0</v>
      </c>
    </row>
    <row r="11" spans="1:11" s="24" customFormat="1" ht="22.5">
      <c r="A11" s="32" t="s">
        <v>62</v>
      </c>
      <c r="B11" s="31"/>
      <c r="C11" s="31" t="s">
        <v>63</v>
      </c>
      <c r="E11" s="35">
        <v>4107127369</v>
      </c>
      <c r="F11" s="31"/>
      <c r="G11" s="31">
        <v>0</v>
      </c>
      <c r="I11" s="64">
        <v>17336301052</v>
      </c>
      <c r="J11" s="43"/>
      <c r="K11" s="43">
        <v>0</v>
      </c>
    </row>
    <row r="12" spans="1:11" s="24" customFormat="1" ht="22.5">
      <c r="A12" s="32" t="s">
        <v>65</v>
      </c>
      <c r="B12" s="31"/>
      <c r="C12" s="31" t="s">
        <v>66</v>
      </c>
      <c r="E12" s="35">
        <v>12102273634</v>
      </c>
      <c r="F12" s="31"/>
      <c r="G12" s="31">
        <v>0</v>
      </c>
      <c r="I12" s="64">
        <v>27764626768</v>
      </c>
      <c r="J12" s="43"/>
      <c r="K12" s="43">
        <v>0</v>
      </c>
    </row>
    <row r="13" spans="1:11" s="24" customFormat="1" ht="22.5">
      <c r="A13" s="32" t="s">
        <v>50</v>
      </c>
      <c r="B13" s="31"/>
      <c r="C13" s="31" t="s">
        <v>67</v>
      </c>
      <c r="E13" s="35">
        <v>6527894836</v>
      </c>
      <c r="F13" s="31"/>
      <c r="G13" s="31">
        <v>0</v>
      </c>
      <c r="I13" s="64">
        <v>14750264123</v>
      </c>
      <c r="J13" s="43"/>
      <c r="K13" s="43">
        <v>0</v>
      </c>
    </row>
    <row r="14" spans="1:11" s="24" customFormat="1" ht="22.5">
      <c r="A14" s="32" t="s">
        <v>50</v>
      </c>
      <c r="B14" s="31"/>
      <c r="C14" s="31" t="s">
        <v>71</v>
      </c>
      <c r="E14" s="35">
        <v>453237918</v>
      </c>
      <c r="F14" s="31"/>
      <c r="G14" s="31">
        <v>0</v>
      </c>
      <c r="I14" s="64">
        <v>528392163</v>
      </c>
      <c r="J14" s="43"/>
      <c r="K14" s="43">
        <v>0</v>
      </c>
    </row>
    <row r="15" spans="1:11" s="24" customFormat="1" ht="22.5">
      <c r="A15" s="32" t="s">
        <v>72</v>
      </c>
      <c r="B15" s="31"/>
      <c r="C15" s="31" t="s">
        <v>73</v>
      </c>
      <c r="E15" s="35">
        <v>1725786960</v>
      </c>
      <c r="F15" s="31"/>
      <c r="G15" s="31">
        <v>0</v>
      </c>
      <c r="I15" s="64">
        <v>1783313192</v>
      </c>
      <c r="J15" s="43"/>
      <c r="K15" s="43">
        <v>0</v>
      </c>
    </row>
    <row r="16" spans="1:11" s="24" customFormat="1" ht="22.5">
      <c r="A16" s="32" t="s">
        <v>72</v>
      </c>
      <c r="B16" s="31"/>
      <c r="C16" s="31" t="s">
        <v>76</v>
      </c>
      <c r="E16" s="35">
        <v>2843636300</v>
      </c>
      <c r="F16" s="31"/>
      <c r="G16" s="31">
        <v>0</v>
      </c>
      <c r="I16" s="64">
        <v>2935098286</v>
      </c>
      <c r="J16" s="43"/>
      <c r="K16" s="43">
        <v>0</v>
      </c>
    </row>
    <row r="17" spans="1:11" s="24" customFormat="1" ht="22.5">
      <c r="A17" s="32" t="s">
        <v>72</v>
      </c>
      <c r="B17" s="31"/>
      <c r="C17" s="31" t="s">
        <v>78</v>
      </c>
      <c r="E17" s="35">
        <v>10023501348</v>
      </c>
      <c r="F17" s="31"/>
      <c r="G17" s="31">
        <v>0</v>
      </c>
      <c r="I17" s="64">
        <v>10023501348</v>
      </c>
      <c r="J17" s="43"/>
      <c r="K17" s="43">
        <v>0</v>
      </c>
    </row>
    <row r="18" spans="1:11" s="24" customFormat="1" ht="22.5">
      <c r="A18" s="32" t="s">
        <v>72</v>
      </c>
      <c r="B18" s="31"/>
      <c r="C18" s="31" t="s">
        <v>80</v>
      </c>
      <c r="E18" s="35">
        <v>8136986301</v>
      </c>
      <c r="F18" s="31"/>
      <c r="G18" s="31">
        <v>0</v>
      </c>
      <c r="I18" s="64">
        <v>8136986301</v>
      </c>
      <c r="J18" s="43"/>
      <c r="K18" s="43">
        <v>0</v>
      </c>
    </row>
    <row r="19" spans="1:11" s="24" customFormat="1" ht="22.5">
      <c r="A19" s="32" t="s">
        <v>72</v>
      </c>
      <c r="B19" s="31"/>
      <c r="C19" s="31" t="s">
        <v>84</v>
      </c>
      <c r="E19" s="35">
        <v>4383801351</v>
      </c>
      <c r="F19" s="31"/>
      <c r="G19" s="31">
        <v>0</v>
      </c>
      <c r="I19" s="64">
        <v>4383801351</v>
      </c>
      <c r="J19" s="43"/>
      <c r="K19" s="43">
        <v>0</v>
      </c>
    </row>
    <row r="20" spans="1:11" s="24" customFormat="1" ht="22.5">
      <c r="A20" s="32" t="s">
        <v>72</v>
      </c>
      <c r="B20" s="31"/>
      <c r="C20" s="31" t="s">
        <v>85</v>
      </c>
      <c r="E20" s="35">
        <v>4376661900</v>
      </c>
      <c r="F20" s="31"/>
      <c r="G20" s="31">
        <v>0</v>
      </c>
      <c r="I20" s="64">
        <v>4376661900</v>
      </c>
      <c r="J20" s="43"/>
      <c r="K20" s="43">
        <v>0</v>
      </c>
    </row>
    <row r="21" spans="1:11" s="24" customFormat="1" ht="22.5">
      <c r="A21" s="32" t="s">
        <v>50</v>
      </c>
      <c r="B21" s="31"/>
      <c r="C21" s="31" t="s">
        <v>87</v>
      </c>
      <c r="E21" s="35">
        <v>85268586</v>
      </c>
      <c r="F21" s="31"/>
      <c r="G21" s="31">
        <v>0</v>
      </c>
      <c r="I21" s="64">
        <v>85268586</v>
      </c>
      <c r="J21" s="43"/>
      <c r="K21" s="43">
        <v>0</v>
      </c>
    </row>
    <row r="22" spans="1:11" s="24" customFormat="1" ht="22.5">
      <c r="A22" s="32" t="s">
        <v>72</v>
      </c>
      <c r="B22" s="31"/>
      <c r="C22" s="31" t="s">
        <v>88</v>
      </c>
      <c r="E22" s="35">
        <v>2810518825</v>
      </c>
      <c r="F22" s="31"/>
      <c r="G22" s="31">
        <v>0</v>
      </c>
      <c r="I22" s="64">
        <v>2810518825</v>
      </c>
      <c r="J22" s="43"/>
      <c r="K22" s="43">
        <v>0</v>
      </c>
    </row>
    <row r="23" spans="1:11" s="24" customFormat="1" ht="22.5">
      <c r="A23" s="32" t="s">
        <v>72</v>
      </c>
      <c r="B23" s="31"/>
      <c r="C23" s="31" t="s">
        <v>90</v>
      </c>
      <c r="E23" s="35">
        <v>1495397256</v>
      </c>
      <c r="F23" s="31"/>
      <c r="G23" s="31">
        <v>0</v>
      </c>
      <c r="I23" s="64">
        <v>1495397256</v>
      </c>
      <c r="J23" s="43"/>
      <c r="K23" s="43">
        <v>0</v>
      </c>
    </row>
    <row r="24" spans="1:11" s="24" customFormat="1" ht="22.5">
      <c r="A24" s="32" t="s">
        <v>72</v>
      </c>
      <c r="B24" s="31"/>
      <c r="C24" s="31" t="s">
        <v>92</v>
      </c>
      <c r="E24" s="35">
        <v>1406689040</v>
      </c>
      <c r="F24" s="31"/>
      <c r="G24" s="31">
        <v>0</v>
      </c>
      <c r="I24" s="64">
        <v>1406689040</v>
      </c>
      <c r="J24" s="43"/>
      <c r="K24" s="43">
        <v>0</v>
      </c>
    </row>
    <row r="25" spans="1:11" s="24" customFormat="1" ht="22.5">
      <c r="A25" s="32" t="s">
        <v>72</v>
      </c>
      <c r="B25" s="31"/>
      <c r="C25" s="31" t="s">
        <v>94</v>
      </c>
      <c r="E25" s="35">
        <v>5391756217</v>
      </c>
      <c r="F25" s="31"/>
      <c r="G25" s="31">
        <v>0</v>
      </c>
      <c r="I25" s="64">
        <v>5391756217</v>
      </c>
      <c r="J25" s="43"/>
      <c r="K25" s="43">
        <v>0</v>
      </c>
    </row>
    <row r="26" spans="1:11" s="24" customFormat="1" ht="22.5">
      <c r="A26" s="32" t="s">
        <v>72</v>
      </c>
      <c r="B26" s="31"/>
      <c r="C26" s="31" t="s">
        <v>96</v>
      </c>
      <c r="E26" s="35">
        <v>453847940</v>
      </c>
      <c r="F26" s="31"/>
      <c r="G26" s="31">
        <v>0</v>
      </c>
      <c r="I26" s="64">
        <v>453847940</v>
      </c>
      <c r="J26" s="43"/>
      <c r="K26" s="43">
        <v>0</v>
      </c>
    </row>
    <row r="27" spans="1:11" s="24" customFormat="1" ht="22.5">
      <c r="A27" s="32" t="s">
        <v>72</v>
      </c>
      <c r="B27" s="31"/>
      <c r="C27" s="31" t="s">
        <v>98</v>
      </c>
      <c r="E27" s="35">
        <v>33828765</v>
      </c>
      <c r="F27" s="31"/>
      <c r="G27" s="31">
        <v>0</v>
      </c>
      <c r="I27" s="64">
        <v>33828765</v>
      </c>
      <c r="J27" s="43"/>
      <c r="K27" s="43">
        <v>0</v>
      </c>
    </row>
    <row r="28" spans="1:11" s="24" customFormat="1" ht="22.5">
      <c r="A28" s="32" t="s">
        <v>72</v>
      </c>
      <c r="B28" s="31"/>
      <c r="C28" s="31" t="s">
        <v>100</v>
      </c>
      <c r="E28" s="35">
        <v>506292328</v>
      </c>
      <c r="F28" s="31"/>
      <c r="G28" s="31">
        <v>0</v>
      </c>
      <c r="I28" s="64">
        <v>506292328</v>
      </c>
      <c r="J28" s="43"/>
      <c r="K28" s="43">
        <v>0</v>
      </c>
    </row>
    <row r="29" spans="1:11" s="24" customFormat="1" ht="22.5">
      <c r="A29" s="32" t="s">
        <v>65</v>
      </c>
      <c r="B29" s="31"/>
      <c r="C29" s="31" t="s">
        <v>102</v>
      </c>
      <c r="E29" s="35">
        <v>486438356</v>
      </c>
      <c r="F29" s="31"/>
      <c r="G29" s="31">
        <v>0</v>
      </c>
      <c r="I29" s="64">
        <v>486438356</v>
      </c>
      <c r="J29" s="43"/>
      <c r="K29" s="43">
        <v>0</v>
      </c>
    </row>
    <row r="30" spans="1:11" s="24" customFormat="1" ht="22.5">
      <c r="A30" s="32" t="s">
        <v>50</v>
      </c>
      <c r="B30" s="31"/>
      <c r="C30" s="31" t="s">
        <v>104</v>
      </c>
      <c r="E30" s="35">
        <v>239589041</v>
      </c>
      <c r="F30" s="31"/>
      <c r="G30" s="31">
        <v>0</v>
      </c>
      <c r="I30" s="64">
        <v>239589041</v>
      </c>
      <c r="J30" s="43"/>
      <c r="K30" s="43">
        <v>0</v>
      </c>
    </row>
    <row r="31" spans="1:11" s="24" customFormat="1" ht="24.75" thickBot="1">
      <c r="A31" s="101" t="s">
        <v>151</v>
      </c>
      <c r="B31" s="102"/>
      <c r="C31" s="102"/>
      <c r="D31" s="102"/>
      <c r="E31" s="103">
        <f>SUM(E7:E30)</f>
        <v>76411031648</v>
      </c>
      <c r="F31" s="96"/>
      <c r="G31" s="103">
        <f>SUM(G7:G30)</f>
        <v>0</v>
      </c>
      <c r="H31" s="96"/>
      <c r="I31" s="103">
        <f>SUM(I7:I30)</f>
        <v>146966653908</v>
      </c>
      <c r="J31" s="96"/>
      <c r="K31" s="103">
        <f>SUM(K7:K30)</f>
        <v>0</v>
      </c>
    </row>
    <row r="32" spans="1:11" ht="15.75" thickTop="1"/>
  </sheetData>
  <mergeCells count="6">
    <mergeCell ref="A1:K1"/>
    <mergeCell ref="A2:K2"/>
    <mergeCell ref="A3:K3"/>
    <mergeCell ref="I5:K5"/>
    <mergeCell ref="A5:C5"/>
    <mergeCell ref="E5:G5"/>
  </mergeCells>
  <pageMargins left="0.7" right="0.7" top="0.75" bottom="0.75" header="0.3" footer="0.3"/>
  <pageSetup scale="47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3"/>
  <sheetViews>
    <sheetView rightToLeft="1" view="pageBreakPreview" zoomScale="60" zoomScaleNormal="90" workbookViewId="0">
      <selection activeCell="Q8" sqref="Q8"/>
    </sheetView>
  </sheetViews>
  <sheetFormatPr defaultRowHeight="15"/>
  <cols>
    <col min="1" max="1" width="3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0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6" spans="1:17" ht="24">
      <c r="A6" s="127" t="s">
        <v>110</v>
      </c>
      <c r="C6" s="120" t="s">
        <v>108</v>
      </c>
      <c r="D6" s="120" t="s">
        <v>108</v>
      </c>
      <c r="E6" s="120" t="s">
        <v>108</v>
      </c>
      <c r="F6" s="120" t="s">
        <v>108</v>
      </c>
      <c r="G6" s="120" t="s">
        <v>108</v>
      </c>
      <c r="H6" s="120" t="s">
        <v>108</v>
      </c>
      <c r="I6" s="120" t="s">
        <v>108</v>
      </c>
      <c r="K6" s="120" t="s">
        <v>109</v>
      </c>
      <c r="L6" s="120" t="s">
        <v>109</v>
      </c>
      <c r="M6" s="120" t="s">
        <v>109</v>
      </c>
      <c r="N6" s="120" t="s">
        <v>109</v>
      </c>
      <c r="O6" s="120" t="s">
        <v>109</v>
      </c>
      <c r="P6" s="120" t="s">
        <v>109</v>
      </c>
      <c r="Q6" s="120" t="s">
        <v>109</v>
      </c>
    </row>
    <row r="7" spans="1:17" ht="24">
      <c r="A7" s="120" t="s">
        <v>110</v>
      </c>
      <c r="C7" s="42" t="s">
        <v>129</v>
      </c>
      <c r="D7" s="43"/>
      <c r="E7" s="42" t="s">
        <v>126</v>
      </c>
      <c r="F7" s="43"/>
      <c r="G7" s="42" t="s">
        <v>127</v>
      </c>
      <c r="H7" s="43"/>
      <c r="I7" s="42" t="s">
        <v>130</v>
      </c>
      <c r="K7" s="42" t="s">
        <v>129</v>
      </c>
      <c r="L7" s="43"/>
      <c r="M7" s="42" t="s">
        <v>126</v>
      </c>
      <c r="N7" s="43"/>
      <c r="O7" s="42" t="s">
        <v>127</v>
      </c>
      <c r="P7" s="43"/>
      <c r="Q7" s="42" t="s">
        <v>130</v>
      </c>
    </row>
    <row r="8" spans="1:17" ht="24.75" thickBot="1">
      <c r="A8" s="60" t="s">
        <v>27</v>
      </c>
      <c r="C8" s="65">
        <v>0</v>
      </c>
      <c r="D8" s="43"/>
      <c r="E8" s="67">
        <v>1415767578</v>
      </c>
      <c r="F8" s="43"/>
      <c r="G8" s="65">
        <v>0</v>
      </c>
      <c r="H8" s="43"/>
      <c r="I8" s="67">
        <v>1415767578</v>
      </c>
      <c r="K8" s="65">
        <v>0</v>
      </c>
      <c r="L8" s="43"/>
      <c r="M8" s="67">
        <v>-16667240930</v>
      </c>
      <c r="N8" s="43"/>
      <c r="O8" s="65">
        <v>0</v>
      </c>
      <c r="P8" s="43"/>
      <c r="Q8" s="67">
        <v>-16667240930</v>
      </c>
    </row>
    <row r="9" spans="1:17" ht="24.75" thickTop="1">
      <c r="A9" s="60" t="s">
        <v>151</v>
      </c>
    </row>
    <row r="10" spans="1:17">
      <c r="A10" s="128"/>
    </row>
    <row r="11" spans="1:17">
      <c r="A11" s="128"/>
    </row>
    <row r="12" spans="1:17">
      <c r="A12" s="11"/>
    </row>
    <row r="13" spans="1:17">
      <c r="A13" s="11"/>
    </row>
  </sheetData>
  <mergeCells count="7">
    <mergeCell ref="A10:A11"/>
    <mergeCell ref="A1:Q1"/>
    <mergeCell ref="A2:Q2"/>
    <mergeCell ref="A3:Q3"/>
    <mergeCell ref="K6:Q6"/>
    <mergeCell ref="A6:A7"/>
    <mergeCell ref="C6:I6"/>
  </mergeCells>
  <pageMargins left="0.7" right="0.7" top="0.75" bottom="0.75" header="0.3" footer="0.3"/>
  <pageSetup scale="48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"/>
  <sheetViews>
    <sheetView rightToLeft="1" view="pageBreakPreview" zoomScale="60" zoomScaleNormal="100" workbookViewId="0">
      <selection activeCell="E9" sqref="E9"/>
    </sheetView>
  </sheetViews>
  <sheetFormatPr defaultRowHeight="15"/>
  <cols>
    <col min="1" max="1" width="33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ht="24">
      <c r="A1" s="108" t="s">
        <v>0</v>
      </c>
      <c r="B1" s="108"/>
      <c r="C1" s="108"/>
      <c r="D1" s="108"/>
      <c r="E1" s="108"/>
    </row>
    <row r="2" spans="1:5" ht="24">
      <c r="A2" s="108" t="s">
        <v>106</v>
      </c>
      <c r="B2" s="108"/>
      <c r="C2" s="108"/>
      <c r="D2" s="108"/>
      <c r="E2" s="108"/>
    </row>
    <row r="3" spans="1:5" ht="24">
      <c r="A3" s="108" t="s">
        <v>2</v>
      </c>
      <c r="B3" s="108"/>
      <c r="C3" s="108"/>
      <c r="D3" s="108"/>
      <c r="E3" s="108"/>
    </row>
    <row r="5" spans="1:5" ht="19.5">
      <c r="A5" s="106" t="s">
        <v>136</v>
      </c>
      <c r="C5" s="4" t="s">
        <v>108</v>
      </c>
      <c r="E5" s="4" t="s">
        <v>6</v>
      </c>
    </row>
    <row r="6" spans="1:5" ht="19.5">
      <c r="A6" s="111" t="s">
        <v>136</v>
      </c>
      <c r="C6" s="4" t="s">
        <v>47</v>
      </c>
      <c r="D6" s="71"/>
      <c r="E6" s="4" t="s">
        <v>47</v>
      </c>
    </row>
    <row r="7" spans="1:5" ht="19.5">
      <c r="A7" s="69" t="s">
        <v>136</v>
      </c>
      <c r="C7" s="71">
        <v>0</v>
      </c>
      <c r="D7" s="71"/>
      <c r="E7" s="71">
        <v>0</v>
      </c>
    </row>
    <row r="8" spans="1:5" ht="19.5">
      <c r="A8" s="69" t="s">
        <v>137</v>
      </c>
      <c r="C8" s="71">
        <v>0</v>
      </c>
      <c r="D8" s="71"/>
      <c r="E8" s="71">
        <v>0</v>
      </c>
    </row>
    <row r="9" spans="1:5" ht="20.25" thickBot="1">
      <c r="A9" s="69" t="s">
        <v>138</v>
      </c>
      <c r="C9" s="72">
        <v>0</v>
      </c>
      <c r="D9" s="73"/>
      <c r="E9" s="72">
        <v>1298148</v>
      </c>
    </row>
    <row r="10" spans="1:5" ht="20.25" thickTop="1">
      <c r="A10" s="69" t="s">
        <v>151</v>
      </c>
      <c r="C10" s="73">
        <v>0</v>
      </c>
      <c r="D10" s="73"/>
      <c r="E10" s="73">
        <v>1298148</v>
      </c>
    </row>
    <row r="12" spans="1:5">
      <c r="A12" s="107"/>
    </row>
    <row r="13" spans="1:5">
      <c r="A13" s="107"/>
    </row>
    <row r="14" spans="1:5" ht="19.5">
      <c r="A14" s="70"/>
    </row>
    <row r="15" spans="1:5" ht="19.5">
      <c r="A15" s="70"/>
    </row>
  </sheetData>
  <mergeCells count="5">
    <mergeCell ref="A12:A13"/>
    <mergeCell ref="A1:E1"/>
    <mergeCell ref="A2:E2"/>
    <mergeCell ref="A3:E3"/>
    <mergeCell ref="A5:A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rightToLeft="1" view="pageBreakPreview" zoomScaleNormal="106" zoomScaleSheetLayoutView="100" workbookViewId="0">
      <selection activeCell="G17" sqref="G17"/>
    </sheetView>
  </sheetViews>
  <sheetFormatPr defaultRowHeight="15"/>
  <cols>
    <col min="1" max="1" width="11.7109375" style="1" customWidth="1"/>
    <col min="2" max="2" width="0.7109375" style="1" customWidth="1"/>
    <col min="3" max="3" width="7" style="1" customWidth="1"/>
    <col min="4" max="4" width="0.85546875" style="1" customWidth="1"/>
    <col min="5" max="5" width="11.42578125" style="1" customWidth="1"/>
    <col min="6" max="6" width="0.7109375" style="1" customWidth="1"/>
    <col min="7" max="7" width="14.42578125" style="1" customWidth="1"/>
    <col min="8" max="8" width="1" style="1" customWidth="1"/>
    <col min="9" max="9" width="5.28515625" style="1" customWidth="1"/>
    <col min="10" max="10" width="0.7109375" style="1" customWidth="1"/>
    <col min="11" max="11" width="12.140625" style="1" bestFit="1" customWidth="1"/>
    <col min="12" max="12" width="0.7109375" style="1" customWidth="1"/>
    <col min="13" max="13" width="6.140625" style="1" customWidth="1"/>
    <col min="14" max="14" width="1" style="1" customWidth="1"/>
    <col min="15" max="15" width="9.7109375" style="1" bestFit="1" customWidth="1"/>
    <col min="16" max="16" width="0.7109375" style="1" customWidth="1"/>
    <col min="17" max="17" width="5.28515625" style="1" bestFit="1" customWidth="1"/>
    <col min="18" max="18" width="0.7109375" style="1" customWidth="1"/>
    <col min="19" max="19" width="9" style="1" bestFit="1" customWidth="1"/>
    <col min="20" max="20" width="1" style="1" customWidth="1"/>
    <col min="21" max="21" width="12.140625" style="1" bestFit="1" customWidth="1"/>
    <col min="22" max="22" width="1" style="1" customWidth="1"/>
    <col min="23" max="23" width="15.28515625" style="1" bestFit="1" customWidth="1"/>
    <col min="24" max="24" width="1" style="1" customWidth="1"/>
    <col min="25" max="25" width="24.42578125" style="1" bestFit="1" customWidth="1"/>
    <col min="26" max="26" width="1" style="1" customWidth="1"/>
    <col min="27" max="27" width="15.28515625" style="1" bestFit="1" customWidth="1"/>
    <col min="28" max="28" width="1" style="1" customWidth="1"/>
    <col min="29" max="29" width="24.42578125" style="1" bestFit="1" customWidth="1"/>
    <col min="30" max="30" width="1" style="1" customWidth="1"/>
    <col min="31" max="31" width="9.140625" style="1" customWidth="1"/>
    <col min="32" max="16384" width="9.140625" style="1"/>
  </cols>
  <sheetData>
    <row r="1" spans="1:30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7"/>
      <c r="AA1" s="7"/>
      <c r="AB1" s="7"/>
      <c r="AC1" s="7"/>
    </row>
    <row r="2" spans="1:30" ht="24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7"/>
      <c r="AA2" s="7"/>
      <c r="AB2" s="7"/>
      <c r="AC2" s="7"/>
    </row>
    <row r="3" spans="1:30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7"/>
      <c r="AA3" s="7"/>
      <c r="AB3" s="7"/>
      <c r="AC3" s="7"/>
    </row>
    <row r="11" spans="1:30" ht="21">
      <c r="A11" s="109" t="s">
        <v>149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8"/>
      <c r="AA11" s="8"/>
    </row>
    <row r="12" spans="1:30" ht="21">
      <c r="A12" s="113" t="s">
        <v>150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22"/>
      <c r="AA12" s="22"/>
      <c r="AB12" s="22"/>
      <c r="AC12" s="22"/>
    </row>
    <row r="13" spans="1:30" ht="21">
      <c r="A13" s="3"/>
      <c r="B13" s="10"/>
      <c r="C13"/>
      <c r="D13"/>
      <c r="E13"/>
      <c r="F13"/>
      <c r="G13"/>
      <c r="H13"/>
      <c r="I13"/>
      <c r="J13"/>
      <c r="K13"/>
      <c r="L13"/>
      <c r="M13"/>
      <c r="N13"/>
      <c r="O13"/>
      <c r="P13" s="10"/>
      <c r="Q13"/>
      <c r="R13"/>
      <c r="S13"/>
      <c r="T13"/>
      <c r="U13"/>
      <c r="V13"/>
      <c r="W13"/>
      <c r="X13"/>
      <c r="Y13"/>
      <c r="Z13"/>
      <c r="AA13"/>
    </row>
    <row r="14" spans="1:30" ht="21">
      <c r="A14" s="106" t="s">
        <v>3</v>
      </c>
      <c r="B14" s="11"/>
      <c r="C14" s="112" t="s">
        <v>4</v>
      </c>
      <c r="D14" s="112" t="s">
        <v>4</v>
      </c>
      <c r="E14" s="112" t="s">
        <v>4</v>
      </c>
      <c r="F14" s="112" t="s">
        <v>4</v>
      </c>
      <c r="G14" s="112" t="s">
        <v>4</v>
      </c>
      <c r="I14" s="111" t="s">
        <v>5</v>
      </c>
      <c r="J14" s="111"/>
      <c r="K14" s="111"/>
      <c r="L14" s="111"/>
      <c r="M14" s="111"/>
      <c r="N14" s="111"/>
      <c r="O14" s="111"/>
      <c r="P14" s="17"/>
      <c r="Q14" s="111" t="s">
        <v>4</v>
      </c>
      <c r="R14" s="111"/>
      <c r="S14" s="111"/>
      <c r="T14" s="111"/>
      <c r="U14" s="111"/>
      <c r="V14" s="111"/>
      <c r="W14" s="111"/>
      <c r="X14" s="111"/>
      <c r="Y14" s="111"/>
      <c r="Z14" s="17"/>
      <c r="AA14" s="17"/>
      <c r="AB14" s="17"/>
      <c r="AC14" s="17"/>
    </row>
    <row r="15" spans="1:30" ht="15" customHeight="1">
      <c r="A15" s="106" t="s">
        <v>3</v>
      </c>
      <c r="B15" s="11"/>
      <c r="C15" s="106" t="s">
        <v>7</v>
      </c>
      <c r="E15" s="106" t="s">
        <v>8</v>
      </c>
      <c r="F15" s="106"/>
      <c r="G15" s="106" t="s">
        <v>9</v>
      </c>
      <c r="H15" s="106"/>
      <c r="I15" s="106" t="s">
        <v>10</v>
      </c>
      <c r="J15" s="106"/>
      <c r="K15" s="106"/>
      <c r="L15" s="14"/>
      <c r="M15" s="106" t="s">
        <v>11</v>
      </c>
      <c r="N15" s="106"/>
      <c r="O15" s="106"/>
      <c r="P15" s="107"/>
      <c r="Q15" s="107" t="s">
        <v>7</v>
      </c>
      <c r="R15" s="19"/>
      <c r="S15" s="107" t="s">
        <v>12</v>
      </c>
      <c r="T15" s="20"/>
      <c r="U15" s="110" t="s">
        <v>8</v>
      </c>
      <c r="V15" s="19"/>
      <c r="W15" s="110" t="s">
        <v>9</v>
      </c>
      <c r="X15" s="19"/>
      <c r="Y15" s="110" t="s">
        <v>13</v>
      </c>
      <c r="Z15" s="17"/>
      <c r="AA15" s="17"/>
      <c r="AB15" s="17"/>
      <c r="AC15" s="17"/>
      <c r="AD15" s="106"/>
    </row>
    <row r="16" spans="1:30" ht="15" customHeight="1">
      <c r="A16" s="106" t="s">
        <v>3</v>
      </c>
      <c r="B16" s="11"/>
      <c r="C16" s="106" t="s">
        <v>7</v>
      </c>
      <c r="E16" s="106" t="s">
        <v>8</v>
      </c>
      <c r="F16" s="106"/>
      <c r="G16" s="106" t="s">
        <v>9</v>
      </c>
      <c r="H16" s="106"/>
      <c r="I16" s="4" t="s">
        <v>7</v>
      </c>
      <c r="J16" s="16"/>
      <c r="K16" s="4" t="s">
        <v>8</v>
      </c>
      <c r="L16" s="17"/>
      <c r="M16" s="4" t="s">
        <v>7</v>
      </c>
      <c r="N16" s="16"/>
      <c r="O16" s="4" t="s">
        <v>14</v>
      </c>
      <c r="P16" s="107"/>
      <c r="Q16" s="111" t="s">
        <v>7</v>
      </c>
      <c r="R16" s="19"/>
      <c r="S16" s="111" t="s">
        <v>12</v>
      </c>
      <c r="T16" s="20"/>
      <c r="U16" s="111" t="s">
        <v>8</v>
      </c>
      <c r="V16" s="19"/>
      <c r="W16" s="111" t="s">
        <v>9</v>
      </c>
      <c r="X16" s="19"/>
      <c r="Y16" s="111" t="s">
        <v>13</v>
      </c>
      <c r="Z16" s="17"/>
      <c r="AA16" s="17"/>
      <c r="AB16" s="17"/>
      <c r="AC16" s="17"/>
      <c r="AD16" s="106"/>
    </row>
    <row r="17" spans="1:29" ht="21.75" thickBot="1">
      <c r="A17" s="12" t="s">
        <v>151</v>
      </c>
      <c r="B17" s="11"/>
      <c r="C17" s="13">
        <v>0</v>
      </c>
      <c r="E17" s="13">
        <v>0</v>
      </c>
      <c r="G17" s="13">
        <v>0</v>
      </c>
      <c r="I17" s="15">
        <v>0</v>
      </c>
      <c r="J17" s="18"/>
      <c r="K17" s="15">
        <v>0</v>
      </c>
      <c r="M17" s="15"/>
      <c r="N17" s="18"/>
      <c r="O17" s="15">
        <v>0</v>
      </c>
      <c r="P17" s="18"/>
      <c r="Q17" s="15">
        <v>0</v>
      </c>
      <c r="R17" s="18">
        <v>0</v>
      </c>
      <c r="S17" s="15">
        <v>0</v>
      </c>
      <c r="T17" s="18"/>
      <c r="U17" s="15">
        <v>0</v>
      </c>
      <c r="V17" s="18"/>
      <c r="W17" s="15">
        <v>0</v>
      </c>
      <c r="X17" s="18"/>
      <c r="Y17" s="15">
        <v>0</v>
      </c>
      <c r="Z17" s="18"/>
      <c r="AA17" s="18"/>
      <c r="AB17" s="18"/>
      <c r="AC17" s="18"/>
    </row>
    <row r="18" spans="1:29" ht="19.5" thickTop="1">
      <c r="B18" s="11"/>
      <c r="J18" s="11"/>
      <c r="L18" s="18"/>
      <c r="N18" s="11"/>
      <c r="O18" s="1" t="s">
        <v>152</v>
      </c>
      <c r="P18" s="11"/>
      <c r="R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>
      <c r="B19" s="11"/>
      <c r="J19" s="11"/>
      <c r="L19" s="11"/>
      <c r="N19" s="11"/>
      <c r="P19" s="11"/>
      <c r="R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>
      <c r="B20" s="11"/>
      <c r="J20" s="11"/>
      <c r="P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>
      <c r="B21" s="11"/>
      <c r="P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>
      <c r="T23" s="11"/>
    </row>
  </sheetData>
  <mergeCells count="23">
    <mergeCell ref="F15:F16"/>
    <mergeCell ref="A12:Y12"/>
    <mergeCell ref="AD15:AD16"/>
    <mergeCell ref="I15:K15"/>
    <mergeCell ref="M15:O15"/>
    <mergeCell ref="I14:O14"/>
    <mergeCell ref="Q14:Y14"/>
    <mergeCell ref="H15:H16"/>
    <mergeCell ref="P15:P16"/>
    <mergeCell ref="A1:Y1"/>
    <mergeCell ref="A2:Y2"/>
    <mergeCell ref="A3:Y3"/>
    <mergeCell ref="A11:Y11"/>
    <mergeCell ref="U15:U16"/>
    <mergeCell ref="W15:W16"/>
    <mergeCell ref="Y15:Y16"/>
    <mergeCell ref="Q15:Q16"/>
    <mergeCell ref="S15:S16"/>
    <mergeCell ref="A14:A16"/>
    <mergeCell ref="C15:C16"/>
    <mergeCell ref="E15:E16"/>
    <mergeCell ref="G15:G16"/>
    <mergeCell ref="C14:G14"/>
  </mergeCells>
  <pageMargins left="0.7" right="0.7" top="0.75" bottom="0.75" header="0.3" footer="0.3"/>
  <pageSetup scale="5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rightToLeft="1" view="pageBreakPreview" zoomScale="115" zoomScaleNormal="100" zoomScaleSheetLayoutView="115" workbookViewId="0">
      <selection activeCell="E24" sqref="E24"/>
    </sheetView>
  </sheetViews>
  <sheetFormatPr defaultRowHeight="15"/>
  <cols>
    <col min="1" max="1" width="9.140625" style="1" customWidth="1"/>
    <col min="2" max="2" width="1" style="1" customWidth="1"/>
    <col min="3" max="3" width="16.140625" style="1" customWidth="1"/>
    <col min="4" max="4" width="1" style="1" customWidth="1"/>
    <col min="5" max="5" width="12.7109375" style="1" customWidth="1"/>
    <col min="6" max="6" width="1" style="1" customWidth="1"/>
    <col min="7" max="7" width="10.42578125" style="1" bestFit="1" customWidth="1"/>
    <col min="8" max="8" width="1" style="1" customWidth="1"/>
    <col min="9" max="9" width="9" style="1" customWidth="1"/>
    <col min="10" max="10" width="1" style="1" customWidth="1"/>
    <col min="11" max="11" width="17.42578125" style="1" customWidth="1"/>
    <col min="12" max="12" width="1" style="1" customWidth="1"/>
    <col min="13" max="13" width="12.85546875" style="1" customWidth="1"/>
    <col min="14" max="14" width="1" style="1" customWidth="1"/>
    <col min="15" max="15" width="12.42578125" style="1" customWidth="1"/>
    <col min="16" max="16" width="1" style="1" customWidth="1"/>
    <col min="17" max="17" width="9.285156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4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9.5">
      <c r="A4" s="19"/>
      <c r="B4" s="19"/>
      <c r="C4" s="106"/>
      <c r="D4" s="106"/>
      <c r="E4" s="106"/>
      <c r="F4" s="106"/>
      <c r="G4" s="106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21">
      <c r="A5" s="109" t="s">
        <v>153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21">
      <c r="A6" s="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1">
      <c r="A7" s="115" t="s">
        <v>3</v>
      </c>
      <c r="B7" s="24"/>
      <c r="C7" s="116" t="s">
        <v>4</v>
      </c>
      <c r="D7" s="116" t="s">
        <v>154</v>
      </c>
      <c r="E7" s="116" t="s">
        <v>154</v>
      </c>
      <c r="F7" s="116" t="s">
        <v>154</v>
      </c>
      <c r="G7" s="116" t="s">
        <v>154</v>
      </c>
      <c r="H7" s="116" t="s">
        <v>154</v>
      </c>
      <c r="I7" s="116" t="s">
        <v>154</v>
      </c>
      <c r="J7" s="24"/>
      <c r="K7" s="116" t="s">
        <v>6</v>
      </c>
      <c r="L7" s="116" t="s">
        <v>4</v>
      </c>
      <c r="M7" s="116" t="s">
        <v>4</v>
      </c>
      <c r="N7" s="116" t="s">
        <v>4</v>
      </c>
      <c r="O7" s="116" t="s">
        <v>4</v>
      </c>
      <c r="P7" s="116" t="s">
        <v>4</v>
      </c>
      <c r="Q7" s="116" t="s">
        <v>4</v>
      </c>
    </row>
    <row r="8" spans="1:17" ht="21">
      <c r="A8" s="115" t="s">
        <v>3</v>
      </c>
      <c r="B8" s="24"/>
      <c r="C8" s="25" t="s">
        <v>15</v>
      </c>
      <c r="D8" s="24"/>
      <c r="E8" s="25" t="s">
        <v>16</v>
      </c>
      <c r="F8" s="24"/>
      <c r="G8" s="26" t="s">
        <v>17</v>
      </c>
      <c r="H8" s="24"/>
      <c r="I8" s="25" t="s">
        <v>18</v>
      </c>
      <c r="J8" s="24"/>
      <c r="K8" s="25" t="s">
        <v>15</v>
      </c>
      <c r="L8" s="24"/>
      <c r="M8" s="25" t="s">
        <v>16</v>
      </c>
      <c r="N8" s="24"/>
      <c r="O8" s="26" t="s">
        <v>17</v>
      </c>
      <c r="P8" s="24"/>
      <c r="Q8" s="25" t="s">
        <v>18</v>
      </c>
    </row>
    <row r="9" spans="1:17" ht="21.75" thickBot="1">
      <c r="A9" s="12" t="s">
        <v>155</v>
      </c>
      <c r="B9" s="27"/>
      <c r="C9" s="5">
        <f ca="1">SUM($C$9)</f>
        <v>0</v>
      </c>
      <c r="D9" s="27"/>
      <c r="E9" s="5">
        <f ca="1">SUM($E$9)</f>
        <v>0</v>
      </c>
      <c r="F9" s="27"/>
      <c r="G9" s="27"/>
      <c r="H9" s="27"/>
      <c r="I9" s="5">
        <f ca="1">SUM($I$9)</f>
        <v>0</v>
      </c>
      <c r="J9" s="27"/>
      <c r="K9" s="5">
        <f ca="1">SUM($K$9)</f>
        <v>0</v>
      </c>
      <c r="L9" s="27"/>
      <c r="M9" s="5">
        <f ca="1">SUM($M$9)</f>
        <v>0</v>
      </c>
      <c r="N9" s="27"/>
      <c r="O9" s="27"/>
      <c r="P9" s="27"/>
      <c r="Q9" s="5">
        <f ca="1">SUM($Q$9)</f>
        <v>0</v>
      </c>
    </row>
    <row r="10" spans="1:17" ht="19.5" thickTop="1">
      <c r="A10" s="27"/>
      <c r="B10" s="27"/>
      <c r="C10" s="28"/>
      <c r="D10" s="27"/>
      <c r="E10" s="28"/>
      <c r="F10" s="27"/>
      <c r="G10" s="27"/>
      <c r="H10" s="27"/>
      <c r="I10" s="28"/>
      <c r="J10" s="27"/>
      <c r="K10" s="28"/>
      <c r="L10" s="27"/>
      <c r="M10" s="28"/>
      <c r="N10" s="27"/>
      <c r="O10" s="27"/>
      <c r="P10" s="27"/>
      <c r="Q10" s="28"/>
    </row>
    <row r="11" spans="1:17" ht="18.7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8.7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8.7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</sheetData>
  <mergeCells count="8">
    <mergeCell ref="A1:Q1"/>
    <mergeCell ref="A2:Q2"/>
    <mergeCell ref="A3:Q3"/>
    <mergeCell ref="A5:Q5"/>
    <mergeCell ref="A7:A8"/>
    <mergeCell ref="C7:I7"/>
    <mergeCell ref="K7:Q7"/>
    <mergeCell ref="C4:G4"/>
  </mergeCells>
  <pageMargins left="0.7" right="0.7" top="0.75" bottom="0.75" header="0.3" footer="0.3"/>
  <pageSetup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1"/>
  <sheetViews>
    <sheetView rightToLeft="1" view="pageBreakPreview" topLeftCell="D1" zoomScaleNormal="100" zoomScaleSheetLayoutView="100" workbookViewId="0">
      <selection activeCell="O23" sqref="O23"/>
    </sheetView>
  </sheetViews>
  <sheetFormatPr defaultRowHeight="15"/>
  <cols>
    <col min="1" max="1" width="28.28515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0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8.5703125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6" style="1" bestFit="1" customWidth="1"/>
    <col min="38" max="38" width="1" style="1" customWidth="1"/>
    <col min="39" max="39" width="9.140625" style="1" customWidth="1"/>
    <col min="40" max="40" width="9.140625" style="1"/>
    <col min="41" max="41" width="23.85546875" style="79" bestFit="1" customWidth="1"/>
    <col min="42" max="16384" width="9.140625" style="1"/>
  </cols>
  <sheetData>
    <row r="1" spans="1:41" ht="2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</row>
    <row r="2" spans="1:41" ht="24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 spans="1:41" ht="24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</row>
    <row r="4" spans="1:41" ht="19.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41" s="11" customFormat="1" ht="33.75" customHeight="1">
      <c r="A5" s="118" t="s">
        <v>156</v>
      </c>
      <c r="B5" s="118"/>
      <c r="C5" s="118"/>
      <c r="D5" s="118"/>
      <c r="E5" s="118"/>
      <c r="F5" s="118"/>
      <c r="G5" s="11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O5" s="80"/>
    </row>
    <row r="6" spans="1:41" ht="24.75" customHeight="1">
      <c r="D6" s="11"/>
    </row>
    <row r="7" spans="1:41" ht="21">
      <c r="A7" s="30" t="s">
        <v>19</v>
      </c>
      <c r="B7" s="30"/>
      <c r="C7" s="30"/>
      <c r="D7" s="33"/>
      <c r="E7" s="30"/>
      <c r="F7" s="30"/>
      <c r="G7" s="30"/>
      <c r="H7" s="30"/>
      <c r="I7" s="30"/>
      <c r="J7" s="30"/>
      <c r="K7" s="30"/>
      <c r="L7" s="30"/>
      <c r="M7" s="30"/>
      <c r="O7" s="116" t="s">
        <v>4</v>
      </c>
      <c r="P7" s="116" t="s">
        <v>4</v>
      </c>
      <c r="Q7" s="116" t="s">
        <v>4</v>
      </c>
      <c r="R7" s="116" t="s">
        <v>4</v>
      </c>
      <c r="S7" s="116" t="s">
        <v>4</v>
      </c>
      <c r="U7" s="116" t="s">
        <v>5</v>
      </c>
      <c r="V7" s="116" t="s">
        <v>5</v>
      </c>
      <c r="W7" s="116" t="s">
        <v>5</v>
      </c>
      <c r="X7" s="119" t="s">
        <v>5</v>
      </c>
      <c r="Y7" s="116" t="s">
        <v>5</v>
      </c>
      <c r="Z7" s="116" t="s">
        <v>5</v>
      </c>
      <c r="AA7" s="116" t="s">
        <v>5</v>
      </c>
      <c r="AC7" s="116" t="s">
        <v>6</v>
      </c>
      <c r="AD7" s="116" t="s">
        <v>6</v>
      </c>
      <c r="AE7" s="116" t="s">
        <v>6</v>
      </c>
      <c r="AF7" s="116" t="s">
        <v>6</v>
      </c>
      <c r="AG7" s="116" t="s">
        <v>6</v>
      </c>
      <c r="AH7" s="116" t="s">
        <v>6</v>
      </c>
      <c r="AI7" s="116" t="s">
        <v>6</v>
      </c>
      <c r="AJ7" s="116" t="s">
        <v>6</v>
      </c>
      <c r="AK7" s="116" t="s">
        <v>6</v>
      </c>
    </row>
    <row r="8" spans="1:41" ht="21" customHeight="1">
      <c r="A8" s="115" t="s">
        <v>20</v>
      </c>
      <c r="C8" s="115" t="s">
        <v>21</v>
      </c>
      <c r="D8" s="11"/>
      <c r="E8" s="115" t="s">
        <v>22</v>
      </c>
      <c r="G8" s="115" t="s">
        <v>23</v>
      </c>
      <c r="I8" s="115" t="s">
        <v>24</v>
      </c>
      <c r="J8" s="24"/>
      <c r="K8" s="115" t="s">
        <v>25</v>
      </c>
      <c r="L8" s="24"/>
      <c r="M8" s="115" t="s">
        <v>18</v>
      </c>
      <c r="O8" s="115" t="s">
        <v>7</v>
      </c>
      <c r="Q8" s="115" t="s">
        <v>8</v>
      </c>
      <c r="S8" s="115" t="s">
        <v>9</v>
      </c>
      <c r="U8" s="116" t="s">
        <v>10</v>
      </c>
      <c r="V8" s="119" t="s">
        <v>10</v>
      </c>
      <c r="W8" s="116" t="s">
        <v>10</v>
      </c>
      <c r="X8" s="11"/>
      <c r="Y8" s="116" t="s">
        <v>11</v>
      </c>
      <c r="Z8" s="116" t="s">
        <v>11</v>
      </c>
      <c r="AA8" s="116" t="s">
        <v>11</v>
      </c>
      <c r="AB8" s="11"/>
      <c r="AC8" s="115" t="s">
        <v>7</v>
      </c>
      <c r="AD8" s="24"/>
      <c r="AE8" s="115" t="s">
        <v>26</v>
      </c>
      <c r="AF8" s="24"/>
      <c r="AG8" s="115" t="s">
        <v>8</v>
      </c>
      <c r="AH8" s="37"/>
      <c r="AI8" s="115" t="s">
        <v>9</v>
      </c>
      <c r="AJ8" s="11"/>
      <c r="AK8" s="115" t="s">
        <v>13</v>
      </c>
    </row>
    <row r="9" spans="1:41" ht="21" customHeight="1">
      <c r="A9" s="116" t="s">
        <v>20</v>
      </c>
      <c r="C9" s="116" t="s">
        <v>21</v>
      </c>
      <c r="D9" s="11"/>
      <c r="E9" s="116" t="s">
        <v>22</v>
      </c>
      <c r="G9" s="116" t="s">
        <v>23</v>
      </c>
      <c r="I9" s="116" t="s">
        <v>24</v>
      </c>
      <c r="J9" s="24"/>
      <c r="K9" s="116" t="s">
        <v>25</v>
      </c>
      <c r="L9" s="24"/>
      <c r="M9" s="116" t="s">
        <v>18</v>
      </c>
      <c r="O9" s="116" t="s">
        <v>7</v>
      </c>
      <c r="Q9" s="116" t="s">
        <v>8</v>
      </c>
      <c r="S9" s="116" t="s">
        <v>9</v>
      </c>
      <c r="U9" s="34" t="s">
        <v>7</v>
      </c>
      <c r="V9" s="37"/>
      <c r="W9" s="34" t="s">
        <v>8</v>
      </c>
      <c r="X9" s="37"/>
      <c r="Y9" s="34" t="s">
        <v>7</v>
      </c>
      <c r="Z9" s="24"/>
      <c r="AA9" s="34" t="s">
        <v>14</v>
      </c>
      <c r="AB9" s="11"/>
      <c r="AC9" s="116" t="s">
        <v>7</v>
      </c>
      <c r="AD9" s="24"/>
      <c r="AE9" s="116" t="s">
        <v>26</v>
      </c>
      <c r="AF9" s="24"/>
      <c r="AG9" s="116" t="s">
        <v>8</v>
      </c>
      <c r="AH9" s="37"/>
      <c r="AI9" s="116" t="s">
        <v>9</v>
      </c>
      <c r="AJ9" s="11"/>
      <c r="AK9" s="116" t="s">
        <v>13</v>
      </c>
      <c r="AO9" s="79">
        <v>4396944003737</v>
      </c>
    </row>
    <row r="10" spans="1:41" ht="24.75" customHeight="1" thickBot="1">
      <c r="A10" s="31" t="s">
        <v>27</v>
      </c>
      <c r="C10" s="31" t="s">
        <v>28</v>
      </c>
      <c r="D10" s="11"/>
      <c r="E10" s="31" t="s">
        <v>28</v>
      </c>
      <c r="G10" s="31" t="s">
        <v>29</v>
      </c>
      <c r="I10" s="31" t="s">
        <v>30</v>
      </c>
      <c r="J10" s="31"/>
      <c r="K10" s="35">
        <v>0</v>
      </c>
      <c r="L10" s="31"/>
      <c r="M10" s="35">
        <v>0</v>
      </c>
      <c r="O10" s="36">
        <v>400000</v>
      </c>
      <c r="Q10" s="36">
        <v>219916419570</v>
      </c>
      <c r="S10" s="36">
        <v>201833411062</v>
      </c>
      <c r="U10" s="36">
        <v>155600</v>
      </c>
      <c r="V10" s="38"/>
      <c r="W10" s="36">
        <v>85610456060</v>
      </c>
      <c r="X10" s="38"/>
      <c r="Y10" s="36">
        <v>0</v>
      </c>
      <c r="Z10" s="36"/>
      <c r="AA10" s="36">
        <v>0</v>
      </c>
      <c r="AB10" s="38"/>
      <c r="AC10" s="36">
        <v>555600</v>
      </c>
      <c r="AD10" s="38"/>
      <c r="AE10" s="36">
        <v>520000</v>
      </c>
      <c r="AG10" s="36">
        <v>305526875630</v>
      </c>
      <c r="AH10" s="38"/>
      <c r="AI10" s="104">
        <v>288859634700</v>
      </c>
      <c r="AJ10" s="38"/>
      <c r="AK10" s="39" t="s">
        <v>31</v>
      </c>
    </row>
    <row r="11" spans="1:41" ht="21.75" thickTop="1">
      <c r="A11" s="32" t="s">
        <v>151</v>
      </c>
      <c r="D11" s="11"/>
      <c r="O11" s="40">
        <f>SUM(O10)</f>
        <v>400000</v>
      </c>
      <c r="Q11" s="40">
        <f>SUM(Q10)</f>
        <v>219916419570</v>
      </c>
      <c r="S11" s="40">
        <f>SUM(S10)</f>
        <v>201833411062</v>
      </c>
      <c r="U11" s="40">
        <f>SUM(U10)</f>
        <v>155600</v>
      </c>
      <c r="V11" s="11"/>
      <c r="W11" s="40">
        <f>SUM(W10)</f>
        <v>85610456060</v>
      </c>
      <c r="X11" s="11"/>
      <c r="Y11" s="40">
        <f>SUM(Y10)</f>
        <v>0</v>
      </c>
      <c r="AA11" s="40">
        <f>SUM(AA10)</f>
        <v>0</v>
      </c>
      <c r="AB11" s="11"/>
      <c r="AC11" s="40">
        <f>SUM(AC10)</f>
        <v>555600</v>
      </c>
      <c r="AD11" s="11"/>
      <c r="AE11" s="40">
        <f>SUM(AE10)</f>
        <v>520000</v>
      </c>
      <c r="AG11" s="40">
        <f>SUM(AG10)</f>
        <v>305526875630</v>
      </c>
      <c r="AH11" s="11"/>
      <c r="AI11" s="40">
        <f>SUM(AI10)</f>
        <v>288859634700</v>
      </c>
      <c r="AJ11" s="11"/>
      <c r="AK11" s="41" t="str">
        <f>AK10</f>
        <v>6.57%</v>
      </c>
    </row>
    <row r="12" spans="1:41" ht="18.75">
      <c r="D12" s="11"/>
      <c r="O12" s="24"/>
      <c r="V12" s="11"/>
      <c r="X12" s="11"/>
      <c r="AB12" s="11"/>
      <c r="AD12" s="11"/>
      <c r="AH12" s="11"/>
      <c r="AJ12" s="11"/>
    </row>
    <row r="13" spans="1:41">
      <c r="D13" s="11"/>
      <c r="X13" s="11"/>
      <c r="AB13" s="11"/>
      <c r="AD13" s="11"/>
      <c r="AH13" s="11"/>
      <c r="AJ13" s="11"/>
    </row>
    <row r="14" spans="1:41">
      <c r="D14" s="11"/>
      <c r="AH14" s="11"/>
      <c r="AI14" s="78"/>
      <c r="AK14" s="74"/>
      <c r="AL14" s="75"/>
      <c r="AM14" s="76"/>
    </row>
    <row r="15" spans="1:41">
      <c r="D15" s="11"/>
      <c r="AI15" s="79"/>
      <c r="AK15" s="76"/>
      <c r="AL15" s="76"/>
      <c r="AM15" s="76"/>
    </row>
    <row r="16" spans="1:41">
      <c r="D16" s="11"/>
      <c r="AK16" s="77"/>
      <c r="AL16" s="76"/>
      <c r="AM16" s="76"/>
    </row>
    <row r="17" spans="4:35">
      <c r="D17" s="11"/>
    </row>
    <row r="19" spans="4:35">
      <c r="AI19" s="79"/>
    </row>
    <row r="21" spans="4:35">
      <c r="AI21" s="79"/>
    </row>
  </sheetData>
  <mergeCells count="24">
    <mergeCell ref="A1:AK1"/>
    <mergeCell ref="A2:AK2"/>
    <mergeCell ref="A3:AK3"/>
    <mergeCell ref="A5:G5"/>
    <mergeCell ref="AE8:AE9"/>
    <mergeCell ref="AG8:AG9"/>
    <mergeCell ref="AI8:AI9"/>
    <mergeCell ref="AK8:AK9"/>
    <mergeCell ref="AC7:AK7"/>
    <mergeCell ref="Y8:AA8"/>
    <mergeCell ref="U7:AA7"/>
    <mergeCell ref="AC8:AC9"/>
    <mergeCell ref="S8:S9"/>
    <mergeCell ref="O7:S7"/>
    <mergeCell ref="U8:W8"/>
    <mergeCell ref="K8:K9"/>
    <mergeCell ref="M8:M9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rightToLeft="1" view="pageBreakPreview" zoomScale="130" zoomScaleNormal="100" zoomScaleSheetLayoutView="130" workbookViewId="0">
      <selection activeCell="K14" sqref="K14"/>
    </sheetView>
  </sheetViews>
  <sheetFormatPr defaultRowHeight="15"/>
  <cols>
    <col min="1" max="1" width="26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6.285156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4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5" spans="1:13" ht="24">
      <c r="C5" s="120" t="s">
        <v>6</v>
      </c>
      <c r="D5" s="120" t="s">
        <v>6</v>
      </c>
      <c r="E5" s="120" t="s">
        <v>6</v>
      </c>
      <c r="F5" s="120" t="s">
        <v>6</v>
      </c>
      <c r="G5" s="120" t="s">
        <v>6</v>
      </c>
      <c r="H5" s="120" t="s">
        <v>6</v>
      </c>
      <c r="I5" s="120" t="s">
        <v>6</v>
      </c>
      <c r="J5" s="120" t="s">
        <v>6</v>
      </c>
      <c r="K5" s="120" t="s">
        <v>6</v>
      </c>
      <c r="L5" s="120" t="s">
        <v>6</v>
      </c>
      <c r="M5" s="120" t="s">
        <v>6</v>
      </c>
    </row>
    <row r="6" spans="1:13" ht="24">
      <c r="A6" s="42" t="s">
        <v>3</v>
      </c>
      <c r="C6" s="42" t="s">
        <v>7</v>
      </c>
      <c r="D6" s="42"/>
      <c r="E6" s="42" t="s">
        <v>32</v>
      </c>
      <c r="F6" s="42"/>
      <c r="G6" s="42" t="s">
        <v>33</v>
      </c>
      <c r="H6" s="42"/>
      <c r="I6" s="42" t="s">
        <v>34</v>
      </c>
      <c r="J6" s="43"/>
      <c r="K6" s="42" t="s">
        <v>35</v>
      </c>
      <c r="L6" s="43"/>
      <c r="M6" s="42" t="s">
        <v>36</v>
      </c>
    </row>
    <row r="7" spans="1:13" ht="19.5" thickBot="1">
      <c r="A7" s="31" t="s">
        <v>27</v>
      </c>
      <c r="C7" s="36">
        <v>555600</v>
      </c>
      <c r="D7" s="31"/>
      <c r="E7" s="36">
        <v>537550</v>
      </c>
      <c r="F7" s="31"/>
      <c r="G7" s="36">
        <v>520000</v>
      </c>
      <c r="H7" s="31"/>
      <c r="I7" s="39" t="s">
        <v>37</v>
      </c>
      <c r="J7" s="31"/>
      <c r="K7" s="36">
        <v>288912000000</v>
      </c>
      <c r="M7" s="47" t="s">
        <v>157</v>
      </c>
    </row>
    <row r="8" spans="1:13" s="44" customFormat="1" ht="21.75" thickTop="1">
      <c r="A8" s="44" t="s">
        <v>151</v>
      </c>
      <c r="C8" s="45">
        <f>SUM(C7)</f>
        <v>555600</v>
      </c>
      <c r="E8" s="45">
        <f>SUM(E7)</f>
        <v>537550</v>
      </c>
      <c r="G8" s="45">
        <f>SUM(G7)</f>
        <v>520000</v>
      </c>
      <c r="I8" s="46" t="str">
        <f>I7</f>
        <v>-3.26%</v>
      </c>
      <c r="K8" s="45">
        <f>SUM(K7)</f>
        <v>288912000000</v>
      </c>
    </row>
    <row r="11" spans="1:13">
      <c r="K11" s="79"/>
    </row>
    <row r="12" spans="1:13">
      <c r="K12" s="79"/>
    </row>
  </sheetData>
  <mergeCells count="4">
    <mergeCell ref="A1:M1"/>
    <mergeCell ref="A2:M2"/>
    <mergeCell ref="A3:M3"/>
    <mergeCell ref="C5:M5"/>
  </mergeCells>
  <pageMargins left="0.7" right="0.7" top="0.75" bottom="0.75" header="0.3" footer="0.3"/>
  <pageSetup scale="7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"/>
  <sheetViews>
    <sheetView rightToLeft="1" view="pageBreakPreview" zoomScale="85" zoomScaleNormal="100" zoomScaleSheetLayoutView="85" workbookViewId="0">
      <selection activeCell="V20" sqref="V20"/>
    </sheetView>
  </sheetViews>
  <sheetFormatPr defaultRowHeight="15"/>
  <cols>
    <col min="1" max="1" width="35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16.28515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2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9.140625" style="1" customWidth="1"/>
    <col min="18" max="18" width="1" style="1" customWidth="1"/>
    <col min="19" max="19" width="12.85546875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12" style="1" bestFit="1" customWidth="1"/>
    <col min="28" max="28" width="1" style="1" customWidth="1"/>
    <col min="29" max="29" width="15.28515625" style="1" bestFit="1" customWidth="1"/>
    <col min="30" max="30" width="1" style="1" customWidth="1"/>
    <col min="31" max="31" width="17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1" ht="2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</row>
    <row r="2" spans="1:31" ht="24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3" spans="1:31" ht="24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2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21">
      <c r="A5" s="113" t="s">
        <v>158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</row>
    <row r="6" spans="1:31" ht="2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8" spans="1:31" ht="21">
      <c r="A8" s="116" t="s">
        <v>38</v>
      </c>
      <c r="B8" s="116" t="s">
        <v>38</v>
      </c>
      <c r="C8" s="116" t="s">
        <v>38</v>
      </c>
      <c r="D8" s="116" t="s">
        <v>38</v>
      </c>
      <c r="E8" s="116" t="s">
        <v>38</v>
      </c>
      <c r="F8" s="116" t="s">
        <v>38</v>
      </c>
      <c r="G8" s="116" t="s">
        <v>38</v>
      </c>
      <c r="H8" s="116" t="s">
        <v>38</v>
      </c>
      <c r="I8" s="116" t="s">
        <v>38</v>
      </c>
      <c r="K8" s="116" t="s">
        <v>4</v>
      </c>
      <c r="L8" s="116" t="s">
        <v>4</v>
      </c>
      <c r="M8" s="116" t="s">
        <v>4</v>
      </c>
      <c r="N8" s="116" t="s">
        <v>4</v>
      </c>
      <c r="O8" s="116" t="s">
        <v>4</v>
      </c>
      <c r="Q8" s="116" t="s">
        <v>5</v>
      </c>
      <c r="R8" s="116" t="s">
        <v>5</v>
      </c>
      <c r="S8" s="116" t="s">
        <v>5</v>
      </c>
      <c r="T8" s="116" t="s">
        <v>5</v>
      </c>
      <c r="U8" s="116" t="s">
        <v>5</v>
      </c>
      <c r="V8" s="116" t="s">
        <v>5</v>
      </c>
      <c r="W8" s="116" t="s">
        <v>5</v>
      </c>
      <c r="Y8" s="116" t="s">
        <v>6</v>
      </c>
      <c r="Z8" s="116" t="s">
        <v>6</v>
      </c>
      <c r="AA8" s="116" t="s">
        <v>6</v>
      </c>
      <c r="AB8" s="116" t="s">
        <v>6</v>
      </c>
      <c r="AC8" s="116" t="s">
        <v>6</v>
      </c>
      <c r="AD8" s="116" t="s">
        <v>6</v>
      </c>
      <c r="AE8" s="116" t="s">
        <v>6</v>
      </c>
    </row>
    <row r="9" spans="1:31" ht="21">
      <c r="A9" s="115" t="s">
        <v>39</v>
      </c>
      <c r="C9" s="115" t="s">
        <v>24</v>
      </c>
      <c r="D9" s="24"/>
      <c r="E9" s="115" t="s">
        <v>25</v>
      </c>
      <c r="F9" s="19"/>
      <c r="G9" s="115" t="s">
        <v>40</v>
      </c>
      <c r="H9" s="24"/>
      <c r="I9" s="115" t="s">
        <v>22</v>
      </c>
      <c r="J9" s="24"/>
      <c r="K9" s="115" t="s">
        <v>7</v>
      </c>
      <c r="L9" s="24"/>
      <c r="M9" s="115" t="s">
        <v>8</v>
      </c>
      <c r="N9" s="24"/>
      <c r="O9" s="115" t="s">
        <v>9</v>
      </c>
      <c r="P9" s="19"/>
      <c r="Q9" s="116" t="s">
        <v>10</v>
      </c>
      <c r="R9" s="116" t="s">
        <v>10</v>
      </c>
      <c r="S9" s="116" t="s">
        <v>10</v>
      </c>
      <c r="T9" s="24"/>
      <c r="U9" s="116" t="s">
        <v>11</v>
      </c>
      <c r="V9" s="116" t="s">
        <v>11</v>
      </c>
      <c r="W9" s="116" t="s">
        <v>11</v>
      </c>
      <c r="X9" s="19"/>
      <c r="Y9" s="106" t="s">
        <v>7</v>
      </c>
      <c r="Z9" s="19"/>
      <c r="AA9" s="106" t="s">
        <v>8</v>
      </c>
      <c r="AB9" s="19"/>
      <c r="AC9" s="106" t="s">
        <v>9</v>
      </c>
      <c r="AD9" s="19"/>
      <c r="AE9" s="106" t="s">
        <v>41</v>
      </c>
    </row>
    <row r="10" spans="1:31" ht="21">
      <c r="A10" s="115" t="s">
        <v>39</v>
      </c>
      <c r="C10" s="115" t="s">
        <v>24</v>
      </c>
      <c r="D10" s="24"/>
      <c r="E10" s="115" t="s">
        <v>25</v>
      </c>
      <c r="F10" s="19"/>
      <c r="G10" s="116" t="s">
        <v>40</v>
      </c>
      <c r="H10" s="24"/>
      <c r="I10" s="115" t="s">
        <v>22</v>
      </c>
      <c r="J10" s="24"/>
      <c r="K10" s="115" t="s">
        <v>7</v>
      </c>
      <c r="L10" s="24"/>
      <c r="M10" s="115" t="s">
        <v>8</v>
      </c>
      <c r="N10" s="24"/>
      <c r="O10" s="119" t="s">
        <v>9</v>
      </c>
      <c r="P10" s="19"/>
      <c r="Q10" s="25" t="s">
        <v>7</v>
      </c>
      <c r="R10" s="24"/>
      <c r="S10" s="34" t="s">
        <v>8</v>
      </c>
      <c r="T10" s="24"/>
      <c r="U10" s="34" t="s">
        <v>7</v>
      </c>
      <c r="V10" s="24"/>
      <c r="W10" s="34" t="s">
        <v>14</v>
      </c>
      <c r="X10" s="19"/>
      <c r="Y10" s="106" t="s">
        <v>7</v>
      </c>
      <c r="Z10" s="19"/>
      <c r="AA10" s="106" t="s">
        <v>8</v>
      </c>
      <c r="AB10" s="19"/>
      <c r="AC10" s="106" t="s">
        <v>9</v>
      </c>
      <c r="AD10" s="19"/>
      <c r="AE10" s="106" t="s">
        <v>41</v>
      </c>
    </row>
    <row r="11" spans="1:31" ht="21.75" thickBot="1">
      <c r="A11" s="12" t="s">
        <v>155</v>
      </c>
      <c r="C11" s="13">
        <v>0</v>
      </c>
      <c r="D11" s="27"/>
      <c r="E11" s="13">
        <v>0</v>
      </c>
      <c r="I11" s="13">
        <f>SUM($I$9)</f>
        <v>0</v>
      </c>
      <c r="J11" s="27"/>
      <c r="K11" s="13">
        <f>SUM($K$9)</f>
        <v>0</v>
      </c>
      <c r="L11" s="27"/>
      <c r="M11" s="13">
        <f>SUM($M$9)</f>
        <v>0</v>
      </c>
      <c r="O11" s="48"/>
      <c r="Q11" s="5">
        <v>0</v>
      </c>
      <c r="R11" s="27"/>
      <c r="S11" s="13">
        <v>0</v>
      </c>
      <c r="T11" s="27"/>
      <c r="U11" s="13">
        <v>0</v>
      </c>
      <c r="V11" s="27"/>
      <c r="W11" s="13">
        <v>0</v>
      </c>
      <c r="X11" s="27"/>
      <c r="Y11" s="13">
        <v>0</v>
      </c>
      <c r="Z11" s="27"/>
      <c r="AA11" s="13">
        <v>0</v>
      </c>
      <c r="AB11" s="27"/>
      <c r="AC11" s="13">
        <v>0</v>
      </c>
      <c r="AD11" s="27"/>
      <c r="AE11" s="13">
        <v>0</v>
      </c>
    </row>
    <row r="12" spans="1:31" ht="15.75" thickTop="1"/>
  </sheetData>
  <mergeCells count="22">
    <mergeCell ref="A1:AE1"/>
    <mergeCell ref="A2:AE2"/>
    <mergeCell ref="A3:AE3"/>
    <mergeCell ref="A5:AE5"/>
    <mergeCell ref="Q8:W8"/>
    <mergeCell ref="Y9:Y10"/>
    <mergeCell ref="AA9:AA10"/>
    <mergeCell ref="AC9:AC10"/>
    <mergeCell ref="AE9:AE10"/>
    <mergeCell ref="Y8:AE8"/>
    <mergeCell ref="Q9:S9"/>
    <mergeCell ref="U9:W9"/>
    <mergeCell ref="A8:I8"/>
    <mergeCell ref="K9:K10"/>
    <mergeCell ref="M9:M10"/>
    <mergeCell ref="O9:O10"/>
    <mergeCell ref="K8:O8"/>
    <mergeCell ref="A9:A10"/>
    <mergeCell ref="C9:C10"/>
    <mergeCell ref="E9:E10"/>
    <mergeCell ref="G9:G10"/>
    <mergeCell ref="I9:I10"/>
  </mergeCells>
  <pageMargins left="0.7" right="0.7" top="0.75" bottom="0.75" header="0.3" footer="0.3"/>
  <pageSetup scale="3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9"/>
  <sheetViews>
    <sheetView rightToLeft="1" view="pageBreakPreview" topLeftCell="A13" zoomScaleNormal="100" zoomScaleSheetLayoutView="100" workbookViewId="0">
      <selection activeCell="V6" sqref="V6"/>
    </sheetView>
  </sheetViews>
  <sheetFormatPr defaultRowHeight="15"/>
  <cols>
    <col min="1" max="1" width="35.42578125" style="76" bestFit="1" customWidth="1"/>
    <col min="2" max="2" width="1" style="76" customWidth="1"/>
    <col min="3" max="3" width="27.140625" style="76" bestFit="1" customWidth="1"/>
    <col min="4" max="4" width="1" style="76" customWidth="1"/>
    <col min="5" max="5" width="14.28515625" style="76" bestFit="1" customWidth="1"/>
    <col min="6" max="6" width="1" style="76" customWidth="1"/>
    <col min="7" max="7" width="15.42578125" style="76" bestFit="1" customWidth="1"/>
    <col min="8" max="8" width="1" style="76" customWidth="1"/>
    <col min="9" max="9" width="9.140625" style="76" customWidth="1"/>
    <col min="10" max="10" width="1" style="76" customWidth="1"/>
    <col min="11" max="11" width="18.7109375" style="76" bestFit="1" customWidth="1"/>
    <col min="12" max="12" width="1" style="76" customWidth="1"/>
    <col min="13" max="13" width="18.5703125" style="76" bestFit="1" customWidth="1"/>
    <col min="14" max="14" width="1" style="76" customWidth="1"/>
    <col min="15" max="15" width="19.42578125" style="76" bestFit="1" customWidth="1"/>
    <col min="16" max="16" width="1" style="76" customWidth="1"/>
    <col min="17" max="17" width="18.7109375" style="76" bestFit="1" customWidth="1"/>
    <col min="18" max="18" width="1" style="76" customWidth="1"/>
    <col min="19" max="19" width="26.140625" style="76" bestFit="1" customWidth="1"/>
    <col min="20" max="20" width="1" style="76" customWidth="1"/>
    <col min="21" max="21" width="9.140625" style="76" customWidth="1"/>
    <col min="22" max="22" width="20.5703125" style="76" bestFit="1" customWidth="1"/>
    <col min="23" max="23" width="14.140625" style="76" bestFit="1" customWidth="1"/>
    <col min="24" max="16384" width="9.140625" style="76"/>
  </cols>
  <sheetData>
    <row r="1" spans="1:22" ht="24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2" ht="24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2" ht="24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22" ht="25.5" customHeight="1">
      <c r="A4" s="122" t="s">
        <v>159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22" ht="28.5" customHeight="1"/>
    <row r="6" spans="1:22" ht="21">
      <c r="A6" s="125" t="s">
        <v>42</v>
      </c>
      <c r="C6" s="124" t="s">
        <v>43</v>
      </c>
      <c r="D6" s="124" t="s">
        <v>43</v>
      </c>
      <c r="E6" s="124" t="s">
        <v>43</v>
      </c>
      <c r="F6" s="124" t="s">
        <v>43</v>
      </c>
      <c r="G6" s="124" t="s">
        <v>43</v>
      </c>
      <c r="H6" s="124" t="s">
        <v>43</v>
      </c>
      <c r="I6" s="124" t="s">
        <v>43</v>
      </c>
      <c r="K6" s="82" t="s">
        <v>4</v>
      </c>
      <c r="M6" s="124" t="s">
        <v>5</v>
      </c>
      <c r="N6" s="124" t="s">
        <v>5</v>
      </c>
      <c r="O6" s="124" t="s">
        <v>5</v>
      </c>
      <c r="Q6" s="124" t="s">
        <v>6</v>
      </c>
      <c r="R6" s="124" t="s">
        <v>6</v>
      </c>
      <c r="S6" s="124" t="s">
        <v>6</v>
      </c>
      <c r="V6" s="79">
        <v>4396944003737</v>
      </c>
    </row>
    <row r="7" spans="1:22" ht="21">
      <c r="A7" s="124" t="s">
        <v>42</v>
      </c>
      <c r="C7" s="82" t="s">
        <v>44</v>
      </c>
      <c r="D7" s="83"/>
      <c r="E7" s="82" t="s">
        <v>45</v>
      </c>
      <c r="F7" s="83"/>
      <c r="G7" s="82" t="s">
        <v>46</v>
      </c>
      <c r="H7" s="83"/>
      <c r="I7" s="82" t="s">
        <v>25</v>
      </c>
      <c r="K7" s="82" t="s">
        <v>47</v>
      </c>
      <c r="L7" s="83"/>
      <c r="M7" s="82" t="s">
        <v>48</v>
      </c>
      <c r="N7" s="83"/>
      <c r="O7" s="82" t="s">
        <v>49</v>
      </c>
      <c r="P7" s="83"/>
      <c r="Q7" s="82" t="s">
        <v>47</v>
      </c>
      <c r="S7" s="84" t="s">
        <v>41</v>
      </c>
    </row>
    <row r="8" spans="1:22" ht="21">
      <c r="A8" s="85" t="s">
        <v>50</v>
      </c>
      <c r="C8" s="83" t="s">
        <v>51</v>
      </c>
      <c r="E8" s="83" t="s">
        <v>52</v>
      </c>
      <c r="G8" s="83" t="s">
        <v>53</v>
      </c>
      <c r="H8" s="83"/>
      <c r="I8" s="81">
        <v>27</v>
      </c>
      <c r="K8" s="81">
        <v>34000000000</v>
      </c>
      <c r="L8" s="83"/>
      <c r="M8" s="81">
        <v>572876712</v>
      </c>
      <c r="N8" s="83"/>
      <c r="O8" s="81">
        <v>572876712</v>
      </c>
      <c r="P8" s="83"/>
      <c r="Q8" s="81">
        <v>34000000000</v>
      </c>
      <c r="S8" s="92">
        <f t="shared" ref="S8:S33" si="0">Q8/V$6</f>
        <v>7.7326433930254993E-3</v>
      </c>
    </row>
    <row r="9" spans="1:22" ht="21">
      <c r="A9" s="85" t="s">
        <v>54</v>
      </c>
      <c r="C9" s="83" t="s">
        <v>55</v>
      </c>
      <c r="E9" s="83" t="s">
        <v>56</v>
      </c>
      <c r="G9" s="83" t="s">
        <v>57</v>
      </c>
      <c r="H9" s="83"/>
      <c r="I9" s="81">
        <v>5</v>
      </c>
      <c r="K9" s="81">
        <v>3421750822</v>
      </c>
      <c r="L9" s="83"/>
      <c r="M9" s="81">
        <v>1421135312095</v>
      </c>
      <c r="N9" s="83"/>
      <c r="O9" s="81">
        <v>1424555123000</v>
      </c>
      <c r="Q9" s="81">
        <v>1939917</v>
      </c>
      <c r="S9" s="92">
        <f t="shared" si="0"/>
        <v>4.411966580314073E-7</v>
      </c>
    </row>
    <row r="10" spans="1:22" ht="21">
      <c r="A10" s="85" t="s">
        <v>59</v>
      </c>
      <c r="C10" s="83" t="s">
        <v>60</v>
      </c>
      <c r="E10" s="83" t="s">
        <v>52</v>
      </c>
      <c r="G10" s="83" t="s">
        <v>61</v>
      </c>
      <c r="H10" s="83"/>
      <c r="I10" s="81">
        <v>26</v>
      </c>
      <c r="K10" s="81">
        <v>400000000000</v>
      </c>
      <c r="L10" s="83"/>
      <c r="M10" s="81">
        <v>0</v>
      </c>
      <c r="N10" s="83"/>
      <c r="O10" s="81">
        <v>0</v>
      </c>
      <c r="Q10" s="81">
        <v>400000000000</v>
      </c>
      <c r="S10" s="92">
        <f t="shared" si="0"/>
        <v>9.0972275212064704E-2</v>
      </c>
    </row>
    <row r="11" spans="1:22" ht="21">
      <c r="A11" s="85" t="s">
        <v>62</v>
      </c>
      <c r="C11" s="83" t="s">
        <v>63</v>
      </c>
      <c r="E11" s="83" t="s">
        <v>52</v>
      </c>
      <c r="G11" s="83" t="s">
        <v>64</v>
      </c>
      <c r="H11" s="83"/>
      <c r="I11" s="81">
        <v>26</v>
      </c>
      <c r="K11" s="81">
        <v>560168000000</v>
      </c>
      <c r="L11" s="83"/>
      <c r="M11" s="81">
        <v>526027397</v>
      </c>
      <c r="N11" s="83"/>
      <c r="O11" s="81">
        <v>421526027397</v>
      </c>
      <c r="Q11" s="81">
        <v>139168000000</v>
      </c>
      <c r="S11" s="92">
        <f t="shared" si="0"/>
        <v>3.1651073991781548E-2</v>
      </c>
    </row>
    <row r="12" spans="1:22" ht="21">
      <c r="A12" s="85" t="s">
        <v>65</v>
      </c>
      <c r="C12" s="83" t="s">
        <v>66</v>
      </c>
      <c r="E12" s="83" t="s">
        <v>52</v>
      </c>
      <c r="G12" s="83" t="s">
        <v>64</v>
      </c>
      <c r="H12" s="83"/>
      <c r="I12" s="81">
        <v>26</v>
      </c>
      <c r="K12" s="81">
        <v>625561000000</v>
      </c>
      <c r="L12" s="83"/>
      <c r="M12" s="81">
        <v>0</v>
      </c>
      <c r="N12" s="83"/>
      <c r="O12" s="81">
        <v>625561000000</v>
      </c>
      <c r="Q12" s="81">
        <v>0</v>
      </c>
      <c r="S12" s="92">
        <f t="shared" si="0"/>
        <v>0</v>
      </c>
    </row>
    <row r="13" spans="1:22" ht="21">
      <c r="A13" s="85" t="s">
        <v>50</v>
      </c>
      <c r="C13" s="83" t="s">
        <v>67</v>
      </c>
      <c r="E13" s="83" t="s">
        <v>52</v>
      </c>
      <c r="G13" s="83" t="s">
        <v>64</v>
      </c>
      <c r="H13" s="83"/>
      <c r="I13" s="81">
        <v>26</v>
      </c>
      <c r="K13" s="81">
        <v>337969000000</v>
      </c>
      <c r="L13" s="83"/>
      <c r="M13" s="81">
        <v>0</v>
      </c>
      <c r="N13" s="83"/>
      <c r="O13" s="81">
        <v>337969000000</v>
      </c>
      <c r="Q13" s="81">
        <v>0</v>
      </c>
      <c r="S13" s="92">
        <f t="shared" si="0"/>
        <v>0</v>
      </c>
    </row>
    <row r="14" spans="1:22" ht="21">
      <c r="A14" s="85" t="s">
        <v>68</v>
      </c>
      <c r="C14" s="83" t="s">
        <v>69</v>
      </c>
      <c r="E14" s="83" t="s">
        <v>56</v>
      </c>
      <c r="G14" s="83" t="s">
        <v>70</v>
      </c>
      <c r="H14" s="83"/>
      <c r="I14" s="81">
        <v>0</v>
      </c>
      <c r="K14" s="81">
        <v>299980000</v>
      </c>
      <c r="L14" s="83"/>
      <c r="M14" s="81">
        <v>988118116437</v>
      </c>
      <c r="N14" s="83"/>
      <c r="O14" s="81">
        <v>988417105851</v>
      </c>
      <c r="Q14" s="81">
        <v>990586</v>
      </c>
      <c r="S14" s="92">
        <f t="shared" si="0"/>
        <v>2.2528965553304579E-7</v>
      </c>
    </row>
    <row r="15" spans="1:22" ht="21">
      <c r="A15" s="85" t="s">
        <v>50</v>
      </c>
      <c r="C15" s="83" t="s">
        <v>71</v>
      </c>
      <c r="E15" s="83" t="s">
        <v>52</v>
      </c>
      <c r="G15" s="83" t="s">
        <v>70</v>
      </c>
      <c r="H15" s="83"/>
      <c r="I15" s="81">
        <v>26</v>
      </c>
      <c r="K15" s="81">
        <v>21101000000</v>
      </c>
      <c r="L15" s="83"/>
      <c r="M15" s="81">
        <v>0</v>
      </c>
      <c r="N15" s="83"/>
      <c r="O15" s="81">
        <v>0</v>
      </c>
      <c r="Q15" s="81">
        <v>21101000000</v>
      </c>
      <c r="S15" s="92">
        <f t="shared" si="0"/>
        <v>4.7990149481244434E-3</v>
      </c>
    </row>
    <row r="16" spans="1:22" ht="21">
      <c r="A16" s="85" t="s">
        <v>72</v>
      </c>
      <c r="C16" s="83" t="s">
        <v>73</v>
      </c>
      <c r="E16" s="83" t="s">
        <v>52</v>
      </c>
      <c r="G16" s="83" t="s">
        <v>74</v>
      </c>
      <c r="H16" s="83"/>
      <c r="I16" s="81">
        <v>27.5</v>
      </c>
      <c r="K16" s="81">
        <v>76353000000</v>
      </c>
      <c r="L16" s="83"/>
      <c r="M16" s="81">
        <v>0</v>
      </c>
      <c r="N16" s="83"/>
      <c r="O16" s="81">
        <v>0</v>
      </c>
      <c r="Q16" s="81">
        <v>76353000000</v>
      </c>
      <c r="S16" s="92">
        <f t="shared" si="0"/>
        <v>1.7365015323166939E-2</v>
      </c>
    </row>
    <row r="17" spans="1:23" ht="21">
      <c r="A17" s="85" t="s">
        <v>72</v>
      </c>
      <c r="C17" s="83" t="s">
        <v>76</v>
      </c>
      <c r="E17" s="83" t="s">
        <v>52</v>
      </c>
      <c r="G17" s="83" t="s">
        <v>77</v>
      </c>
      <c r="H17" s="83"/>
      <c r="I17" s="81">
        <v>27.5</v>
      </c>
      <c r="K17" s="81">
        <v>121395000000</v>
      </c>
      <c r="L17" s="83"/>
      <c r="M17" s="81">
        <v>0</v>
      </c>
      <c r="N17" s="83"/>
      <c r="O17" s="81">
        <v>0</v>
      </c>
      <c r="Q17" s="81">
        <v>121395000000</v>
      </c>
      <c r="S17" s="92">
        <f t="shared" si="0"/>
        <v>2.7608948373421486E-2</v>
      </c>
    </row>
    <row r="18" spans="1:23" ht="21">
      <c r="A18" s="85" t="s">
        <v>72</v>
      </c>
      <c r="C18" s="83" t="s">
        <v>78</v>
      </c>
      <c r="E18" s="83" t="s">
        <v>52</v>
      </c>
      <c r="G18" s="83" t="s">
        <v>79</v>
      </c>
      <c r="H18" s="83"/>
      <c r="I18" s="81">
        <v>27.5</v>
      </c>
      <c r="K18" s="81">
        <v>0</v>
      </c>
      <c r="L18" s="83"/>
      <c r="M18" s="81">
        <v>475140000000</v>
      </c>
      <c r="N18" s="83"/>
      <c r="O18" s="81">
        <v>0</v>
      </c>
      <c r="Q18" s="81">
        <v>475140000000</v>
      </c>
      <c r="S18" s="92">
        <f t="shared" si="0"/>
        <v>0.10806141711065105</v>
      </c>
    </row>
    <row r="19" spans="1:23" ht="21">
      <c r="A19" s="85" t="s">
        <v>72</v>
      </c>
      <c r="C19" s="83" t="s">
        <v>80</v>
      </c>
      <c r="E19" s="83" t="s">
        <v>52</v>
      </c>
      <c r="G19" s="83" t="s">
        <v>81</v>
      </c>
      <c r="H19" s="83"/>
      <c r="I19" s="81">
        <v>27.5</v>
      </c>
      <c r="K19" s="81">
        <v>0</v>
      </c>
      <c r="L19" s="83"/>
      <c r="M19" s="81">
        <v>400000000000</v>
      </c>
      <c r="N19" s="83"/>
      <c r="O19" s="81">
        <v>0</v>
      </c>
      <c r="Q19" s="81">
        <v>400000000000</v>
      </c>
      <c r="S19" s="92">
        <f t="shared" si="0"/>
        <v>9.0972275212064704E-2</v>
      </c>
    </row>
    <row r="20" spans="1:23" ht="21">
      <c r="A20" s="85" t="s">
        <v>82</v>
      </c>
      <c r="C20" s="83" t="s">
        <v>83</v>
      </c>
      <c r="E20" s="83" t="s">
        <v>56</v>
      </c>
      <c r="G20" s="83" t="s">
        <v>81</v>
      </c>
      <c r="H20" s="83"/>
      <c r="I20" s="81">
        <v>0</v>
      </c>
      <c r="K20" s="81">
        <v>0</v>
      </c>
      <c r="L20" s="83"/>
      <c r="M20" s="81">
        <v>1477938385616</v>
      </c>
      <c r="N20" s="83"/>
      <c r="O20" s="81">
        <v>1477936389581</v>
      </c>
      <c r="Q20" s="81">
        <v>1996035</v>
      </c>
      <c r="S20" s="92">
        <f t="shared" si="0"/>
        <v>4.5395961338228391E-7</v>
      </c>
      <c r="W20" s="86"/>
    </row>
    <row r="21" spans="1:23" ht="21">
      <c r="A21" s="85" t="s">
        <v>72</v>
      </c>
      <c r="C21" s="83" t="s">
        <v>84</v>
      </c>
      <c r="E21" s="83" t="s">
        <v>52</v>
      </c>
      <c r="G21" s="83" t="s">
        <v>81</v>
      </c>
      <c r="H21" s="83"/>
      <c r="I21" s="81">
        <v>27.5</v>
      </c>
      <c r="K21" s="81">
        <v>0</v>
      </c>
      <c r="L21" s="83"/>
      <c r="M21" s="81">
        <v>215500000000</v>
      </c>
      <c r="N21" s="83"/>
      <c r="O21" s="81">
        <v>0</v>
      </c>
      <c r="Q21" s="81">
        <v>215500000000</v>
      </c>
      <c r="S21" s="92">
        <f t="shared" si="0"/>
        <v>4.9011313270499859E-2</v>
      </c>
      <c r="W21" s="86"/>
    </row>
    <row r="22" spans="1:23" ht="21">
      <c r="A22" s="85" t="s">
        <v>72</v>
      </c>
      <c r="C22" s="83" t="s">
        <v>85</v>
      </c>
      <c r="E22" s="83" t="s">
        <v>52</v>
      </c>
      <c r="G22" s="83" t="s">
        <v>86</v>
      </c>
      <c r="H22" s="83"/>
      <c r="I22" s="81">
        <v>27.5</v>
      </c>
      <c r="K22" s="81">
        <v>0</v>
      </c>
      <c r="L22" s="83"/>
      <c r="M22" s="81">
        <v>223424000000</v>
      </c>
      <c r="N22" s="83"/>
      <c r="O22" s="81">
        <v>0</v>
      </c>
      <c r="Q22" s="81">
        <v>223424000000</v>
      </c>
      <c r="S22" s="92">
        <f t="shared" si="0"/>
        <v>5.081347404245086E-2</v>
      </c>
      <c r="W22" s="86"/>
    </row>
    <row r="23" spans="1:23" ht="21">
      <c r="A23" s="85" t="s">
        <v>50</v>
      </c>
      <c r="C23" s="83" t="s">
        <v>87</v>
      </c>
      <c r="E23" s="83" t="s">
        <v>52</v>
      </c>
      <c r="G23" s="83" t="s">
        <v>86</v>
      </c>
      <c r="H23" s="83"/>
      <c r="I23" s="81">
        <v>26</v>
      </c>
      <c r="K23" s="81">
        <v>0</v>
      </c>
      <c r="L23" s="83"/>
      <c r="M23" s="81">
        <v>4604000000</v>
      </c>
      <c r="N23" s="83"/>
      <c r="O23" s="81">
        <v>0</v>
      </c>
      <c r="Q23" s="81">
        <v>4604000000</v>
      </c>
      <c r="S23" s="92">
        <f t="shared" si="0"/>
        <v>1.0470908876908647E-3</v>
      </c>
    </row>
    <row r="24" spans="1:23" ht="21">
      <c r="A24" s="85" t="s">
        <v>72</v>
      </c>
      <c r="C24" s="83" t="s">
        <v>88</v>
      </c>
      <c r="E24" s="83" t="s">
        <v>52</v>
      </c>
      <c r="G24" s="83" t="s">
        <v>89</v>
      </c>
      <c r="H24" s="83"/>
      <c r="I24" s="81">
        <v>27.5</v>
      </c>
      <c r="K24" s="81">
        <v>0</v>
      </c>
      <c r="L24" s="83"/>
      <c r="M24" s="81">
        <v>149213000000</v>
      </c>
      <c r="N24" s="83"/>
      <c r="O24" s="81">
        <v>0</v>
      </c>
      <c r="Q24" s="81">
        <v>149213000000</v>
      </c>
      <c r="S24" s="92">
        <f t="shared" si="0"/>
        <v>3.3935615253044525E-2</v>
      </c>
    </row>
    <row r="25" spans="1:23" ht="21">
      <c r="A25" s="85" t="s">
        <v>72</v>
      </c>
      <c r="C25" s="83" t="s">
        <v>90</v>
      </c>
      <c r="E25" s="83" t="s">
        <v>52</v>
      </c>
      <c r="G25" s="83" t="s">
        <v>91</v>
      </c>
      <c r="H25" s="83"/>
      <c r="I25" s="81">
        <v>27.5</v>
      </c>
      <c r="K25" s="81">
        <v>0</v>
      </c>
      <c r="L25" s="83"/>
      <c r="M25" s="81">
        <v>82700000000</v>
      </c>
      <c r="N25" s="83"/>
      <c r="O25" s="81">
        <v>0</v>
      </c>
      <c r="Q25" s="81">
        <v>82700000000</v>
      </c>
      <c r="S25" s="92">
        <f t="shared" si="0"/>
        <v>1.8808517900094378E-2</v>
      </c>
    </row>
    <row r="26" spans="1:23" ht="21">
      <c r="A26" s="85" t="s">
        <v>72</v>
      </c>
      <c r="C26" s="83" t="s">
        <v>92</v>
      </c>
      <c r="E26" s="83" t="s">
        <v>52</v>
      </c>
      <c r="G26" s="83" t="s">
        <v>93</v>
      </c>
      <c r="H26" s="83"/>
      <c r="I26" s="81">
        <v>27.5</v>
      </c>
      <c r="K26" s="81">
        <v>0</v>
      </c>
      <c r="L26" s="83"/>
      <c r="M26" s="81">
        <v>93353000000</v>
      </c>
      <c r="N26" s="83"/>
      <c r="O26" s="81">
        <v>0</v>
      </c>
      <c r="Q26" s="81">
        <v>93353000000</v>
      </c>
      <c r="S26" s="92">
        <f t="shared" si="0"/>
        <v>2.1231337019679691E-2</v>
      </c>
    </row>
    <row r="27" spans="1:23" ht="21">
      <c r="A27" s="85" t="s">
        <v>72</v>
      </c>
      <c r="C27" s="83" t="s">
        <v>94</v>
      </c>
      <c r="E27" s="83" t="s">
        <v>52</v>
      </c>
      <c r="G27" s="83" t="s">
        <v>95</v>
      </c>
      <c r="H27" s="83"/>
      <c r="I27" s="81">
        <v>27.5</v>
      </c>
      <c r="K27" s="81">
        <v>0</v>
      </c>
      <c r="L27" s="83"/>
      <c r="M27" s="81">
        <v>376649000000</v>
      </c>
      <c r="N27" s="83"/>
      <c r="O27" s="81">
        <v>0</v>
      </c>
      <c r="Q27" s="81">
        <v>376649000000</v>
      </c>
      <c r="S27" s="92">
        <f t="shared" si="0"/>
        <v>8.5661541215872397E-2</v>
      </c>
    </row>
    <row r="28" spans="1:23" ht="21">
      <c r="A28" s="85" t="s">
        <v>72</v>
      </c>
      <c r="C28" s="83" t="s">
        <v>96</v>
      </c>
      <c r="E28" s="83" t="s">
        <v>52</v>
      </c>
      <c r="G28" s="83" t="s">
        <v>97</v>
      </c>
      <c r="H28" s="83"/>
      <c r="I28" s="81">
        <v>27.5</v>
      </c>
      <c r="K28" s="81">
        <v>0</v>
      </c>
      <c r="L28" s="83"/>
      <c r="M28" s="81">
        <v>60238000000</v>
      </c>
      <c r="N28" s="83"/>
      <c r="O28" s="81">
        <v>0</v>
      </c>
      <c r="Q28" s="81">
        <v>60238000000</v>
      </c>
      <c r="S28" s="92">
        <f t="shared" si="0"/>
        <v>1.3699969785560883E-2</v>
      </c>
    </row>
    <row r="29" spans="1:23" ht="21">
      <c r="A29" s="85" t="s">
        <v>72</v>
      </c>
      <c r="C29" s="83" t="s">
        <v>98</v>
      </c>
      <c r="E29" s="83" t="s">
        <v>52</v>
      </c>
      <c r="G29" s="83" t="s">
        <v>99</v>
      </c>
      <c r="H29" s="83"/>
      <c r="I29" s="81">
        <v>27.5</v>
      </c>
      <c r="K29" s="81">
        <v>0</v>
      </c>
      <c r="L29" s="83"/>
      <c r="M29" s="81">
        <v>8980000000</v>
      </c>
      <c r="N29" s="83"/>
      <c r="O29" s="81">
        <v>0</v>
      </c>
      <c r="Q29" s="81">
        <v>8980000000</v>
      </c>
      <c r="S29" s="92">
        <f t="shared" si="0"/>
        <v>2.0423275785108525E-3</v>
      </c>
    </row>
    <row r="30" spans="1:23" ht="21">
      <c r="A30" s="85" t="s">
        <v>72</v>
      </c>
      <c r="C30" s="83" t="s">
        <v>100</v>
      </c>
      <c r="E30" s="83" t="s">
        <v>52</v>
      </c>
      <c r="G30" s="83" t="s">
        <v>101</v>
      </c>
      <c r="H30" s="83"/>
      <c r="I30" s="81">
        <v>27.5</v>
      </c>
      <c r="K30" s="81">
        <v>0</v>
      </c>
      <c r="L30" s="83"/>
      <c r="M30" s="81">
        <v>167997000000</v>
      </c>
      <c r="N30" s="83"/>
      <c r="O30" s="81">
        <v>0</v>
      </c>
      <c r="Q30" s="81">
        <v>167997000000</v>
      </c>
      <c r="S30" s="92">
        <f t="shared" si="0"/>
        <v>3.8207673297003086E-2</v>
      </c>
    </row>
    <row r="31" spans="1:23" ht="21">
      <c r="A31" s="85" t="s">
        <v>65</v>
      </c>
      <c r="C31" s="83" t="s">
        <v>102</v>
      </c>
      <c r="E31" s="83" t="s">
        <v>52</v>
      </c>
      <c r="G31" s="83" t="s">
        <v>103</v>
      </c>
      <c r="H31" s="83"/>
      <c r="I31" s="81">
        <v>26.5</v>
      </c>
      <c r="K31" s="81">
        <v>0</v>
      </c>
      <c r="L31" s="83"/>
      <c r="M31" s="81">
        <v>670000000000</v>
      </c>
      <c r="N31" s="83"/>
      <c r="O31" s="81">
        <v>0</v>
      </c>
      <c r="Q31" s="81">
        <v>670000000000</v>
      </c>
      <c r="S31" s="92">
        <f t="shared" si="0"/>
        <v>0.15237856098020838</v>
      </c>
    </row>
    <row r="32" spans="1:23" ht="21">
      <c r="A32" s="85" t="s">
        <v>50</v>
      </c>
      <c r="C32" s="83" t="s">
        <v>104</v>
      </c>
      <c r="E32" s="83" t="s">
        <v>52</v>
      </c>
      <c r="G32" s="83" t="s">
        <v>103</v>
      </c>
      <c r="H32" s="83"/>
      <c r="I32" s="81">
        <v>26.5</v>
      </c>
      <c r="K32" s="81">
        <v>0</v>
      </c>
      <c r="L32" s="83"/>
      <c r="M32" s="81">
        <v>330000000000</v>
      </c>
      <c r="N32" s="83"/>
      <c r="O32" s="81">
        <v>0</v>
      </c>
      <c r="Q32" s="81">
        <v>330000000000</v>
      </c>
      <c r="S32" s="92">
        <f t="shared" si="0"/>
        <v>7.5052127049953371E-2</v>
      </c>
    </row>
    <row r="33" spans="1:21" ht="21">
      <c r="A33" s="85" t="s">
        <v>72</v>
      </c>
      <c r="C33" s="83" t="s">
        <v>105</v>
      </c>
      <c r="E33" s="83" t="s">
        <v>52</v>
      </c>
      <c r="G33" s="83" t="s">
        <v>6</v>
      </c>
      <c r="H33" s="83"/>
      <c r="I33" s="81">
        <v>27.5</v>
      </c>
      <c r="K33" s="81">
        <v>0</v>
      </c>
      <c r="L33" s="83"/>
      <c r="M33" s="81">
        <v>14220000000</v>
      </c>
      <c r="N33" s="83"/>
      <c r="O33" s="81">
        <v>0</v>
      </c>
      <c r="Q33" s="81">
        <v>14220000000</v>
      </c>
      <c r="S33" s="92">
        <f t="shared" si="0"/>
        <v>3.2340643837889E-3</v>
      </c>
    </row>
    <row r="34" spans="1:21" ht="21.75" thickBot="1">
      <c r="C34" s="87" t="s">
        <v>151</v>
      </c>
      <c r="K34" s="88">
        <f>SUM(K8:K33)</f>
        <v>2180268730822</v>
      </c>
      <c r="M34" s="88">
        <f>SUM(M8:M33)</f>
        <v>7160308718257</v>
      </c>
      <c r="O34" s="88">
        <f>SUM(O8:O33)</f>
        <v>5276537522541</v>
      </c>
      <c r="Q34" s="88">
        <f>SUM(Q8:Q33)</f>
        <v>4064039926538</v>
      </c>
      <c r="S34" s="89">
        <f>SUM(S8:S33)</f>
        <v>0.92428739667458548</v>
      </c>
      <c r="U34" s="91"/>
    </row>
    <row r="35" spans="1:21" ht="15.75" thickTop="1"/>
    <row r="36" spans="1:21">
      <c r="S36" s="90"/>
    </row>
    <row r="39" spans="1:21">
      <c r="S39" s="77"/>
    </row>
  </sheetData>
  <mergeCells count="8">
    <mergeCell ref="A1:S1"/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  <pageSetup scale="4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rightToLeft="1" view="pageBreakPreview" zoomScale="60" zoomScaleNormal="100" workbookViewId="0">
      <selection activeCell="K19" sqref="K19"/>
    </sheetView>
  </sheetViews>
  <sheetFormatPr defaultRowHeight="15"/>
  <cols>
    <col min="1" max="1" width="24.28515625" style="1" bestFit="1" customWidth="1"/>
    <col min="2" max="2" width="1" style="1" customWidth="1"/>
    <col min="3" max="3" width="11.7109375" style="1" customWidth="1"/>
    <col min="4" max="4" width="17.28515625" style="1" bestFit="1" customWidth="1"/>
    <col min="5" max="5" width="1" style="1" customWidth="1"/>
    <col min="6" max="6" width="24.85546875" style="1" bestFit="1" customWidth="1"/>
    <col min="7" max="7" width="1" style="1" customWidth="1"/>
    <col min="8" max="8" width="38.140625" style="1" bestFit="1" customWidth="1"/>
    <col min="9" max="9" width="1" style="1" customWidth="1"/>
    <col min="10" max="10" width="9.140625" style="1" customWidth="1"/>
    <col min="11" max="11" width="20.5703125" style="1" bestFit="1" customWidth="1"/>
    <col min="12" max="16384" width="9.140625" style="1"/>
  </cols>
  <sheetData>
    <row r="1" spans="1:12" ht="2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2" ht="24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2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2" ht="24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21">
      <c r="A5" s="109" t="s">
        <v>160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21">
      <c r="A6" s="34" t="s">
        <v>110</v>
      </c>
      <c r="B6" s="31"/>
      <c r="C6" s="52" t="s">
        <v>161</v>
      </c>
      <c r="D6" s="34" t="s">
        <v>47</v>
      </c>
      <c r="E6" s="31"/>
      <c r="F6" s="34" t="s">
        <v>128</v>
      </c>
      <c r="G6" s="31"/>
      <c r="H6" s="34" t="s">
        <v>13</v>
      </c>
    </row>
    <row r="7" spans="1:12" ht="21">
      <c r="A7" s="44" t="s">
        <v>139</v>
      </c>
      <c r="C7" s="31" t="s">
        <v>162</v>
      </c>
      <c r="D7" s="35">
        <v>0</v>
      </c>
      <c r="E7" s="31"/>
      <c r="F7" s="54" t="s">
        <v>58</v>
      </c>
      <c r="G7" s="54"/>
      <c r="H7" s="54" t="s">
        <v>58</v>
      </c>
    </row>
    <row r="8" spans="1:12" ht="21">
      <c r="A8" s="44" t="s">
        <v>140</v>
      </c>
      <c r="C8" s="31" t="s">
        <v>163</v>
      </c>
      <c r="D8" s="55">
        <v>1415767578</v>
      </c>
      <c r="E8" s="31"/>
      <c r="F8" s="54" t="s">
        <v>141</v>
      </c>
      <c r="G8" s="54"/>
      <c r="H8" s="54" t="s">
        <v>142</v>
      </c>
      <c r="K8" s="79"/>
    </row>
    <row r="9" spans="1:12" ht="21">
      <c r="A9" s="44" t="s">
        <v>143</v>
      </c>
      <c r="C9" s="31" t="s">
        <v>164</v>
      </c>
      <c r="D9" s="35">
        <v>76411031648</v>
      </c>
      <c r="E9" s="31"/>
      <c r="F9" s="54" t="s">
        <v>144</v>
      </c>
      <c r="G9" s="57"/>
      <c r="H9" s="54" t="s">
        <v>75</v>
      </c>
      <c r="K9" s="56"/>
    </row>
    <row r="10" spans="1:12" ht="21.75" thickBot="1">
      <c r="A10" s="49" t="s">
        <v>151</v>
      </c>
      <c r="C10" s="53"/>
      <c r="D10" s="50">
        <f>SUM(D7:D9)</f>
        <v>77826799226</v>
      </c>
      <c r="F10" s="51">
        <f>F7+F8+F9</f>
        <v>1</v>
      </c>
      <c r="G10" s="58">
        <v>1.54E-2</v>
      </c>
      <c r="H10" s="51">
        <v>1</v>
      </c>
      <c r="I10" s="51">
        <v>1.54E-2</v>
      </c>
      <c r="K10" s="56"/>
    </row>
    <row r="11" spans="1:12" ht="15.75" thickTop="1">
      <c r="G11" s="11"/>
    </row>
    <row r="12" spans="1:12">
      <c r="F12" s="56"/>
      <c r="G12" s="11"/>
    </row>
  </sheetData>
  <mergeCells count="4">
    <mergeCell ref="A1:J1"/>
    <mergeCell ref="A2:J2"/>
    <mergeCell ref="A3:J3"/>
    <mergeCell ref="A5:L5"/>
  </mergeCells>
  <pageMargins left="0.7" right="0.7" top="0.75" bottom="0.75" header="0.3" footer="0.3"/>
  <pageSetup scale="69" orientation="portrait" horizontalDpi="0" verticalDpi="0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"/>
  <sheetViews>
    <sheetView rightToLeft="1" view="pageBreakPreview" zoomScale="60" zoomScaleNormal="100" workbookViewId="0">
      <selection activeCell="G8" sqref="G8"/>
    </sheetView>
  </sheetViews>
  <sheetFormatPr defaultRowHeight="15"/>
  <cols>
    <col min="1" max="1" width="10.42578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hidden="1" customWidth="1"/>
    <col min="21" max="21" width="9.140625" style="1" customWidth="1"/>
    <col min="22" max="16384" width="9.140625" style="1"/>
  </cols>
  <sheetData>
    <row r="1" spans="1:19" ht="24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4" customHeight="1">
      <c r="A2" s="108" t="s">
        <v>106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4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22.5" customHeight="1"/>
    <row r="5" spans="1:19" ht="22.5" customHeight="1">
      <c r="A5" s="109" t="s">
        <v>165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9" ht="24">
      <c r="A6" s="127" t="s">
        <v>3</v>
      </c>
      <c r="C6" s="120" t="s">
        <v>115</v>
      </c>
      <c r="D6" s="120" t="s">
        <v>115</v>
      </c>
      <c r="E6" s="120" t="s">
        <v>115</v>
      </c>
      <c r="F6" s="120" t="s">
        <v>115</v>
      </c>
      <c r="G6" s="120" t="s">
        <v>115</v>
      </c>
      <c r="I6" s="120" t="s">
        <v>108</v>
      </c>
      <c r="J6" s="120" t="s">
        <v>108</v>
      </c>
      <c r="K6" s="120" t="s">
        <v>108</v>
      </c>
      <c r="L6" s="120" t="s">
        <v>108</v>
      </c>
      <c r="M6" s="120" t="s">
        <v>108</v>
      </c>
      <c r="O6" s="120" t="s">
        <v>109</v>
      </c>
      <c r="P6" s="120" t="s">
        <v>109</v>
      </c>
      <c r="Q6" s="120" t="s">
        <v>109</v>
      </c>
      <c r="R6" s="120" t="s">
        <v>109</v>
      </c>
      <c r="S6" s="120" t="s">
        <v>109</v>
      </c>
    </row>
    <row r="7" spans="1:19" ht="24">
      <c r="A7" s="127" t="s">
        <v>3</v>
      </c>
      <c r="C7" s="59" t="s">
        <v>116</v>
      </c>
      <c r="D7" s="2"/>
      <c r="E7" s="59" t="s">
        <v>117</v>
      </c>
      <c r="F7" s="2"/>
      <c r="G7" s="59" t="s">
        <v>118</v>
      </c>
      <c r="I7" s="59" t="s">
        <v>119</v>
      </c>
      <c r="J7" s="2"/>
      <c r="K7" s="59" t="s">
        <v>113</v>
      </c>
      <c r="L7" s="2"/>
      <c r="M7" s="59" t="s">
        <v>120</v>
      </c>
      <c r="O7" s="59" t="s">
        <v>119</v>
      </c>
      <c r="P7" s="2"/>
      <c r="Q7" s="59" t="s">
        <v>113</v>
      </c>
      <c r="R7" s="2"/>
      <c r="S7" s="59" t="s">
        <v>120</v>
      </c>
    </row>
    <row r="8" spans="1:19" s="27" customFormat="1" ht="21.75" thickBot="1">
      <c r="A8" s="12" t="s">
        <v>155</v>
      </c>
      <c r="C8" s="5">
        <f>SUM($C$9)</f>
        <v>0</v>
      </c>
      <c r="E8" s="5">
        <f>SUM($E$9)</f>
        <v>0</v>
      </c>
      <c r="G8" s="13">
        <f>SUM($I$9)</f>
        <v>0</v>
      </c>
      <c r="I8" s="5">
        <f>SUM($I$9)</f>
        <v>0</v>
      </c>
      <c r="K8" s="5">
        <f>SUM($K$9)</f>
        <v>0</v>
      </c>
      <c r="M8" s="5">
        <f>SUM($M$9)</f>
        <v>0</v>
      </c>
      <c r="O8" s="13">
        <f>SUM($I$9)</f>
        <v>0</v>
      </c>
      <c r="Q8" s="5">
        <f>SUM($Q$9)</f>
        <v>0</v>
      </c>
      <c r="S8" s="13">
        <f>SUM($Q$9)</f>
        <v>0</v>
      </c>
    </row>
    <row r="9" spans="1:19" s="27" customFormat="1" ht="19.5" thickTop="1">
      <c r="C9" s="28"/>
      <c r="E9" s="28"/>
      <c r="I9" s="28"/>
      <c r="K9" s="28"/>
      <c r="M9" s="28"/>
      <c r="Q9" s="28"/>
    </row>
  </sheetData>
  <mergeCells count="8">
    <mergeCell ref="A2:S2"/>
    <mergeCell ref="A3:S3"/>
    <mergeCell ref="A5:K5"/>
    <mergeCell ref="A1:S1"/>
    <mergeCell ref="O6:S6"/>
    <mergeCell ref="I6:M6"/>
    <mergeCell ref="A6:A7"/>
    <mergeCell ref="C6:G6"/>
  </mergeCells>
  <pageMargins left="0.7" right="0.7" top="0.75" bottom="0.75" header="0.3" footer="0.3"/>
  <pageSetup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0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جمع درآمدها</vt:lpstr>
      <vt:lpstr>درآمد سود سهام</vt:lpstr>
      <vt:lpstr>درآمد ناشی از تغییر قیمت اوراق</vt:lpstr>
      <vt:lpstr>سود اوراق بهادار و سپرده بانکی</vt:lpstr>
      <vt:lpstr>درآمد ناشی از فروش</vt:lpstr>
      <vt:lpstr>سرمایه‌گذاری در سهام</vt:lpstr>
      <vt:lpstr>درآمد سپرده بانکی</vt:lpstr>
      <vt:lpstr>سرمایه‌گذاری در اوراق بهادار</vt:lpstr>
      <vt:lpstr>سایر درآمدها</vt:lpstr>
      <vt:lpstr>'0'!Print_Area</vt:lpstr>
      <vt:lpstr>'اوراق مشارکت'!Print_Area</vt:lpstr>
      <vt:lpstr>'جمع درآمدها'!Print_Area</vt:lpstr>
      <vt:lpstr>'درآمد ناشی از تغییر قیمت اوراق'!Print_Area</vt:lpstr>
      <vt:lpstr>سپرده!Print_Area</vt:lpstr>
      <vt:lpstr>'سرمایه‌گذاری در اوراق بهادار'!Print_Area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Jafari</dc:creator>
  <cp:lastModifiedBy>Zahra Jafari</cp:lastModifiedBy>
  <cp:lastPrinted>2024-01-21T06:06:30Z</cp:lastPrinted>
  <dcterms:created xsi:type="dcterms:W3CDTF">2024-01-27T09:35:37Z</dcterms:created>
  <dcterms:modified xsi:type="dcterms:W3CDTF">2024-01-27T09:38:12Z</dcterms:modified>
</cp:coreProperties>
</file>